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7\02. FEBRERO 2017\"/>
    </mc:Choice>
  </mc:AlternateContent>
  <bookViews>
    <workbookView xWindow="0" yWindow="0" windowWidth="28800" windowHeight="1243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<sst xmlns="http://schemas.openxmlformats.org/spreadsheetml/2006/main" count="1773" uniqueCount="686">
  <si>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</si>
  <si>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</si>
  <si>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</si>
  <si>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</si>
  <si>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</si>
  <si>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</si>
  <si>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</si>
  <si>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</si>
  <si>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</si>
  <si>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</si>
  <si>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</si>
  <si>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</si>
  <si>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</si>
  <si>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</si>
  <si>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</si>
  <si>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</si>
  <si>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</si>
  <si>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</si>
  <si>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</si>
  <si>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</si>
  <si>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</si>
  <si>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</si>
  <si>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</si>
  <si>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</si>
  <si>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</si>
  <si>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</si>
  <si>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</si>
  <si>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</si>
  <si>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</si>
  <si>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</si>
  <si>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</si>
  <si>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</si>
  <si>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</si>
  <si>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</si>
  <si>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</si>
  <si>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</si>
  <si>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</si>
  <si>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</si>
  <si>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</si>
  <si>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</si>
  <si>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</si>
  <si>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</si>
  <si>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</si>
  <si>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</si>
  <si>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</si>
  <si>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</si>
  <si>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</si>
  <si>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</si>
  <si>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</si>
  <si>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</si>
  <si>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</si>
  <si>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</si>
  <si>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</si>
  <si>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</si>
  <si>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</si>
  <si>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</si>
  <si>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</si>
  <si>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</si>
  <si>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</si>
  <si>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</si>
  <si>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</si>
  <si>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</si>
  <si>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</si>
  <si>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</si>
  <si>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</si>
  <si>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</si>
  <si>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</si>
  <si>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</si>
  <si>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</si>
  <si>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</si>
  <si>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</si>
  <si>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</si>
  <si>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</si>
  <si>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</si>
  <si>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</si>
  <si>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</si>
  <si>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</si>
  <si>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</si>
  <si>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</si>
  <si>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</si>
  <si>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</si>
  <si>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</si>
  <si>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</si>
  <si>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</si>
  <si>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</si>
  <si>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</si>
  <si>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</si>
  <si>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</si>
  <si>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</si>
  <si>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</si>
  <si>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</si>
  <si>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</si>
  <si>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</si>
  <si>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</si>
  <si>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</si>
  <si>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</si>
  <si>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</si>
  <si>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</si>
  <si>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</si>
  <si>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</si>
  <si>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</si>
  <si>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</si>
  <si>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</si>
  <si>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</si>
  <si>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</si>
  <si>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</si>
  <si>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</si>
  <si>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</si>
  <si>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</si>
  <si>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</si>
  <si>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</si>
  <si>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</si>
  <si>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</si>
  <si>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</si>
  <si>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</si>
  <si>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</si>
  <si>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</si>
  <si>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</si>
  <si>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</si>
  <si>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</si>
  <si>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</si>
  <si>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</si>
  <si>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</si>
  <si>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</si>
  <si>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</si>
  <si>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</si>
  <si>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</si>
  <si>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</si>
  <si>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</si>
  <si>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</si>
  <si>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</si>
  <si>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</si>
  <si>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</si>
  <si>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</si>
  <si>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</si>
  <si>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</si>
  <si>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</si>
  <si>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</si>
  <si>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</si>
  <si>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</si>
  <si>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</si>
  <si>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</si>
  <si>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</si>
  <si>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</si>
  <si>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</si>
  <si>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</si>
  <si>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</si>
  <si>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</si>
  <si>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</si>
  <si>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</si>
  <si>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</si>
  <si>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</si>
  <si>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</si>
  <si>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</si>
  <si>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</si>
  <si>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</si>
  <si>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</si>
  <si>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</si>
  <si>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</si>
  <si>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</si>
  <si>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</si>
  <si>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</si>
  <si>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</si>
  <si>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</si>
  <si>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</si>
  <si>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</si>
  <si>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</si>
  <si>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</si>
  <si>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</si>
  <si>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</si>
  <si>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</si>
  <si>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</si>
  <si>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</si>
  <si>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</si>
  <si>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</si>
  <si>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</si>
  <si>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</si>
  <si>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</si>
  <si>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</si>
  <si>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</si>
  <si>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</si>
  <si>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</si>
  <si>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</si>
  <si>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</si>
  <si>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</si>
  <si>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</si>
  <si>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</si>
  <si>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</si>
  <si>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</si>
  <si>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</si>
  <si>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</si>
  <si>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</si>
  <si>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</si>
  <si>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</si>
  <si>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</si>
  <si>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</si>
  <si>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</si>
  <si>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</si>
  <si>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</si>
  <si>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</si>
  <si>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</si>
  <si>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</si>
  <si>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</si>
  <si>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</si>
  <si>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</si>
  <si>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</si>
  <si>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</si>
  <si>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</si>
  <si>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</si>
  <si>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</si>
  <si>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</si>
  <si>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</si>
  <si>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</si>
  <si>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</si>
  <si>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</si>
  <si>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</si>
  <si>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</si>
  <si>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</si>
  <si>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</si>
  <si>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</si>
  <si>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</si>
  <si>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</si>
  <si>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</si>
  <si>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</si>
  <si>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</si>
  <si>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</si>
  <si>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</si>
  <si>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</si>
  <si>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</si>
  <si>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</si>
  <si>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</si>
  <si>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</si>
  <si>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</si>
  <si>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</si>
  <si>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</si>
  <si>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</si>
  <si>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</si>
  <si>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</si>
  <si>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</si>
  <si>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</si>
  <si>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</si>
  <si>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</si>
  <si>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</si>
  <si>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</si>
  <si>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</si>
  <si>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</si>
  <si>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</si>
  <si>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</si>
  <si>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</si>
  <si>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</si>
  <si>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</si>
  <si>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</si>
  <si>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</si>
  <si>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</si>
  <si>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</si>
  <si>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Otros Europa</t>
  </si>
  <si>
    <t>EAU</t>
  </si>
  <si>
    <t>Israel</t>
  </si>
  <si>
    <t>Marruecos</t>
  </si>
  <si>
    <t>India</t>
  </si>
  <si>
    <t>Indonesia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</si>
  <si>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</si>
  <si>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</si>
  <si>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</si>
  <si>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</si>
  <si>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</si>
  <si>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</si>
  <si>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</si>
  <si>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</si>
  <si>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</si>
  <si>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</si>
  <si>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</si>
  <si>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</si>
  <si>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</si>
  <si>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</si>
  <si>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</si>
  <si>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</si>
  <si>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</si>
  <si>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</si>
  <si>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</si>
  <si>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</si>
  <si>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</si>
  <si>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</si>
  <si>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</si>
  <si>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</si>
  <si>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</si>
  <si>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</si>
  <si>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</si>
  <si>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</si>
  <si>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</si>
  <si>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</si>
  <si>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</si>
  <si>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</si>
  <si>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</si>
  <si>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</si>
  <si>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</si>
  <si>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</si>
  <si>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</si>
  <si>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</si>
  <si>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</si>
  <si>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</si>
  <si>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</si>
  <si>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</si>
  <si>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</si>
  <si>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</si>
  <si>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</si>
  <si>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</si>
  <si>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</si>
  <si>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</si>
  <si>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</si>
  <si>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</si>
  <si>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</si>
  <si>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</si>
  <si>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</si>
  <si>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</si>
  <si>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</si>
  <si>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</si>
  <si>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</si>
  <si>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</si>
  <si>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</si>
  <si>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</si>
  <si>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</si>
  <si>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</si>
  <si>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</si>
  <si>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</si>
  <si>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</si>
  <si>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</si>
  <si>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</si>
  <si>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</si>
  <si>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</si>
  <si>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</si>
  <si>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</si>
  <si>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</si>
  <si>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</si>
  <si>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</si>
  <si>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</si>
  <si>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</si>
  <si>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</si>
  <si>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</si>
  <si>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</si>
  <si>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</si>
  <si>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</si>
  <si>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</si>
  <si>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</si>
  <si>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</si>
  <si>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</si>
  <si>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</si>
  <si>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</si>
  <si>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</si>
  <si>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</si>
  <si>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</si>
  <si>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</si>
  <si>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</si>
  <si>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</si>
  <si>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</si>
  <si>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</si>
  <si>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</si>
  <si>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</si>
  <si>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</si>
  <si>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</si>
  <si>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</si>
  <si>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</si>
  <si>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</si>
  <si>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</si>
  <si>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</si>
  <si>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</si>
  <si>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</si>
  <si>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</si>
  <si>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</si>
  <si>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</si>
  <si>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</si>
  <si>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</si>
  <si>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</si>
  <si>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</si>
  <si>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</si>
  <si>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</si>
  <si>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</si>
  <si>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 xml:space="preserve">Exportaciones de gas natural por países </t>
  </si>
  <si>
    <t>Suiza</t>
  </si>
  <si>
    <t>Kuwait</t>
  </si>
  <si>
    <t>Japón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</si>
  <si>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</si>
  <si>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</si>
  <si>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</si>
  <si>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</si>
  <si>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</si>
  <si>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</si>
  <si>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</si>
  <si>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</si>
  <si>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</si>
  <si>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</si>
  <si>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</si>
  <si>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</si>
  <si>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</si>
  <si>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</si>
  <si>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</si>
  <si>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</si>
  <si>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</si>
  <si>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</si>
  <si>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</si>
  <si>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</si>
  <si>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</si>
  <si>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</si>
  <si>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</si>
  <si>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</si>
  <si>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</si>
  <si>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</si>
  <si>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</si>
  <si>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</si>
  <si>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</si>
  <si>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</si>
  <si>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</si>
  <si>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</si>
  <si>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</si>
  <si>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</si>
  <si>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</si>
  <si>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</si>
  <si>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</si>
  <si>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</si>
  <si>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</si>
  <si>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</si>
  <si>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</si>
  <si>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</si>
  <si>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</si>
  <si>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</si>
  <si>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</si>
  <si>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</si>
  <si>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</si>
  <si>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</si>
  <si>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</si>
  <si>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</si>
  <si>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</si>
  <si>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</si>
  <si>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</si>
  <si>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</si>
  <si>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</si>
  <si>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</si>
  <si>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</si>
  <si>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</si>
  <si>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</si>
  <si>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</si>
  <si>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</si>
  <si>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</si>
  <si>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</si>
  <si>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</si>
  <si>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</si>
  <si>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</si>
  <si>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</si>
  <si>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</si>
  <si>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</si>
  <si>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</si>
  <si>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</si>
  <si>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</si>
  <si>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</si>
  <si>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</si>
  <si>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</si>
  <si>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</si>
  <si>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</si>
  <si>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</si>
  <si>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</si>
  <si>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</si>
  <si>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</si>
  <si>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</si>
  <si>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</si>
  <si>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</si>
  <si>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</si>
  <si>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</si>
  <si>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</si>
  <si>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</si>
  <si>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</si>
  <si>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</si>
  <si>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</si>
  <si>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</si>
  <si>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</si>
  <si>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</si>
  <si>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</si>
  <si>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</si>
  <si>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</si>
  <si>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</si>
  <si>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</si>
  <si>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</si>
  <si>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</si>
  <si>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</si>
  <si>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</si>
  <si>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</si>
  <si>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</si>
  <si>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</si>
  <si>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</si>
  <si>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</si>
  <si>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</si>
  <si>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</si>
  <si>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</si>
  <si>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</si>
  <si>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</si>
  <si>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</si>
  <si>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</si>
  <si>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</si>
  <si>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</si>
  <si>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</si>
  <si>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</si>
  <si>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</si>
  <si>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</si>
  <si>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</si>
  <si>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</si>
  <si>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</si>
  <si>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</si>
  <si>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</si>
  <si>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</si>
  <si>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</si>
  <si>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</si>
  <si>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</si>
  <si>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</si>
  <si>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</si>
  <si>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</si>
  <si>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</si>
  <si>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</si>
  <si>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</si>
  <si>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</si>
  <si>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</si>
  <si>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</si>
  <si>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</si>
  <si>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</si>
  <si>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</si>
  <si>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</si>
  <si>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</si>
  <si>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</si>
  <si>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</si>
  <si>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</si>
  <si>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</si>
  <si>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</si>
  <si>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</si>
  <si>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</si>
  <si>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</si>
  <si>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</si>
  <si>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</si>
  <si>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</si>
  <si>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</si>
  <si>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</si>
  <si>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</si>
  <si>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</si>
  <si>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</si>
  <si>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</si>
  <si>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</si>
  <si>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</si>
  <si>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</si>
  <si>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</si>
  <si>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</si>
  <si>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</si>
  <si>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</si>
  <si>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</si>
  <si>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</si>
  <si>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</si>
  <si>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</si>
  <si>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</si>
  <si>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</si>
  <si>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</si>
  <si>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</si>
  <si>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</si>
  <si>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</si>
  <si>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</si>
  <si>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</si>
  <si>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</si>
  <si>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</si>
  <si>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</si>
  <si>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</si>
  <si>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</si>
  <si>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</si>
  <si>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</si>
  <si>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</si>
  <si>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</si>
  <si>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</si>
  <si>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</si>
  <si>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</si>
  <si>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</si>
  <si>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</si>
  <si>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</si>
  <si>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</si>
  <si>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</si>
  <si>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</si>
  <si>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</si>
  <si>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</si>
  <si>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</si>
  <si>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</si>
  <si>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</si>
  <si>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</si>
  <si>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</si>
  <si>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</si>
  <si>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</si>
  <si>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</si>
  <si>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</si>
  <si>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</si>
  <si>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</si>
  <si>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</si>
  <si>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</si>
  <si>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</si>
  <si>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</si>
  <si>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</si>
  <si>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Puerto Rico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</si>
  <si>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</si>
  <si>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</si>
  <si>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</si>
  <si>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</si>
  <si>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</si>
  <si>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</si>
  <si>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</si>
  <si>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</si>
  <si>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</si>
  <si>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</si>
  <si>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</si>
  <si>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</si>
  <si>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</si>
  <si>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</si>
  <si>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</si>
  <si>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</si>
  <si>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</si>
  <si>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</si>
  <si>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</si>
  <si>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</si>
  <si>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</si>
  <si>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</si>
  <si>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</si>
  <si>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</si>
  <si>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</si>
  <si>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</si>
  <si>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</si>
  <si>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</si>
  <si>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</si>
  <si>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</si>
  <si>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</si>
  <si>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</si>
  <si>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</si>
  <si>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</si>
  <si>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</si>
  <si>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</si>
  <si>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</si>
  <si>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</si>
  <si>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</si>
  <si>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</si>
  <si>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17 Noviembre</t>
  </si>
  <si>
    <t>19 Enero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</si>
  <si>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</si>
  <si>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</si>
  <si>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</si>
  <si>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</si>
  <si>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</si>
  <si>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</si>
  <si>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</si>
  <si>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</si>
  <si>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>19 Julio</t>
  </si>
  <si>
    <t>17 Mayo</t>
  </si>
  <si>
    <t>Andorra</t>
  </si>
  <si>
    <t>20 Septiembre</t>
  </si>
  <si>
    <t>Cores</t>
  </si>
  <si>
    <t>Pakistán</t>
  </si>
  <si>
    <t>15 Noviembre</t>
  </si>
  <si>
    <t>4ºT 2016</t>
  </si>
  <si>
    <t>MINETAD</t>
  </si>
  <si>
    <t>Fuente: MINETAD</t>
  </si>
  <si>
    <t>ene-17</t>
  </si>
  <si>
    <t>Trinidad y Tobago</t>
  </si>
  <si>
    <t xml:space="preserve">Biogás </t>
  </si>
  <si>
    <t>17 Enero</t>
  </si>
  <si>
    <t xml:space="preserve">* Tasa de variación respecto al mismo periodo del año anterior.           </t>
  </si>
  <si>
    <t>Desde Enero 2017, las estadísticas de producción incluyen la producción de biogás (Datos obtenidos de los anejos de la Resolución del 15 de diciembre 2008)</t>
  </si>
  <si>
    <t>* Tasa de variación respecto al mismo periodo del año anterior   //   - igual que 0,0 / ^ distinto de 0,0</t>
  </si>
  <si>
    <t>º</t>
  </si>
  <si>
    <t>feb-17</t>
  </si>
  <si>
    <t>Líbano</t>
  </si>
  <si>
    <t>China</t>
  </si>
  <si>
    <t>Malasia</t>
  </si>
  <si>
    <t>feb-16</t>
  </si>
  <si>
    <t>BOLETÍN ESTADÍSTICO HIDROCARBUROS FEBRERO 2017</t>
  </si>
  <si>
    <t>Cisternas</t>
  </si>
  <si>
    <t xml:space="preserve">** Se incluyen cargas de cisternas con destino a otros países y otras operaciones de GNL (puestas en frío, suministro directo a buques consumidores).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</si>
  <si>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Otras salidas del sistema**</t>
  </si>
  <si>
    <t>Henry Hub (US$/MMBtu)</t>
  </si>
  <si>
    <t>NBP Day Ahead (GBp/therm)</t>
  </si>
  <si>
    <t>TTF (€/MWh)</t>
  </si>
  <si>
    <t>MIBGAS D+1 (€/MWh)</t>
  </si>
  <si>
    <t xml:space="preserve">Nota: Datos de cotizaciones del MIBGAS disponibles desde diciembre 2015 </t>
  </si>
  <si>
    <t>Fuente: Reuters y MIBGAS</t>
  </si>
  <si>
    <t xml:space="preserve">Desde octubre 2014, de conformidad con la normativa europea, se agrupan las interconexiones en VIP Ibérico (Badajoz, Tuy y VIP Portugal) y VIP Pirineos (Irún y Larrau)
</t>
  </si>
  <si>
    <t>Irán Ligero</t>
  </si>
  <si>
    <t>Irán Pesado</t>
  </si>
  <si>
    <t>Países Bajos</t>
  </si>
  <si>
    <t>República Checa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</si>
</sst>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79" formatCode="#,##0.00;\-##,##0.00;&quot;n.d.&quot;"/>
    <numFmt numFmtId="180" formatCode="#,##0.0000000"/>
    <numFmt numFmtId="181" formatCode="#,##0.0;\-##,##0.0;&quot;-&quot;"/>
  </numFmts>
  <fonts count="55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00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41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31" fillId="0" borderId="0" xfId="0" quotePrefix="1" applyFont="1" applyFill="1" applyBorder="1" applyAlignment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0" fontId="47" fillId="0" borderId="0" xfId="0" applyFont="1"/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171" fontId="0" fillId="2" borderId="3" xfId="0" applyNumberFormat="1" applyFont="1" applyFill="1" applyBorder="1"/>
    <xf numFmtId="171" fontId="0" fillId="2" borderId="1" xfId="0" applyNumberFormat="1" applyFont="1" applyFill="1" applyBorder="1"/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0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66" fontId="15" fillId="11" borderId="1" xfId="13" quotePrefix="1" applyNumberFormat="1" applyFont="1" applyFill="1" applyBorder="1" applyAlignment="1">
      <alignment horizontal="right"/>
    </xf>
    <xf numFmtId="179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0" fontId="40" fillId="0" borderId="22" xfId="0" applyFont="1" applyBorder="1"/>
    <xf numFmtId="17" fontId="4" fillId="2" borderId="1" xfId="1" applyNumberFormat="1" applyFont="1" applyFill="1" applyBorder="1"/>
    <xf numFmtId="166" fontId="29" fillId="2" borderId="0" xfId="7" applyNumberFormat="1" applyFont="1" applyFill="1" applyBorder="1" applyAlignment="1" applyProtection="1">
      <alignment horizontal="right" vertical="center"/>
    </xf>
    <xf numFmtId="171" fontId="13" fillId="6" borderId="0" xfId="0" applyNumberFormat="1" applyFont="1" applyFill="1" applyBorder="1" applyAlignment="1">
      <alignment horizontal="right" vertical="center"/>
    </xf>
    <xf numFmtId="180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3" fontId="0" fillId="0" borderId="0" xfId="0" applyNumberFormat="1"/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166" fontId="4" fillId="13" borderId="0" xfId="1" quotePrefix="1" applyNumberFormat="1" applyFont="1" applyFill="1" applyBorder="1" applyAlignment="1">
      <alignment horizontal="right"/>
    </xf>
    <xf numFmtId="0" fontId="31" fillId="2" borderId="0" xfId="1" applyFont="1" applyFill="1" applyBorder="1"/>
    <xf numFmtId="16" fontId="4" fillId="2" borderId="1" xfId="1" quotePrefix="1" applyNumberFormat="1" applyFont="1" applyFill="1" applyBorder="1"/>
    <xf numFmtId="3" fontId="18" fillId="9" borderId="12" xfId="0" applyNumberFormat="1" applyFont="1" applyFill="1" applyBorder="1" applyAlignment="1">
      <alignment horizontal="left" indent="3"/>
    </xf>
    <xf numFmtId="0" fontId="0" fillId="2" borderId="3" xfId="0" applyFill="1" applyBorder="1"/>
    <xf numFmtId="0" fontId="0" fillId="2" borderId="3" xfId="0" applyFont="1" applyFill="1" applyBorder="1"/>
    <xf numFmtId="3" fontId="13" fillId="2" borderId="0" xfId="0" applyNumberFormat="1" applyFont="1" applyFill="1"/>
    <xf numFmtId="181" fontId="16" fillId="2" borderId="0" xfId="0" quotePrefix="1" applyNumberFormat="1" applyFont="1" applyFill="1" applyBorder="1" applyAlignment="1">
      <alignment horizontal="right"/>
    </xf>
    <xf numFmtId="166" fontId="15" fillId="2" borderId="0" xfId="1" quotePrefix="1" applyNumberFormat="1" applyFont="1" applyFill="1" applyBorder="1" applyAlignment="1">
      <alignment horizontal="right"/>
    </xf>
    <xf numFmtId="171" fontId="13" fillId="11" borderId="0" xfId="0" applyNumberFormat="1" applyFont="1" applyFill="1" applyBorder="1" applyAlignment="1">
      <alignment horizontal="right"/>
    </xf>
    <xf numFmtId="166" fontId="18" fillId="0" borderId="2" xfId="0" applyNumberFormat="1" applyFont="1" applyFill="1" applyBorder="1" applyAlignment="1">
      <alignment horizontal="right"/>
    </xf>
    <xf numFmtId="4" fontId="4" fillId="11" borderId="1" xfId="1" applyNumberFormat="1" applyFont="1" applyFill="1" applyBorder="1"/>
    <xf numFmtId="166" fontId="4" fillId="11" borderId="1" xfId="1" quotePrefix="1" applyNumberFormat="1" applyFont="1" applyFill="1" applyBorder="1" applyAlignment="1">
      <alignment horizontal="right"/>
    </xf>
    <xf numFmtId="14" fontId="51" fillId="2" borderId="0" xfId="1" applyNumberFormat="1" applyFont="1" applyFill="1" applyAlignment="1">
      <alignment horizontal="left" vertical="center"/>
    </xf>
    <xf numFmtId="169" fontId="16" fillId="2" borderId="0" xfId="0" applyNumberFormat="1" applyFont="1" applyFill="1" applyBorder="1" applyAlignment="1">
      <alignment horizontal="right"/>
    </xf>
    <xf numFmtId="175" fontId="4" fillId="2" borderId="0" xfId="1" quotePrefix="1" applyNumberFormat="1" applyFont="1" applyFill="1" applyBorder="1" applyAlignment="1">
      <alignment horizontal="right"/>
    </xf>
    <xf numFmtId="0" fontId="52" fillId="14" borderId="0" xfId="0" applyNumberFormat="1" applyFont="1" applyFill="1" applyBorder="1"/>
    <xf numFmtId="172" fontId="4" fillId="14" borderId="3" xfId="1" quotePrefix="1" applyNumberFormat="1" applyFont="1" applyFill="1" applyBorder="1" applyAlignment="1">
      <alignment horizontal="right"/>
    </xf>
    <xf numFmtId="166" fontId="4" fillId="14" borderId="3" xfId="1" applyNumberFormat="1" applyFont="1" applyFill="1" applyBorder="1"/>
    <xf numFmtId="3" fontId="4" fillId="14" borderId="3" xfId="1" applyNumberFormat="1" applyFont="1" applyFill="1" applyBorder="1"/>
    <xf numFmtId="172" fontId="4" fillId="14" borderId="0" xfId="1" applyNumberFormat="1" applyFont="1" applyFill="1" applyBorder="1" applyAlignment="1">
      <alignment horizontal="right"/>
    </xf>
    <xf numFmtId="166" fontId="4" fillId="14" borderId="0" xfId="1" applyNumberFormat="1" applyFont="1" applyFill="1" applyBorder="1"/>
    <xf numFmtId="3" fontId="4" fillId="14" borderId="0" xfId="1" applyNumberFormat="1" applyFont="1" applyFill="1" applyBorder="1"/>
    <xf numFmtId="166" fontId="4" fillId="14" borderId="0" xfId="1" applyNumberFormat="1" applyFont="1" applyFill="1" applyBorder="1" applyAlignment="1">
      <alignment horizontal="right"/>
    </xf>
    <xf numFmtId="0" fontId="53" fillId="15" borderId="2" xfId="0" applyNumberFormat="1" applyFont="1" applyFill="1" applyBorder="1"/>
    <xf numFmtId="1" fontId="53" fillId="15" borderId="2" xfId="0" applyNumberFormat="1" applyFont="1" applyFill="1" applyBorder="1"/>
    <xf numFmtId="167" fontId="53" fillId="15" borderId="2" xfId="0" applyNumberFormat="1" applyFont="1" applyFill="1" applyBorder="1"/>
    <xf numFmtId="3" fontId="53" fillId="15" borderId="2" xfId="0" applyNumberFormat="1" applyFont="1" applyFill="1" applyBorder="1"/>
    <xf numFmtId="0" fontId="8" fillId="2" borderId="2" xfId="1" applyNumberFormat="1" applyFont="1" applyFill="1" applyBorder="1" applyAlignment="1">
      <alignment horizontal="center" vertical="center"/>
    </xf>
    <xf numFmtId="16" fontId="4" fillId="2" borderId="2" xfId="1" quotePrefix="1" applyNumberFormat="1" applyFont="1" applyFill="1" applyBorder="1"/>
    <xf numFmtId="4" fontId="4" fillId="11" borderId="2" xfId="1" applyNumberFormat="1" applyFont="1" applyFill="1" applyBorder="1" applyAlignment="1">
      <alignment horizontal="right"/>
    </xf>
    <xf numFmtId="4" fontId="4" fillId="2" borderId="2" xfId="1" applyNumberFormat="1" applyFont="1" applyFill="1" applyBorder="1" applyAlignment="1">
      <alignment horizontal="right"/>
    </xf>
    <xf numFmtId="169" fontId="8" fillId="2" borderId="2" xfId="0" applyNumberFormat="1" applyFont="1" applyFill="1" applyBorder="1"/>
    <xf numFmtId="0" fontId="4" fillId="2" borderId="15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9" fontId="13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3" fillId="2" borderId="2" xfId="0" applyNumberFormat="1" applyFont="1" applyFill="1" applyBorder="1" applyAlignment="1">
      <alignment horizontal="right"/>
    </xf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/>
    <xf numFmtId="169" fontId="13" fillId="0" borderId="0" xfId="0" applyNumberFormat="1" applyFont="1" applyFill="1" applyBorder="1" applyAlignment="1">
      <alignment horizontal="right"/>
    </xf>
    <xf numFmtId="171" fontId="32" fillId="6" borderId="0" xfId="0" applyNumberFormat="1" applyFont="1" applyFill="1" applyBorder="1" applyAlignment="1">
      <alignment vertical="center"/>
    </xf>
    <xf numFmtId="171" fontId="13" fillId="2" borderId="0" xfId="0" applyNumberFormat="1" applyFont="1" applyFill="1" applyBorder="1"/>
    <xf numFmtId="3" fontId="18" fillId="9" borderId="23" xfId="0" applyNumberFormat="1" applyFont="1" applyFill="1" applyBorder="1" applyAlignment="1">
      <alignment horizontal="left" indent="3"/>
    </xf>
    <xf numFmtId="3" fontId="18" fillId="9" borderId="23" xfId="0" applyNumberFormat="1" applyFont="1" applyFill="1" applyBorder="1" applyAlignment="1">
      <alignment horizontal="left"/>
    </xf>
    <xf numFmtId="3" fontId="18" fillId="9" borderId="23" xfId="0" applyNumberFormat="1" applyFont="1" applyFill="1" applyBorder="1" applyAlignment="1">
      <alignment horizontal="right"/>
    </xf>
    <xf numFmtId="166" fontId="18" fillId="9" borderId="23" xfId="0" applyNumberFormat="1" applyFont="1" applyFill="1" applyBorder="1" applyAlignment="1">
      <alignment horizontal="right"/>
    </xf>
    <xf numFmtId="166" fontId="8" fillId="9" borderId="23" xfId="0" applyNumberFormat="1" applyFont="1" applyFill="1" applyBorder="1" applyAlignment="1">
      <alignment horizontal="right"/>
    </xf>
    <xf numFmtId="173" fontId="18" fillId="6" borderId="1" xfId="0" applyNumberFormat="1" applyFont="1" applyFill="1" applyBorder="1"/>
    <xf numFmtId="173" fontId="18" fillId="6" borderId="1" xfId="0" applyNumberFormat="1" applyFont="1" applyFill="1" applyBorder="1" applyAlignment="1">
      <alignment horizontal="right"/>
    </xf>
    <xf numFmtId="166" fontId="18" fillId="6" borderId="1" xfId="0" applyNumberFormat="1" applyFont="1" applyFill="1" applyBorder="1" applyAlignment="1">
      <alignment horizontal="right"/>
    </xf>
    <xf numFmtId="3" fontId="18" fillId="6" borderId="1" xfId="0" applyNumberFormat="1" applyFont="1" applyFill="1" applyBorder="1" applyAlignment="1">
      <alignment horizontal="right"/>
    </xf>
    <xf numFmtId="171" fontId="18" fillId="6" borderId="1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/>
    <xf numFmtId="2" fontId="11" fillId="2" borderId="0" xfId="0" applyNumberFormat="1" applyFont="1" applyFill="1" applyBorder="1" applyAlignment="1">
      <alignment horizontal="right"/>
    </xf>
    <xf numFmtId="166" fontId="19" fillId="13" borderId="0" xfId="1" quotePrefix="1" applyNumberFormat="1" applyFont="1" applyFill="1" applyBorder="1" applyAlignment="1">
      <alignment horizontal="right"/>
    </xf>
    <xf numFmtId="3" fontId="19" fillId="13" borderId="0" xfId="1" quotePrefix="1" applyNumberFormat="1" applyFont="1" applyFill="1" applyBorder="1" applyAlignment="1">
      <alignment horizontal="right"/>
    </xf>
    <xf numFmtId="0" fontId="8" fillId="6" borderId="1" xfId="0" applyNumberFormat="1" applyFont="1" applyFill="1" applyBorder="1" applyAlignment="1">
      <alignment horizontal="left" indent="2"/>
    </xf>
    <xf numFmtId="0" fontId="8" fillId="6" borderId="1" xfId="0" applyNumberFormat="1" applyFont="1" applyFill="1" applyBorder="1" applyAlignment="1"/>
    <xf numFmtId="0" fontId="8" fillId="6" borderId="12" xfId="0" applyNumberFormat="1" applyFont="1" applyFill="1" applyBorder="1" applyAlignment="1">
      <alignment horizontal="left" indent="2"/>
    </xf>
    <xf numFmtId="3" fontId="8" fillId="6" borderId="12" xfId="0" applyNumberFormat="1" applyFont="1" applyFill="1" applyBorder="1" applyAlignment="1">
      <alignment horizontal="right"/>
    </xf>
    <xf numFmtId="166" fontId="8" fillId="6" borderId="12" xfId="0" applyNumberFormat="1" applyFont="1" applyFill="1" applyBorder="1" applyAlignment="1">
      <alignment horizontal="right"/>
    </xf>
    <xf numFmtId="172" fontId="15" fillId="2" borderId="0" xfId="13" quotePrefix="1" applyNumberFormat="1" applyFont="1" applyFill="1" applyBorder="1" applyAlignment="1">
      <alignment horizontal="right"/>
    </xf>
    <xf numFmtId="171" fontId="16" fillId="2" borderId="0" xfId="0" applyNumberFormat="1" applyFont="1" applyFill="1" applyBorder="1"/>
    <xf numFmtId="0" fontId="23" fillId="2" borderId="0" xfId="0" quotePrefix="1" applyFont="1" applyFill="1" applyBorder="1" applyAlignment="1">
      <alignment horizontal="left" vertical="top" wrapText="1"/>
    </xf>
    <xf numFmtId="0" fontId="23" fillId="0" borderId="3" xfId="0" quotePrefix="1" applyFont="1" applyFill="1" applyBorder="1" applyAlignment="1"/>
    <xf numFmtId="0" fontId="23" fillId="0" borderId="3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/>
    <xf numFmtId="3" fontId="18" fillId="0" borderId="3" xfId="0" applyNumberFormat="1" applyFont="1" applyFill="1" applyBorder="1" applyAlignment="1">
      <alignment horizontal="right"/>
    </xf>
    <xf numFmtId="166" fontId="18" fillId="0" borderId="3" xfId="0" applyNumberFormat="1" applyFont="1" applyFill="1" applyBorder="1" applyAlignment="1">
      <alignment horizontal="right"/>
    </xf>
    <xf numFmtId="169" fontId="4" fillId="11" borderId="3" xfId="1" quotePrefix="1" applyNumberFormat="1" applyFont="1" applyFill="1" applyBorder="1" applyAlignment="1">
      <alignment horizontal="right"/>
    </xf>
    <xf numFmtId="3" fontId="19" fillId="2" borderId="0" xfId="1" quotePrefix="1" applyNumberFormat="1" applyFont="1" applyFill="1" applyBorder="1" applyAlignment="1">
      <alignment horizontal="right"/>
    </xf>
    <xf numFmtId="172" fontId="0" fillId="2" borderId="0" xfId="0" quotePrefix="1" applyNumberFormat="1" applyFont="1" applyFill="1" applyBorder="1" applyAlignment="1">
      <alignment horizontal="right"/>
    </xf>
    <xf numFmtId="3" fontId="11" fillId="2" borderId="0" xfId="1" quotePrefix="1" applyNumberFormat="1" applyFont="1" applyFill="1" applyBorder="1" applyAlignment="1">
      <alignment horizontal="right"/>
    </xf>
    <xf numFmtId="172" fontId="54" fillId="2" borderId="2" xfId="0" applyNumberFormat="1" applyFont="1" applyFill="1" applyBorder="1" applyAlignment="1">
      <alignment horizontal="right"/>
    </xf>
    <xf numFmtId="175" fontId="8" fillId="2" borderId="2" xfId="1" quotePrefix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389">
    <dxf>
      <numFmt numFmtId="182" formatCode="&quot;-&quot;"/>
    </dxf>
    <dxf>
      <numFmt numFmtId="182" formatCode="&quot;-&quot;"/>
    </dxf>
    <dxf>
      <numFmt numFmtId="183" formatCode="\^;\^;\^"/>
    </dxf>
    <dxf>
      <numFmt numFmtId="183" formatCode="\^;\^;\^"/>
    </dxf>
    <dxf>
      <numFmt numFmtId="183" formatCode="\^;\^;\^"/>
    </dxf>
    <dxf>
      <numFmt numFmtId="182" formatCode="&quot;-&quot;"/>
    </dxf>
    <dxf>
      <numFmt numFmtId="183" formatCode="\^;\^;\^"/>
    </dxf>
    <dxf>
      <numFmt numFmtId="184" formatCode="\^"/>
    </dxf>
    <dxf>
      <numFmt numFmtId="183" formatCode="\^;\^;\^"/>
    </dxf>
    <dxf>
      <numFmt numFmtId="182" formatCode="&quot;-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4" formatCode="\^"/>
    </dxf>
    <dxf>
      <numFmt numFmtId="183" formatCode="\^;\^;\^"/>
    </dxf>
    <dxf>
      <numFmt numFmtId="183" formatCode="\^;\^;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4" formatCode="\^"/>
    </dxf>
    <dxf>
      <numFmt numFmtId="184" formatCode="\^"/>
    </dxf>
    <dxf>
      <numFmt numFmtId="182" formatCode="&quot;-&quot;"/>
    </dxf>
    <dxf>
      <numFmt numFmtId="184" formatCode="\^"/>
    </dxf>
    <dxf>
      <numFmt numFmtId="184" formatCode="\^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1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3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9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671</v>
      </c>
    </row>
    <row r="3" spans="1:9" ht="15" customHeight="1" x14ac:dyDescent="0.2">
      <c r="A3" s="815">
        <v>42767</v>
      </c>
    </row>
    <row r="4" spans="1:9" ht="15" customHeight="1" x14ac:dyDescent="0.25">
      <c r="A4" s="879" t="s">
        <v>19</v>
      </c>
      <c r="B4" s="879"/>
      <c r="C4" s="879"/>
      <c r="D4" s="879"/>
      <c r="E4" s="879"/>
      <c r="F4" s="879"/>
      <c r="G4" s="879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106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26" t="s">
        <v>567</v>
      </c>
      <c r="D17" s="326"/>
      <c r="E17" s="326"/>
      <c r="F17" s="326"/>
      <c r="G17" s="326"/>
      <c r="H17" s="326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575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208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26" t="s">
        <v>583</v>
      </c>
      <c r="D25" s="326"/>
      <c r="E25" s="326"/>
      <c r="F25" s="326"/>
      <c r="G25" s="9"/>
      <c r="H25" s="9"/>
    </row>
    <row r="26" spans="2:9" ht="15" customHeight="1" x14ac:dyDescent="0.2">
      <c r="C26" s="326" t="s">
        <v>33</v>
      </c>
      <c r="D26" s="326"/>
      <c r="E26" s="326"/>
      <c r="F26" s="326"/>
      <c r="G26" s="9"/>
      <c r="H26" s="9"/>
    </row>
    <row r="27" spans="2:9" ht="15" customHeight="1" x14ac:dyDescent="0.2">
      <c r="C27" s="326" t="s">
        <v>494</v>
      </c>
      <c r="D27" s="326"/>
      <c r="E27" s="326"/>
      <c r="F27" s="326"/>
      <c r="G27" s="326"/>
      <c r="H27" s="326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498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262</v>
      </c>
      <c r="D35" s="9"/>
      <c r="E35" s="9"/>
      <c r="F35" s="9"/>
      <c r="G35" s="9"/>
    </row>
    <row r="36" spans="1:9" ht="15" customHeight="1" x14ac:dyDescent="0.2">
      <c r="C36" s="9" t="s">
        <v>236</v>
      </c>
      <c r="D36" s="9"/>
      <c r="E36" s="9"/>
      <c r="F36" s="9"/>
      <c r="G36" s="12"/>
    </row>
    <row r="37" spans="1:9" ht="15" customHeight="1" x14ac:dyDescent="0.2">
      <c r="A37" s="6"/>
      <c r="C37" s="326" t="s">
        <v>34</v>
      </c>
      <c r="D37" s="326"/>
      <c r="E37" s="326"/>
      <c r="F37" s="326"/>
      <c r="G37" s="326"/>
      <c r="H37" s="9"/>
      <c r="I37" s="9"/>
    </row>
    <row r="38" spans="1:9" ht="15" customHeight="1" x14ac:dyDescent="0.2">
      <c r="A38" s="6"/>
      <c r="C38" s="326" t="s">
        <v>570</v>
      </c>
      <c r="D38" s="326"/>
      <c r="E38" s="326"/>
      <c r="F38" s="326"/>
      <c r="G38" s="326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270</v>
      </c>
      <c r="D43" s="9"/>
      <c r="E43" s="9"/>
      <c r="F43" s="9"/>
      <c r="H43" s="12"/>
      <c r="I43" s="12"/>
    </row>
    <row r="44" spans="1:9" ht="15" customHeight="1" x14ac:dyDescent="0.2">
      <c r="C44" s="9" t="s">
        <v>569</v>
      </c>
      <c r="D44" s="9"/>
      <c r="E44" s="9"/>
      <c r="F44" s="9"/>
      <c r="G44" s="12"/>
    </row>
    <row r="45" spans="1:9" ht="15" customHeight="1" x14ac:dyDescent="0.2">
      <c r="C45" s="9" t="s">
        <v>272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4"/>
      <c r="D48" s="324"/>
      <c r="E48" s="324"/>
      <c r="F48" s="324"/>
    </row>
    <row r="49" spans="1:8" ht="15" customHeight="1" x14ac:dyDescent="0.2">
      <c r="B49" s="6"/>
      <c r="C49" s="325" t="s">
        <v>568</v>
      </c>
      <c r="D49" s="325"/>
      <c r="E49" s="325"/>
      <c r="F49" s="325"/>
      <c r="G49" s="9"/>
    </row>
    <row r="50" spans="1:8" ht="15" customHeight="1" x14ac:dyDescent="0.2">
      <c r="B50" s="6"/>
      <c r="C50" s="9" t="s">
        <v>547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26" t="s">
        <v>22</v>
      </c>
      <c r="D56" s="326"/>
      <c r="E56" s="326"/>
      <c r="F56" s="326"/>
      <c r="G56" s="326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353</v>
      </c>
      <c r="D63" s="9"/>
      <c r="E63" s="9"/>
      <c r="F63" s="9"/>
      <c r="G63" s="9"/>
    </row>
    <row r="64" spans="1:8" ht="15" customHeight="1" x14ac:dyDescent="0.2">
      <c r="B64" s="6"/>
      <c r="C64" s="9" t="s">
        <v>406</v>
      </c>
      <c r="D64" s="9"/>
      <c r="E64" s="9"/>
      <c r="F64" s="9"/>
      <c r="G64" s="9"/>
    </row>
    <row r="65" spans="2:9" ht="15" customHeight="1" x14ac:dyDescent="0.2">
      <c r="B65" s="6"/>
      <c r="C65" s="9" t="s">
        <v>559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560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26" t="s">
        <v>572</v>
      </c>
      <c r="D71" s="326"/>
      <c r="E71" s="326"/>
      <c r="F71" s="9"/>
      <c r="G71" s="9"/>
    </row>
    <row r="72" spans="2:9" ht="15" customHeight="1" x14ac:dyDescent="0.2">
      <c r="C72" s="9" t="s">
        <v>571</v>
      </c>
      <c r="D72" s="9"/>
      <c r="E72" s="9"/>
      <c r="F72" s="9"/>
      <c r="G72" s="9"/>
      <c r="H72" s="9"/>
    </row>
    <row r="73" spans="2:9" ht="15" customHeight="1" x14ac:dyDescent="0.2">
      <c r="C73" s="9" t="s">
        <v>382</v>
      </c>
      <c r="D73" s="9"/>
      <c r="E73" s="9"/>
      <c r="F73" s="9"/>
    </row>
    <row r="74" spans="2:9" ht="15" customHeight="1" x14ac:dyDescent="0.2">
      <c r="C74" s="9" t="s">
        <v>606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26" t="s">
        <v>390</v>
      </c>
      <c r="D79" s="326"/>
      <c r="E79" s="326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26" t="s">
        <v>405</v>
      </c>
      <c r="D84" s="326"/>
      <c r="E84" s="326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573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26" t="s">
        <v>574</v>
      </c>
      <c r="D91" s="326"/>
      <c r="E91" s="326"/>
      <c r="F91" s="326"/>
      <c r="G91" s="11"/>
      <c r="H91" s="11"/>
      <c r="I91" s="11"/>
    </row>
    <row r="92" spans="1:10" ht="15" customHeight="1" x14ac:dyDescent="0.2">
      <c r="C92" s="326" t="s">
        <v>40</v>
      </c>
      <c r="D92" s="326"/>
      <c r="E92" s="326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80" t="s">
        <v>585</v>
      </c>
      <c r="B98" s="881"/>
      <c r="C98" s="881"/>
      <c r="D98" s="881"/>
      <c r="E98" s="881"/>
      <c r="F98" s="881"/>
      <c r="G98" s="881"/>
      <c r="H98" s="881"/>
      <c r="I98" s="881"/>
      <c r="J98" s="881"/>
      <c r="K98" s="881"/>
    </row>
    <row r="99" spans="1:11" ht="15" customHeight="1" x14ac:dyDescent="0.2">
      <c r="A99" s="881"/>
      <c r="B99" s="881"/>
      <c r="C99" s="881"/>
      <c r="D99" s="881"/>
      <c r="E99" s="881"/>
      <c r="F99" s="881"/>
      <c r="G99" s="881"/>
      <c r="H99" s="881"/>
      <c r="I99" s="881"/>
      <c r="J99" s="881"/>
      <c r="K99" s="881"/>
    </row>
    <row r="100" spans="1:11" ht="15" customHeight="1" x14ac:dyDescent="0.2">
      <c r="A100" s="881"/>
      <c r="B100" s="881"/>
      <c r="C100" s="881"/>
      <c r="D100" s="881"/>
      <c r="E100" s="881"/>
      <c r="F100" s="881"/>
      <c r="G100" s="881"/>
      <c r="H100" s="881"/>
      <c r="I100" s="881"/>
      <c r="J100" s="881"/>
      <c r="K100" s="881"/>
    </row>
    <row r="101" spans="1:11" ht="15" customHeight="1" x14ac:dyDescent="0.2">
      <c r="A101" s="881"/>
      <c r="B101" s="881"/>
      <c r="C101" s="881"/>
      <c r="D101" s="881"/>
      <c r="E101" s="881"/>
      <c r="F101" s="881"/>
      <c r="G101" s="881"/>
      <c r="H101" s="881"/>
      <c r="I101" s="881"/>
      <c r="J101" s="881"/>
      <c r="K101" s="881"/>
    </row>
    <row r="102" spans="1:11" ht="15" customHeight="1" x14ac:dyDescent="0.2">
      <c r="A102" s="881"/>
      <c r="B102" s="881"/>
      <c r="C102" s="881"/>
      <c r="D102" s="881"/>
      <c r="E102" s="881"/>
      <c r="F102" s="881"/>
      <c r="G102" s="881"/>
      <c r="H102" s="881"/>
      <c r="I102" s="881"/>
      <c r="J102" s="881"/>
      <c r="K102" s="881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D6" sqref="D6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47" t="s">
        <v>27</v>
      </c>
      <c r="B1" s="548"/>
      <c r="C1" s="548"/>
      <c r="D1" s="548"/>
      <c r="E1" s="548"/>
      <c r="F1" s="548"/>
      <c r="G1" s="548"/>
      <c r="H1" s="548"/>
      <c r="I1" s="555"/>
    </row>
    <row r="2" spans="1:11" ht="15.75" x14ac:dyDescent="0.25">
      <c r="A2" s="549"/>
      <c r="B2" s="550"/>
      <c r="C2" s="551"/>
      <c r="D2" s="551"/>
      <c r="E2" s="551"/>
      <c r="F2" s="551"/>
      <c r="G2" s="533"/>
      <c r="H2" s="533" t="s">
        <v>157</v>
      </c>
      <c r="I2" s="555"/>
    </row>
    <row r="3" spans="1:11" s="102" customFormat="1" x14ac:dyDescent="0.2">
      <c r="A3" s="534"/>
      <c r="B3" s="898">
        <f>INDICE!A3</f>
        <v>42767</v>
      </c>
      <c r="C3" s="899"/>
      <c r="D3" s="899" t="s">
        <v>118</v>
      </c>
      <c r="E3" s="899"/>
      <c r="F3" s="899" t="s">
        <v>119</v>
      </c>
      <c r="G3" s="900"/>
      <c r="H3" s="899"/>
      <c r="I3" s="517"/>
    </row>
    <row r="4" spans="1:11" s="102" customFormat="1" x14ac:dyDescent="0.2">
      <c r="A4" s="535"/>
      <c r="B4" s="536" t="s">
        <v>47</v>
      </c>
      <c r="C4" s="536" t="s">
        <v>474</v>
      </c>
      <c r="D4" s="536" t="s">
        <v>47</v>
      </c>
      <c r="E4" s="536" t="s">
        <v>474</v>
      </c>
      <c r="F4" s="536" t="s">
        <v>47</v>
      </c>
      <c r="G4" s="537" t="s">
        <v>474</v>
      </c>
      <c r="H4" s="537" t="s">
        <v>108</v>
      </c>
      <c r="I4" s="517"/>
    </row>
    <row r="5" spans="1:11" s="102" customFormat="1" x14ac:dyDescent="0.2">
      <c r="A5" s="538" t="s">
        <v>177</v>
      </c>
      <c r="B5" s="499">
        <v>1732.7221700000002</v>
      </c>
      <c r="C5" s="492">
        <v>-1.7689570462240174</v>
      </c>
      <c r="D5" s="491">
        <v>3463.0665900000008</v>
      </c>
      <c r="E5" s="492">
        <v>1.2692104188276074</v>
      </c>
      <c r="F5" s="491">
        <v>22545.607590000003</v>
      </c>
      <c r="G5" s="492">
        <v>3.0622533600633708</v>
      </c>
      <c r="H5" s="497">
        <v>74.191336765791576</v>
      </c>
      <c r="I5" s="517"/>
      <c r="K5" s="96"/>
    </row>
    <row r="6" spans="1:11" s="102" customFormat="1" x14ac:dyDescent="0.2">
      <c r="A6" s="538" t="s">
        <v>178</v>
      </c>
      <c r="B6" s="559">
        <v>0.19619</v>
      </c>
      <c r="C6" s="507">
        <v>-60.301497369486022</v>
      </c>
      <c r="D6" s="539">
        <v>0.35371000000000002</v>
      </c>
      <c r="E6" s="492">
        <v>-65.384653024475696</v>
      </c>
      <c r="F6" s="491">
        <v>3.8635500000000005</v>
      </c>
      <c r="G6" s="492">
        <v>-11.773369992144524</v>
      </c>
      <c r="H6" s="559">
        <v>1.2713870673798687E-2</v>
      </c>
      <c r="I6" s="517"/>
      <c r="K6" s="96"/>
    </row>
    <row r="7" spans="1:11" s="102" customFormat="1" x14ac:dyDescent="0.2">
      <c r="A7" s="538" t="s">
        <v>179</v>
      </c>
      <c r="B7" s="559">
        <v>0.86930999999999992</v>
      </c>
      <c r="C7" s="492">
        <v>-51.433567605618066</v>
      </c>
      <c r="D7" s="539">
        <v>1.3580999999999999</v>
      </c>
      <c r="E7" s="492">
        <v>-58.918156958594494</v>
      </c>
      <c r="F7" s="491">
        <v>10.884739999999999</v>
      </c>
      <c r="G7" s="492">
        <v>-37.006070363903525</v>
      </c>
      <c r="H7" s="559">
        <v>3.5818658145468155E-2</v>
      </c>
      <c r="I7" s="517"/>
      <c r="K7" s="96"/>
    </row>
    <row r="8" spans="1:11" s="102" customFormat="1" x14ac:dyDescent="0.2">
      <c r="A8" s="558" t="s">
        <v>180</v>
      </c>
      <c r="B8" s="500">
        <v>1733.7876700000002</v>
      </c>
      <c r="C8" s="501">
        <v>-1.8356668344968721</v>
      </c>
      <c r="D8" s="500">
        <v>3464.7784000000011</v>
      </c>
      <c r="E8" s="501">
        <v>1.191208262130323</v>
      </c>
      <c r="F8" s="500">
        <v>22560.355880000003</v>
      </c>
      <c r="G8" s="501">
        <v>3.0276689081114982</v>
      </c>
      <c r="H8" s="501">
        <v>74.239869294610855</v>
      </c>
      <c r="I8" s="517"/>
    </row>
    <row r="9" spans="1:11" s="102" customFormat="1" x14ac:dyDescent="0.2">
      <c r="A9" s="538" t="s">
        <v>181</v>
      </c>
      <c r="B9" s="499">
        <v>352.86070999999976</v>
      </c>
      <c r="C9" s="492">
        <v>-2.4044749695752383</v>
      </c>
      <c r="D9" s="491">
        <v>790.11463000000003</v>
      </c>
      <c r="E9" s="492">
        <v>13.609930022841569</v>
      </c>
      <c r="F9" s="491">
        <v>4007.5185799999999</v>
      </c>
      <c r="G9" s="492">
        <v>7.9868251133276056</v>
      </c>
      <c r="H9" s="497">
        <v>13.187631310314437</v>
      </c>
      <c r="I9" s="517"/>
    </row>
    <row r="10" spans="1:11" s="102" customFormat="1" x14ac:dyDescent="0.2">
      <c r="A10" s="538" t="s">
        <v>182</v>
      </c>
      <c r="B10" s="499">
        <v>195.88942999999998</v>
      </c>
      <c r="C10" s="492">
        <v>-18.709848631977735</v>
      </c>
      <c r="D10" s="491">
        <v>447.20742000000007</v>
      </c>
      <c r="E10" s="492">
        <v>-8.3675962215456554</v>
      </c>
      <c r="F10" s="491">
        <v>1819.6410900000001</v>
      </c>
      <c r="G10" s="492">
        <v>-4.2495012427787824</v>
      </c>
      <c r="H10" s="497">
        <v>5.9879337632462564</v>
      </c>
      <c r="I10" s="517"/>
    </row>
    <row r="11" spans="1:11" s="102" customFormat="1" x14ac:dyDescent="0.2">
      <c r="A11" s="538" t="s">
        <v>183</v>
      </c>
      <c r="B11" s="499">
        <v>125.55349</v>
      </c>
      <c r="C11" s="492">
        <v>-11.883408040276906</v>
      </c>
      <c r="D11" s="491">
        <v>281.32308999999998</v>
      </c>
      <c r="E11" s="492">
        <v>-7.7733474589495639</v>
      </c>
      <c r="F11" s="491">
        <v>2000.9483500000001</v>
      </c>
      <c r="G11" s="492">
        <v>-5.4601758026874334</v>
      </c>
      <c r="H11" s="497">
        <v>6.5845656318284647</v>
      </c>
      <c r="I11" s="517"/>
    </row>
    <row r="12" spans="1:11" s="3" customFormat="1" x14ac:dyDescent="0.2">
      <c r="A12" s="540" t="s">
        <v>184</v>
      </c>
      <c r="B12" s="502">
        <v>2408.0913000000005</v>
      </c>
      <c r="C12" s="503">
        <v>-4.1069011097142631</v>
      </c>
      <c r="D12" s="502">
        <v>4983.4235400000007</v>
      </c>
      <c r="E12" s="503">
        <v>1.4430398657905228</v>
      </c>
      <c r="F12" s="502">
        <v>30388.463899999999</v>
      </c>
      <c r="G12" s="503">
        <v>2.5756869470877621</v>
      </c>
      <c r="H12" s="503">
        <v>100</v>
      </c>
      <c r="I12" s="472"/>
    </row>
    <row r="13" spans="1:11" s="102" customFormat="1" x14ac:dyDescent="0.2">
      <c r="A13" s="563" t="s">
        <v>155</v>
      </c>
      <c r="B13" s="504"/>
      <c r="C13" s="504"/>
      <c r="D13" s="504"/>
      <c r="E13" s="504"/>
      <c r="F13" s="504"/>
      <c r="G13" s="504"/>
      <c r="H13" s="504"/>
      <c r="I13" s="517"/>
    </row>
    <row r="14" spans="1:11" s="130" customFormat="1" x14ac:dyDescent="0.2">
      <c r="A14" s="541" t="s">
        <v>185</v>
      </c>
      <c r="B14" s="521">
        <v>80.184449999999941</v>
      </c>
      <c r="C14" s="510">
        <v>3.614147236861641</v>
      </c>
      <c r="D14" s="509">
        <v>159.35684999999992</v>
      </c>
      <c r="E14" s="510">
        <v>3.999097560273432</v>
      </c>
      <c r="F14" s="509">
        <v>973.47299000000055</v>
      </c>
      <c r="G14" s="510">
        <v>1.6158315407236563</v>
      </c>
      <c r="H14" s="523">
        <v>3.2034294105928813</v>
      </c>
      <c r="I14" s="556"/>
    </row>
    <row r="15" spans="1:11" s="130" customFormat="1" x14ac:dyDescent="0.2">
      <c r="A15" s="542" t="s">
        <v>576</v>
      </c>
      <c r="B15" s="561">
        <v>4.6248137178181645</v>
      </c>
      <c r="C15" s="514"/>
      <c r="D15" s="543">
        <v>4.5993374352599252</v>
      </c>
      <c r="E15" s="514"/>
      <c r="F15" s="543">
        <v>4.3149717813759967</v>
      </c>
      <c r="G15" s="514"/>
      <c r="H15" s="524"/>
      <c r="I15" s="556"/>
    </row>
    <row r="16" spans="1:11" s="130" customFormat="1" x14ac:dyDescent="0.2">
      <c r="A16" s="544" t="s">
        <v>483</v>
      </c>
      <c r="B16" s="562">
        <v>90.202269999999999</v>
      </c>
      <c r="C16" s="810">
        <v>-18.874110718043173</v>
      </c>
      <c r="D16" s="545">
        <v>199.88255999999998</v>
      </c>
      <c r="E16" s="505">
        <v>-16.128049026110904</v>
      </c>
      <c r="F16" s="545">
        <v>1515.7448599999998</v>
      </c>
      <c r="G16" s="505">
        <v>-5.1988323558736349</v>
      </c>
      <c r="H16" s="560">
        <v>4.9878956204824814</v>
      </c>
      <c r="I16" s="556"/>
    </row>
    <row r="17" spans="1:14" s="102" customFormat="1" x14ac:dyDescent="0.2">
      <c r="A17" s="552"/>
      <c r="B17" s="553"/>
      <c r="C17" s="553"/>
      <c r="D17" s="553"/>
      <c r="E17" s="553"/>
      <c r="F17" s="553"/>
      <c r="G17" s="553"/>
      <c r="H17" s="554" t="s">
        <v>234</v>
      </c>
      <c r="I17" s="517"/>
    </row>
    <row r="18" spans="1:14" s="102" customFormat="1" x14ac:dyDescent="0.2">
      <c r="A18" s="546" t="s">
        <v>543</v>
      </c>
      <c r="B18" s="508"/>
      <c r="C18" s="508"/>
      <c r="D18" s="508"/>
      <c r="E18" s="508"/>
      <c r="F18" s="491"/>
      <c r="G18" s="508"/>
      <c r="H18" s="508"/>
      <c r="I18" s="107"/>
      <c r="J18" s="107"/>
      <c r="K18" s="107"/>
      <c r="L18" s="107"/>
      <c r="M18" s="107"/>
      <c r="N18" s="107"/>
    </row>
    <row r="19" spans="1:14" x14ac:dyDescent="0.2">
      <c r="A19" s="901" t="s">
        <v>484</v>
      </c>
      <c r="B19" s="902"/>
      <c r="C19" s="902"/>
      <c r="D19" s="902"/>
      <c r="E19" s="902"/>
      <c r="F19" s="902"/>
      <c r="G19" s="902"/>
      <c r="H19" s="551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625</v>
      </c>
      <c r="B20" s="557"/>
      <c r="C20" s="557"/>
      <c r="D20" s="557"/>
      <c r="E20" s="557"/>
      <c r="F20" s="557"/>
      <c r="G20" s="557"/>
      <c r="H20" s="557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411</v>
      </c>
    </row>
  </sheetData>
  <mergeCells count="4">
    <mergeCell ref="B3:C3"/>
    <mergeCell ref="D3:E3"/>
    <mergeCell ref="F3:H3"/>
    <mergeCell ref="A19:G19"/>
  </mergeCells>
  <conditionalFormatting sqref="B6">
    <cfRule type="cellIs" dxfId="369" priority="15" operator="between">
      <formula>0</formula>
      <formula>0.5</formula>
    </cfRule>
    <cfRule type="cellIs" dxfId="368" priority="16" operator="between">
      <formula>0</formula>
      <formula>0.49</formula>
    </cfRule>
  </conditionalFormatting>
  <conditionalFormatting sqref="D6">
    <cfRule type="cellIs" dxfId="367" priority="13" operator="between">
      <formula>0</formula>
      <formula>0.5</formula>
    </cfRule>
    <cfRule type="cellIs" dxfId="366" priority="14" operator="between">
      <formula>0</formula>
      <formula>0.49</formula>
    </cfRule>
  </conditionalFormatting>
  <conditionalFormatting sqref="D7">
    <cfRule type="cellIs" dxfId="365" priority="11" operator="between">
      <formula>0</formula>
      <formula>0.5</formula>
    </cfRule>
    <cfRule type="cellIs" dxfId="364" priority="12" operator="between">
      <formula>0</formula>
      <formula>0.49</formula>
    </cfRule>
  </conditionalFormatting>
  <conditionalFormatting sqref="H6">
    <cfRule type="cellIs" dxfId="363" priority="7" operator="between">
      <formula>0</formula>
      <formula>0.5</formula>
    </cfRule>
    <cfRule type="cellIs" dxfId="362" priority="8" operator="between">
      <formula>0</formula>
      <formula>0.49</formula>
    </cfRule>
  </conditionalFormatting>
  <conditionalFormatting sqref="H7">
    <cfRule type="cellIs" dxfId="361" priority="5" operator="between">
      <formula>0</formula>
      <formula>0.5</formula>
    </cfRule>
    <cfRule type="cellIs" dxfId="360" priority="6" operator="between">
      <formula>0</formula>
      <formula>0.49</formula>
    </cfRule>
  </conditionalFormatting>
  <conditionalFormatting sqref="C16">
    <cfRule type="cellIs" dxfId="359" priority="3" operator="between">
      <formula>0</formula>
      <formula>0.5</formula>
    </cfRule>
    <cfRule type="cellIs" dxfId="358" priority="4" operator="between">
      <formula>0</formula>
      <formula>0.49</formula>
    </cfRule>
  </conditionalFormatting>
  <conditionalFormatting sqref="B7">
    <cfRule type="cellIs" dxfId="357" priority="1" operator="between">
      <formula>0</formula>
      <formula>0.5</formula>
    </cfRule>
    <cfRule type="cellIs" dxfId="356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I20" sqref="I20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485</v>
      </c>
    </row>
    <row r="2" spans="1:11" ht="15.75" x14ac:dyDescent="0.25">
      <c r="A2" s="2"/>
      <c r="J2" s="110" t="s">
        <v>157</v>
      </c>
    </row>
    <row r="3" spans="1:11" s="114" customFormat="1" ht="13.7" customHeight="1" x14ac:dyDescent="0.2">
      <c r="A3" s="111"/>
      <c r="B3" s="896">
        <f>INDICE!A3</f>
        <v>42767</v>
      </c>
      <c r="C3" s="896"/>
      <c r="D3" s="896">
        <f>INDICE!C3</f>
        <v>0</v>
      </c>
      <c r="E3" s="896"/>
      <c r="F3" s="112"/>
      <c r="G3" s="897" t="s">
        <v>119</v>
      </c>
      <c r="H3" s="897"/>
      <c r="I3" s="897"/>
      <c r="J3" s="897"/>
    </row>
    <row r="4" spans="1:11" s="114" customFormat="1" x14ac:dyDescent="0.2">
      <c r="A4" s="115"/>
      <c r="B4" s="116" t="s">
        <v>186</v>
      </c>
      <c r="C4" s="116" t="s">
        <v>187</v>
      </c>
      <c r="D4" s="116" t="s">
        <v>188</v>
      </c>
      <c r="E4" s="116" t="s">
        <v>189</v>
      </c>
      <c r="F4" s="116"/>
      <c r="G4" s="116" t="s">
        <v>186</v>
      </c>
      <c r="H4" s="116" t="s">
        <v>187</v>
      </c>
      <c r="I4" s="116" t="s">
        <v>188</v>
      </c>
      <c r="J4" s="116" t="s">
        <v>189</v>
      </c>
    </row>
    <row r="5" spans="1:11" s="114" customFormat="1" x14ac:dyDescent="0.2">
      <c r="A5" s="564" t="s">
        <v>159</v>
      </c>
      <c r="B5" s="117">
        <v>250.32431999999991</v>
      </c>
      <c r="C5" s="117">
        <v>45.926430000000011</v>
      </c>
      <c r="D5" s="117">
        <v>10.985929999999998</v>
      </c>
      <c r="E5" s="525">
        <v>307.23667999999992</v>
      </c>
      <c r="F5" s="117"/>
      <c r="G5" s="117">
        <v>3414.0312499999973</v>
      </c>
      <c r="H5" s="117">
        <v>604.27108000000055</v>
      </c>
      <c r="I5" s="117">
        <v>116.53321000000001</v>
      </c>
      <c r="J5" s="525">
        <v>4134.8355399999973</v>
      </c>
      <c r="K5" s="82"/>
    </row>
    <row r="6" spans="1:11" s="114" customFormat="1" x14ac:dyDescent="0.2">
      <c r="A6" s="565" t="s">
        <v>160</v>
      </c>
      <c r="B6" s="119">
        <v>68.78855999999999</v>
      </c>
      <c r="C6" s="119">
        <v>26.746929999999999</v>
      </c>
      <c r="D6" s="119">
        <v>11.26032</v>
      </c>
      <c r="E6" s="528">
        <v>106.79580999999999</v>
      </c>
      <c r="F6" s="119"/>
      <c r="G6" s="119">
        <v>895.57650999999976</v>
      </c>
      <c r="H6" s="119">
        <v>297.84287000000012</v>
      </c>
      <c r="I6" s="119">
        <v>91.580080000000009</v>
      </c>
      <c r="J6" s="528">
        <v>1284.9994599999998</v>
      </c>
      <c r="K6" s="82"/>
    </row>
    <row r="7" spans="1:11" s="114" customFormat="1" x14ac:dyDescent="0.2">
      <c r="A7" s="565" t="s">
        <v>161</v>
      </c>
      <c r="B7" s="119">
        <v>33.41084</v>
      </c>
      <c r="C7" s="119">
        <v>7.0078000000000005</v>
      </c>
      <c r="D7" s="119">
        <v>5.3284900000000004</v>
      </c>
      <c r="E7" s="528">
        <v>45.747130000000006</v>
      </c>
      <c r="F7" s="119"/>
      <c r="G7" s="119">
        <v>445.43763999999982</v>
      </c>
      <c r="H7" s="119">
        <v>77.966400000000007</v>
      </c>
      <c r="I7" s="119">
        <v>52.362389999999991</v>
      </c>
      <c r="J7" s="528">
        <v>575.76642999999979</v>
      </c>
      <c r="K7" s="82"/>
    </row>
    <row r="8" spans="1:11" s="114" customFormat="1" x14ac:dyDescent="0.2">
      <c r="A8" s="565" t="s">
        <v>162</v>
      </c>
      <c r="B8" s="119">
        <v>26.610859999999999</v>
      </c>
      <c r="C8" s="119">
        <v>3.6446300000000003</v>
      </c>
      <c r="D8" s="119">
        <v>12.05686</v>
      </c>
      <c r="E8" s="528">
        <v>42.312349999999995</v>
      </c>
      <c r="F8" s="119"/>
      <c r="G8" s="119">
        <v>414.26223999999991</v>
      </c>
      <c r="H8" s="119">
        <v>45.475999999999985</v>
      </c>
      <c r="I8" s="119">
        <v>125.23783000000002</v>
      </c>
      <c r="J8" s="528">
        <v>584.97606999999994</v>
      </c>
      <c r="K8" s="82"/>
    </row>
    <row r="9" spans="1:11" s="114" customFormat="1" x14ac:dyDescent="0.2">
      <c r="A9" s="565" t="s">
        <v>163</v>
      </c>
      <c r="B9" s="119">
        <v>51.553539999999991</v>
      </c>
      <c r="C9" s="119">
        <v>0</v>
      </c>
      <c r="D9" s="119">
        <v>18</v>
      </c>
      <c r="E9" s="528">
        <v>69.553539999999998</v>
      </c>
      <c r="F9" s="119"/>
      <c r="G9" s="119">
        <v>665.35176999999999</v>
      </c>
      <c r="H9" s="119">
        <v>4.0000000000000002E-4</v>
      </c>
      <c r="I9" s="119">
        <v>174.63657000000001</v>
      </c>
      <c r="J9" s="528">
        <v>839.98874000000001</v>
      </c>
      <c r="K9" s="82"/>
    </row>
    <row r="10" spans="1:11" s="114" customFormat="1" x14ac:dyDescent="0.2">
      <c r="A10" s="565" t="s">
        <v>164</v>
      </c>
      <c r="B10" s="119">
        <v>23.981849999999998</v>
      </c>
      <c r="C10" s="119">
        <v>5.3088800000000003</v>
      </c>
      <c r="D10" s="119">
        <v>0.57572999999999996</v>
      </c>
      <c r="E10" s="528">
        <v>29.866459999999996</v>
      </c>
      <c r="F10" s="119"/>
      <c r="G10" s="119">
        <v>324.31215000000014</v>
      </c>
      <c r="H10" s="119">
        <v>57.554839999999977</v>
      </c>
      <c r="I10" s="119">
        <v>6.0162899999999997</v>
      </c>
      <c r="J10" s="528">
        <v>387.88328000000013</v>
      </c>
      <c r="K10" s="82"/>
    </row>
    <row r="11" spans="1:11" s="114" customFormat="1" x14ac:dyDescent="0.2">
      <c r="A11" s="565" t="s">
        <v>165</v>
      </c>
      <c r="B11" s="119">
        <v>132.95908999999997</v>
      </c>
      <c r="C11" s="119">
        <v>52.304940000000016</v>
      </c>
      <c r="D11" s="119">
        <v>25.689600000000006</v>
      </c>
      <c r="E11" s="528">
        <v>210.95363</v>
      </c>
      <c r="F11" s="119"/>
      <c r="G11" s="119">
        <v>1759.1459499999999</v>
      </c>
      <c r="H11" s="119">
        <v>646.87287000000003</v>
      </c>
      <c r="I11" s="119">
        <v>217.23081999999994</v>
      </c>
      <c r="J11" s="528">
        <v>2623.2496399999995</v>
      </c>
      <c r="K11" s="82"/>
    </row>
    <row r="12" spans="1:11" s="114" customFormat="1" x14ac:dyDescent="0.2">
      <c r="A12" s="565" t="s">
        <v>593</v>
      </c>
      <c r="B12" s="119">
        <v>96.188220000000015</v>
      </c>
      <c r="C12" s="119">
        <v>54.047449999999984</v>
      </c>
      <c r="D12" s="119">
        <v>15.72527</v>
      </c>
      <c r="E12" s="528">
        <v>165.96093999999999</v>
      </c>
      <c r="F12" s="119"/>
      <c r="G12" s="119">
        <v>1260.1174399999991</v>
      </c>
      <c r="H12" s="119">
        <v>551.62229000000013</v>
      </c>
      <c r="I12" s="119">
        <v>124.36543000000006</v>
      </c>
      <c r="J12" s="528">
        <v>1936.1051599999994</v>
      </c>
      <c r="K12" s="82"/>
    </row>
    <row r="13" spans="1:11" s="114" customFormat="1" x14ac:dyDescent="0.2">
      <c r="A13" s="565" t="s">
        <v>166</v>
      </c>
      <c r="B13" s="119">
        <v>275.99822999999998</v>
      </c>
      <c r="C13" s="119">
        <v>44.29037000000001</v>
      </c>
      <c r="D13" s="119">
        <v>18.213069999999998</v>
      </c>
      <c r="E13" s="528">
        <v>338.50166999999999</v>
      </c>
      <c r="F13" s="119"/>
      <c r="G13" s="119">
        <v>3556.3471600000016</v>
      </c>
      <c r="H13" s="119">
        <v>471.10619999999994</v>
      </c>
      <c r="I13" s="119">
        <v>224.69345000000007</v>
      </c>
      <c r="J13" s="528">
        <v>4252.1468100000011</v>
      </c>
      <c r="K13" s="82"/>
    </row>
    <row r="14" spans="1:11" s="114" customFormat="1" x14ac:dyDescent="0.2">
      <c r="A14" s="565" t="s">
        <v>167</v>
      </c>
      <c r="B14" s="119">
        <v>0.96813000000000005</v>
      </c>
      <c r="C14" s="119">
        <v>0</v>
      </c>
      <c r="D14" s="119">
        <v>2.7440000000000003E-2</v>
      </c>
      <c r="E14" s="528">
        <v>0.99557000000000007</v>
      </c>
      <c r="F14" s="119"/>
      <c r="G14" s="119">
        <v>13.664189999999996</v>
      </c>
      <c r="H14" s="119">
        <v>2.3089999999999999E-2</v>
      </c>
      <c r="I14" s="119">
        <v>0.35410000000000003</v>
      </c>
      <c r="J14" s="528">
        <v>14.041379999999997</v>
      </c>
      <c r="K14" s="82"/>
    </row>
    <row r="15" spans="1:11" s="114" customFormat="1" x14ac:dyDescent="0.2">
      <c r="A15" s="565" t="s">
        <v>168</v>
      </c>
      <c r="B15" s="119">
        <v>169.23071999999999</v>
      </c>
      <c r="C15" s="119">
        <v>22.145329999999994</v>
      </c>
      <c r="D15" s="119">
        <v>6.4392300000000002</v>
      </c>
      <c r="E15" s="528">
        <v>197.81528</v>
      </c>
      <c r="F15" s="119"/>
      <c r="G15" s="119">
        <v>2164.3918899999994</v>
      </c>
      <c r="H15" s="119">
        <v>233.8763000000001</v>
      </c>
      <c r="I15" s="119">
        <v>73.195610000000002</v>
      </c>
      <c r="J15" s="528">
        <v>2471.4637999999995</v>
      </c>
      <c r="K15" s="82"/>
    </row>
    <row r="16" spans="1:11" s="114" customFormat="1" x14ac:dyDescent="0.2">
      <c r="A16" s="565" t="s">
        <v>169</v>
      </c>
      <c r="B16" s="119">
        <v>45.878060000000012</v>
      </c>
      <c r="C16" s="119">
        <v>9.9293600000000009</v>
      </c>
      <c r="D16" s="119">
        <v>2.9569699999999997</v>
      </c>
      <c r="E16" s="528">
        <v>58.764390000000013</v>
      </c>
      <c r="F16" s="119"/>
      <c r="G16" s="119">
        <v>632.48748000000023</v>
      </c>
      <c r="H16" s="119">
        <v>143.52969999999996</v>
      </c>
      <c r="I16" s="119">
        <v>22.419260000000005</v>
      </c>
      <c r="J16" s="528">
        <v>798.43644000000018</v>
      </c>
      <c r="K16" s="82"/>
    </row>
    <row r="17" spans="1:16" s="114" customFormat="1" x14ac:dyDescent="0.2">
      <c r="A17" s="565" t="s">
        <v>170</v>
      </c>
      <c r="B17" s="119">
        <v>103.21405999999999</v>
      </c>
      <c r="C17" s="119">
        <v>20.815159999999999</v>
      </c>
      <c r="D17" s="119">
        <v>25.081640000000004</v>
      </c>
      <c r="E17" s="528">
        <v>149.11085999999997</v>
      </c>
      <c r="F17" s="119"/>
      <c r="G17" s="119">
        <v>1385.7505200000003</v>
      </c>
      <c r="H17" s="119">
        <v>258.23228000000023</v>
      </c>
      <c r="I17" s="119">
        <v>234.99681999999999</v>
      </c>
      <c r="J17" s="528">
        <v>1878.9796200000005</v>
      </c>
      <c r="K17" s="82"/>
    </row>
    <row r="18" spans="1:16" s="114" customFormat="1" x14ac:dyDescent="0.2">
      <c r="A18" s="565" t="s">
        <v>171</v>
      </c>
      <c r="B18" s="119">
        <v>17.49625</v>
      </c>
      <c r="C18" s="119">
        <v>5.0364700000000004</v>
      </c>
      <c r="D18" s="119">
        <v>2.1224300000000005</v>
      </c>
      <c r="E18" s="528">
        <v>24.655150000000003</v>
      </c>
      <c r="F18" s="119"/>
      <c r="G18" s="119">
        <v>197.27118999999988</v>
      </c>
      <c r="H18" s="119">
        <v>51.397190000000009</v>
      </c>
      <c r="I18" s="119">
        <v>18.834940000000003</v>
      </c>
      <c r="J18" s="528">
        <v>267.50331999999992</v>
      </c>
      <c r="K18" s="82"/>
    </row>
    <row r="19" spans="1:16" s="114" customFormat="1" x14ac:dyDescent="0.2">
      <c r="A19" s="565" t="s">
        <v>172</v>
      </c>
      <c r="B19" s="119">
        <v>176.33462</v>
      </c>
      <c r="C19" s="119">
        <v>19.859769999999997</v>
      </c>
      <c r="D19" s="119">
        <v>29.805139999999998</v>
      </c>
      <c r="E19" s="528">
        <v>225.99952999999999</v>
      </c>
      <c r="F19" s="119"/>
      <c r="G19" s="119">
        <v>2220.78098</v>
      </c>
      <c r="H19" s="119">
        <v>169.40308999999991</v>
      </c>
      <c r="I19" s="119">
        <v>228.10324999999997</v>
      </c>
      <c r="J19" s="528">
        <v>2618.2873199999999</v>
      </c>
      <c r="K19" s="82"/>
    </row>
    <row r="20" spans="1:16" s="114" customFormat="1" x14ac:dyDescent="0.2">
      <c r="A20" s="565" t="s">
        <v>173</v>
      </c>
      <c r="B20" s="119">
        <v>1.5905799999999999</v>
      </c>
      <c r="C20" s="119">
        <v>0</v>
      </c>
      <c r="D20" s="119">
        <v>0</v>
      </c>
      <c r="E20" s="528">
        <v>1.5905799999999999</v>
      </c>
      <c r="F20" s="119"/>
      <c r="G20" s="119">
        <v>20.453769999999995</v>
      </c>
      <c r="H20" s="119">
        <v>0</v>
      </c>
      <c r="I20" s="119">
        <v>0</v>
      </c>
      <c r="J20" s="528">
        <v>20.453769999999995</v>
      </c>
      <c r="K20" s="82"/>
    </row>
    <row r="21" spans="1:16" s="114" customFormat="1" x14ac:dyDescent="0.2">
      <c r="A21" s="565" t="s">
        <v>174</v>
      </c>
      <c r="B21" s="119">
        <v>69.823019999999985</v>
      </c>
      <c r="C21" s="119">
        <v>13.97433</v>
      </c>
      <c r="D21" s="119">
        <v>1.39764</v>
      </c>
      <c r="E21" s="528">
        <v>85.194989999999976</v>
      </c>
      <c r="F21" s="119"/>
      <c r="G21" s="119">
        <v>881.98422000000039</v>
      </c>
      <c r="H21" s="119">
        <v>145.85993999999999</v>
      </c>
      <c r="I21" s="119">
        <v>13.563980000000003</v>
      </c>
      <c r="J21" s="528">
        <v>1041.4081400000002</v>
      </c>
      <c r="K21" s="82"/>
    </row>
    <row r="22" spans="1:16" s="114" customFormat="1" x14ac:dyDescent="0.2">
      <c r="A22" s="565" t="s">
        <v>175</v>
      </c>
      <c r="B22" s="119">
        <v>49.671239999999997</v>
      </c>
      <c r="C22" s="119">
        <v>8.2792499999999993</v>
      </c>
      <c r="D22" s="119">
        <v>2.8992800000000005</v>
      </c>
      <c r="E22" s="528">
        <v>60.849769999999992</v>
      </c>
      <c r="F22" s="119"/>
      <c r="G22" s="119">
        <v>584.57264000000009</v>
      </c>
      <c r="H22" s="119">
        <v>97.911450000000031</v>
      </c>
      <c r="I22" s="119">
        <v>25.589250000000003</v>
      </c>
      <c r="J22" s="528">
        <v>708.07334000000014</v>
      </c>
      <c r="K22" s="82"/>
    </row>
    <row r="23" spans="1:16" x14ac:dyDescent="0.2">
      <c r="A23" s="566" t="s">
        <v>176</v>
      </c>
      <c r="B23" s="119">
        <v>138.69997999999995</v>
      </c>
      <c r="C23" s="119">
        <v>13.543609999999999</v>
      </c>
      <c r="D23" s="119">
        <v>7.3243900000000011</v>
      </c>
      <c r="E23" s="528">
        <v>159.56797999999995</v>
      </c>
      <c r="F23" s="119"/>
      <c r="G23" s="119">
        <v>1709.6686000000002</v>
      </c>
      <c r="H23" s="119">
        <v>154.57258999999999</v>
      </c>
      <c r="I23" s="119">
        <v>69.927810000000022</v>
      </c>
      <c r="J23" s="528">
        <v>1934.1690000000003</v>
      </c>
      <c r="K23" s="472"/>
      <c r="P23" s="114"/>
    </row>
    <row r="24" spans="1:16" x14ac:dyDescent="0.2">
      <c r="A24" s="567" t="s">
        <v>486</v>
      </c>
      <c r="B24" s="123">
        <v>1732.7221700000002</v>
      </c>
      <c r="C24" s="123">
        <v>352.86070999999976</v>
      </c>
      <c r="D24" s="123">
        <v>195.88943000000006</v>
      </c>
      <c r="E24" s="123">
        <v>2281.4723100000001</v>
      </c>
      <c r="F24" s="123"/>
      <c r="G24" s="123">
        <v>22545.607590000051</v>
      </c>
      <c r="H24" s="123">
        <v>4007.5185799999972</v>
      </c>
      <c r="I24" s="123">
        <v>1819.6410899999989</v>
      </c>
      <c r="J24" s="123">
        <v>28372.767260000044</v>
      </c>
      <c r="K24" s="472"/>
    </row>
    <row r="25" spans="1:16" x14ac:dyDescent="0.2">
      <c r="I25" s="8"/>
      <c r="J25" s="93" t="s">
        <v>234</v>
      </c>
    </row>
    <row r="26" spans="1:16" x14ac:dyDescent="0.2">
      <c r="A26" s="531" t="s">
        <v>487</v>
      </c>
      <c r="G26" s="125"/>
      <c r="H26" s="125"/>
      <c r="I26" s="125"/>
      <c r="J26" s="125"/>
    </row>
    <row r="27" spans="1:16" x14ac:dyDescent="0.2">
      <c r="A27" s="154" t="s">
        <v>235</v>
      </c>
      <c r="G27" s="125"/>
      <c r="H27" s="125"/>
      <c r="I27" s="125"/>
      <c r="J27" s="125"/>
    </row>
    <row r="28" spans="1:16" ht="18" x14ac:dyDescent="0.25">
      <c r="A28" s="126"/>
      <c r="E28" s="903"/>
      <c r="F28" s="90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355" priority="2" operator="between">
      <formula>0</formula>
      <formula>0.5</formula>
    </cfRule>
    <cfRule type="cellIs" dxfId="354" priority="3" operator="between">
      <formula>0</formula>
      <formula>0.49</formula>
    </cfRule>
  </conditionalFormatting>
  <conditionalFormatting sqref="B5:J24">
    <cfRule type="cellIs" dxfId="353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C6" sqref="C6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904" t="s">
        <v>28</v>
      </c>
      <c r="B1" s="904"/>
      <c r="C1" s="904"/>
      <c r="D1" s="131"/>
      <c r="E1" s="131"/>
      <c r="F1" s="131"/>
      <c r="G1" s="131"/>
      <c r="H1" s="132"/>
    </row>
    <row r="2" spans="1:65" ht="13.7" customHeight="1" x14ac:dyDescent="0.2">
      <c r="A2" s="905"/>
      <c r="B2" s="905"/>
      <c r="C2" s="905"/>
      <c r="D2" s="135"/>
      <c r="E2" s="135"/>
      <c r="F2" s="135"/>
      <c r="H2" s="110" t="s">
        <v>157</v>
      </c>
    </row>
    <row r="3" spans="1:65" s="102" customFormat="1" ht="12.75" x14ac:dyDescent="0.2">
      <c r="A3" s="79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89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97" t="s">
        <v>474</v>
      </c>
      <c r="H4" s="437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190</v>
      </c>
      <c r="B5" s="576">
        <v>312.19146000000006</v>
      </c>
      <c r="C5" s="139">
        <v>-4.3764880897229919</v>
      </c>
      <c r="D5" s="138">
        <v>635.25499000000048</v>
      </c>
      <c r="E5" s="139">
        <v>-1.1714971035424786</v>
      </c>
      <c r="F5" s="138">
        <v>4371.5314300000018</v>
      </c>
      <c r="G5" s="139">
        <v>1.2017603539404289</v>
      </c>
      <c r="H5" s="573">
        <v>16.00797846851086</v>
      </c>
    </row>
    <row r="6" spans="1:65" ht="13.7" customHeight="1" x14ac:dyDescent="0.2">
      <c r="A6" s="137" t="s">
        <v>191</v>
      </c>
      <c r="B6" s="577">
        <v>26.543309999999995</v>
      </c>
      <c r="C6" s="119">
        <v>5.5007469336951125E-3</v>
      </c>
      <c r="D6" s="140">
        <v>52.555939999999978</v>
      </c>
      <c r="E6" s="141">
        <v>0.96636269396608609</v>
      </c>
      <c r="F6" s="140">
        <v>376.49508000000009</v>
      </c>
      <c r="G6" s="142">
        <v>9.5330937402575433</v>
      </c>
      <c r="H6" s="574">
        <v>1.3786759241349598</v>
      </c>
    </row>
    <row r="7" spans="1:65" ht="13.7" customHeight="1" x14ac:dyDescent="0.2">
      <c r="A7" s="137" t="s">
        <v>151</v>
      </c>
      <c r="B7" s="528">
        <v>0</v>
      </c>
      <c r="C7" s="141">
        <v>-100</v>
      </c>
      <c r="D7" s="141">
        <v>0</v>
      </c>
      <c r="E7" s="141">
        <v>-100</v>
      </c>
      <c r="F7" s="119">
        <v>7.1569999999999995E-2</v>
      </c>
      <c r="G7" s="141">
        <v>-27.354851806739756</v>
      </c>
      <c r="H7" s="528">
        <v>2.6208001414079312E-4</v>
      </c>
    </row>
    <row r="8" spans="1:65" ht="13.7" customHeight="1" x14ac:dyDescent="0.2">
      <c r="A8" s="569" t="s">
        <v>192</v>
      </c>
      <c r="B8" s="570">
        <v>338.73477000000008</v>
      </c>
      <c r="C8" s="571">
        <v>-4.0534325886072704</v>
      </c>
      <c r="D8" s="570">
        <v>687.81093000000044</v>
      </c>
      <c r="E8" s="571">
        <v>-1.0146983497492286</v>
      </c>
      <c r="F8" s="570">
        <v>4748.0980800000016</v>
      </c>
      <c r="G8" s="572">
        <v>1.8150944758728831</v>
      </c>
      <c r="H8" s="572">
        <v>17.386916472659959</v>
      </c>
    </row>
    <row r="9" spans="1:65" ht="13.7" customHeight="1" x14ac:dyDescent="0.2">
      <c r="A9" s="137" t="s">
        <v>177</v>
      </c>
      <c r="B9" s="577">
        <v>1732.7221700000002</v>
      </c>
      <c r="C9" s="141">
        <v>-1.7689570462240174</v>
      </c>
      <c r="D9" s="140">
        <v>3463.0665900000008</v>
      </c>
      <c r="E9" s="141">
        <v>1.2692104188276074</v>
      </c>
      <c r="F9" s="140">
        <v>22545.607590000003</v>
      </c>
      <c r="G9" s="142">
        <v>3.0622533600633708</v>
      </c>
      <c r="H9" s="574">
        <v>82.559077211121618</v>
      </c>
    </row>
    <row r="10" spans="1:65" ht="13.7" customHeight="1" x14ac:dyDescent="0.2">
      <c r="A10" s="137" t="s">
        <v>193</v>
      </c>
      <c r="B10" s="577">
        <v>1.0654999999999999</v>
      </c>
      <c r="C10" s="141">
        <v>-53.352246359680223</v>
      </c>
      <c r="D10" s="140">
        <v>1.7118100000000001</v>
      </c>
      <c r="E10" s="141">
        <v>-60.444996961413423</v>
      </c>
      <c r="F10" s="140">
        <v>14.748290000000001</v>
      </c>
      <c r="G10" s="142">
        <v>-31.904202344152189</v>
      </c>
      <c r="H10" s="574">
        <v>5.4006316218422779E-2</v>
      </c>
    </row>
    <row r="11" spans="1:65" ht="13.7" customHeight="1" x14ac:dyDescent="0.2">
      <c r="A11" s="569" t="s">
        <v>510</v>
      </c>
      <c r="B11" s="570">
        <v>1733.7876700000002</v>
      </c>
      <c r="C11" s="571">
        <v>-1.8356668344968721</v>
      </c>
      <c r="D11" s="570">
        <v>3464.7784000000011</v>
      </c>
      <c r="E11" s="571">
        <v>1.191208262130323</v>
      </c>
      <c r="F11" s="570">
        <v>22560.355880000003</v>
      </c>
      <c r="G11" s="572">
        <v>3.0276689081114982</v>
      </c>
      <c r="H11" s="572">
        <v>82.613083527340038</v>
      </c>
    </row>
    <row r="12" spans="1:65" ht="13.7" customHeight="1" x14ac:dyDescent="0.2">
      <c r="A12" s="144" t="s">
        <v>488</v>
      </c>
      <c r="B12" s="145">
        <v>2072.5224400000002</v>
      </c>
      <c r="C12" s="146">
        <v>-2.2051229606620839</v>
      </c>
      <c r="D12" s="145">
        <v>4152.5893300000007</v>
      </c>
      <c r="E12" s="146">
        <v>0.81906584867107823</v>
      </c>
      <c r="F12" s="145">
        <v>27308.453960000006</v>
      </c>
      <c r="G12" s="146">
        <v>2.8147695694602546</v>
      </c>
      <c r="H12" s="146">
        <v>100</v>
      </c>
    </row>
    <row r="13" spans="1:65" ht="13.7" customHeight="1" x14ac:dyDescent="0.2">
      <c r="A13" s="147" t="s">
        <v>194</v>
      </c>
      <c r="B13" s="148">
        <v>4411.3971200000015</v>
      </c>
      <c r="C13" s="148"/>
      <c r="D13" s="148">
        <v>9226.1010935562954</v>
      </c>
      <c r="E13" s="148"/>
      <c r="F13" s="148">
        <v>58191.557537800159</v>
      </c>
      <c r="G13" s="149"/>
      <c r="H13" s="150" t="s">
        <v>148</v>
      </c>
    </row>
    <row r="14" spans="1:65" ht="13.7" customHeight="1" x14ac:dyDescent="0.2">
      <c r="A14" s="151" t="s">
        <v>195</v>
      </c>
      <c r="B14" s="578">
        <v>46.981089746007711</v>
      </c>
      <c r="C14" s="152"/>
      <c r="D14" s="152">
        <v>45.009146202617018</v>
      </c>
      <c r="E14" s="152"/>
      <c r="F14" s="152">
        <v>46.928549630693318</v>
      </c>
      <c r="G14" s="153" t="s">
        <v>148</v>
      </c>
      <c r="H14" s="575" t="s">
        <v>148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234</v>
      </c>
    </row>
    <row r="16" spans="1:65" ht="13.7" customHeight="1" x14ac:dyDescent="0.2">
      <c r="A16" s="124" t="s">
        <v>543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489</v>
      </c>
    </row>
    <row r="18" spans="1:1" ht="13.7" customHeight="1" x14ac:dyDescent="0.2">
      <c r="A18" s="166" t="s">
        <v>625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352" priority="5" operator="equal">
      <formula>0</formula>
    </cfRule>
    <cfRule type="cellIs" dxfId="351" priority="12" operator="between">
      <formula>0</formula>
      <formula>0.5</formula>
    </cfRule>
    <cfRule type="cellIs" dxfId="350" priority="13" operator="between">
      <formula>0</formula>
      <formula>0.49</formula>
    </cfRule>
  </conditionalFormatting>
  <conditionalFormatting sqref="F7">
    <cfRule type="cellIs" dxfId="349" priority="8" operator="between">
      <formula>0</formula>
      <formula>0.5</formula>
    </cfRule>
    <cfRule type="cellIs" dxfId="348" priority="9" operator="between">
      <formula>0</formula>
      <formula>0.49</formula>
    </cfRule>
  </conditionalFormatting>
  <conditionalFormatting sqref="H7">
    <cfRule type="cellIs" dxfId="347" priority="6" operator="between">
      <formula>0</formula>
      <formula>0.5</formula>
    </cfRule>
    <cfRule type="cellIs" dxfId="346" priority="7" operator="between">
      <formula>0</formula>
      <formula>0.49</formula>
    </cfRule>
  </conditionalFormatting>
  <conditionalFormatting sqref="C7">
    <cfRule type="cellIs" dxfId="345" priority="4" operator="equal">
      <formula>0</formula>
    </cfRule>
  </conditionalFormatting>
  <conditionalFormatting sqref="D7:E7">
    <cfRule type="cellIs" dxfId="344" priority="3" operator="equal">
      <formula>0</formula>
    </cfRule>
  </conditionalFormatting>
  <conditionalFormatting sqref="C6">
    <cfRule type="cellIs" dxfId="343" priority="1" operator="between">
      <formula>0</formula>
      <formula>0.5</formula>
    </cfRule>
    <cfRule type="cellIs" dxfId="34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C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88" customWidth="1"/>
    <col min="13" max="13" width="11" customWidth="1"/>
  </cols>
  <sheetData>
    <row r="1" spans="1:14" x14ac:dyDescent="0.2">
      <c r="A1" s="906" t="s">
        <v>26</v>
      </c>
      <c r="B1" s="906"/>
      <c r="C1" s="906"/>
      <c r="D1" s="906"/>
      <c r="E1" s="906"/>
      <c r="F1" s="157"/>
      <c r="G1" s="157"/>
      <c r="H1" s="157"/>
      <c r="I1" s="157"/>
      <c r="J1" s="157"/>
      <c r="K1" s="157"/>
      <c r="L1" s="579"/>
      <c r="M1" s="157"/>
      <c r="N1" s="157"/>
    </row>
    <row r="2" spans="1:14" x14ac:dyDescent="0.2">
      <c r="A2" s="906"/>
      <c r="B2" s="907"/>
      <c r="C2" s="907"/>
      <c r="D2" s="907"/>
      <c r="E2" s="907"/>
      <c r="F2" s="157"/>
      <c r="G2" s="157"/>
      <c r="H2" s="157"/>
      <c r="I2" s="157"/>
      <c r="J2" s="157"/>
      <c r="K2" s="157"/>
      <c r="L2" s="579"/>
      <c r="M2" s="158" t="s">
        <v>157</v>
      </c>
      <c r="N2" s="157"/>
    </row>
    <row r="3" spans="1:14" x14ac:dyDescent="0.2">
      <c r="A3" s="435"/>
      <c r="B3" s="720">
        <v>2016</v>
      </c>
      <c r="C3" s="720" t="s">
        <v>588</v>
      </c>
      <c r="D3" s="720" t="s">
        <v>588</v>
      </c>
      <c r="E3" s="720" t="s">
        <v>588</v>
      </c>
      <c r="F3" s="720" t="s">
        <v>588</v>
      </c>
      <c r="G3" s="720" t="s">
        <v>588</v>
      </c>
      <c r="H3" s="720" t="s">
        <v>588</v>
      </c>
      <c r="I3" s="720" t="s">
        <v>588</v>
      </c>
      <c r="J3" s="720" t="s">
        <v>588</v>
      </c>
      <c r="K3" s="720" t="s">
        <v>588</v>
      </c>
      <c r="L3" s="720">
        <v>2017</v>
      </c>
      <c r="M3" s="720" t="s">
        <v>588</v>
      </c>
      <c r="N3" s="1"/>
    </row>
    <row r="4" spans="1:14" x14ac:dyDescent="0.2">
      <c r="A4" s="159"/>
      <c r="B4" s="747">
        <v>42460</v>
      </c>
      <c r="C4" s="747">
        <v>42490</v>
      </c>
      <c r="D4" s="747">
        <v>42521</v>
      </c>
      <c r="E4" s="747">
        <v>42551</v>
      </c>
      <c r="F4" s="747">
        <v>42582</v>
      </c>
      <c r="G4" s="747">
        <v>42613</v>
      </c>
      <c r="H4" s="747">
        <v>42643</v>
      </c>
      <c r="I4" s="747">
        <v>42674</v>
      </c>
      <c r="J4" s="747">
        <v>42704</v>
      </c>
      <c r="K4" s="747">
        <v>42735</v>
      </c>
      <c r="L4" s="747">
        <v>42766</v>
      </c>
      <c r="M4" s="747">
        <v>42794</v>
      </c>
      <c r="N4" s="1"/>
    </row>
    <row r="5" spans="1:14" x14ac:dyDescent="0.2">
      <c r="A5" s="160" t="s">
        <v>196</v>
      </c>
      <c r="B5" s="161">
        <v>20.662439999999968</v>
      </c>
      <c r="C5" s="161">
        <v>20.399250000000016</v>
      </c>
      <c r="D5" s="161">
        <v>20.897829999999988</v>
      </c>
      <c r="E5" s="161">
        <v>19.917970000000011</v>
      </c>
      <c r="F5" s="161">
        <v>20.911640000000016</v>
      </c>
      <c r="G5" s="161">
        <v>20.61676000000001</v>
      </c>
      <c r="H5" s="161">
        <v>19.76310999999998</v>
      </c>
      <c r="I5" s="161">
        <v>22.213070000000023</v>
      </c>
      <c r="J5" s="161">
        <v>20.664329999999993</v>
      </c>
      <c r="K5" s="161">
        <v>20.875349999999997</v>
      </c>
      <c r="L5" s="161">
        <v>21.177559999999989</v>
      </c>
      <c r="M5" s="161">
        <v>21.474550000000015</v>
      </c>
      <c r="N5" s="1"/>
    </row>
    <row r="6" spans="1:14" x14ac:dyDescent="0.2">
      <c r="A6" s="162" t="s">
        <v>491</v>
      </c>
      <c r="B6" s="163">
        <v>75.353500000000111</v>
      </c>
      <c r="C6" s="163">
        <v>75.565060000000159</v>
      </c>
      <c r="D6" s="163">
        <v>82.553019999999961</v>
      </c>
      <c r="E6" s="163">
        <v>80.621910000000184</v>
      </c>
      <c r="F6" s="163">
        <v>85.531660000000102</v>
      </c>
      <c r="G6" s="163">
        <v>86.948020000000056</v>
      </c>
      <c r="H6" s="163">
        <v>82.599450000000019</v>
      </c>
      <c r="I6" s="163">
        <v>82.701089999999994</v>
      </c>
      <c r="J6" s="163">
        <v>81.271370000000005</v>
      </c>
      <c r="K6" s="163">
        <v>80.971060000000065</v>
      </c>
      <c r="L6" s="163">
        <v>79.172399999999996</v>
      </c>
      <c r="M6" s="163">
        <v>80.184449999999941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234</v>
      </c>
      <c r="N7" s="1"/>
    </row>
    <row r="8" spans="1:14" x14ac:dyDescent="0.2">
      <c r="A8" s="166" t="s">
        <v>490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79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" width="11" style="1" customWidth="1"/>
    <col min="2" max="16384" width="11.375" style="1"/>
  </cols>
  <sheetData>
    <row r="1" spans="1:4" s="3" customFormat="1" ht="12.75" x14ac:dyDescent="0.2">
      <c r="A1" s="6" t="s">
        <v>584</v>
      </c>
    </row>
    <row r="2" spans="1:4" x14ac:dyDescent="0.2">
      <c r="A2" s="477"/>
      <c r="B2" s="477"/>
      <c r="C2" s="477"/>
      <c r="D2" s="477"/>
    </row>
    <row r="3" spans="1:4" x14ac:dyDescent="0.2">
      <c r="B3" s="477">
        <v>2015</v>
      </c>
      <c r="C3" s="477">
        <v>2016</v>
      </c>
      <c r="D3" s="477">
        <v>2017</v>
      </c>
    </row>
    <row r="4" spans="1:4" x14ac:dyDescent="0.2">
      <c r="A4" s="374" t="s">
        <v>132</v>
      </c>
      <c r="B4" s="476">
        <v>1.5293884617992959</v>
      </c>
      <c r="C4" s="476">
        <v>3.132652366769817</v>
      </c>
      <c r="D4" s="722">
        <v>3.6210174806630153</v>
      </c>
    </row>
    <row r="5" spans="1:4" x14ac:dyDescent="0.2">
      <c r="A5" s="580" t="s">
        <v>133</v>
      </c>
      <c r="B5" s="476">
        <v>1.6946073543924025</v>
      </c>
      <c r="C5" s="476">
        <v>3.528981440390341</v>
      </c>
      <c r="D5" s="722">
        <v>2.8147695694602546</v>
      </c>
    </row>
    <row r="6" spans="1:4" x14ac:dyDescent="0.2">
      <c r="A6" s="580" t="s">
        <v>134</v>
      </c>
      <c r="B6" s="476">
        <v>1.8254518436354634</v>
      </c>
      <c r="C6" s="476">
        <v>3.5273969678684489</v>
      </c>
      <c r="D6" s="722" t="s">
        <v>588</v>
      </c>
    </row>
    <row r="7" spans="1:4" x14ac:dyDescent="0.2">
      <c r="A7" s="580" t="s">
        <v>135</v>
      </c>
      <c r="B7" s="476">
        <v>2.0836738272167734</v>
      </c>
      <c r="C7" s="476">
        <v>3.6620943808349904</v>
      </c>
      <c r="D7" s="722" t="s">
        <v>588</v>
      </c>
    </row>
    <row r="8" spans="1:4" x14ac:dyDescent="0.2">
      <c r="A8" s="580" t="s">
        <v>136</v>
      </c>
      <c r="B8" s="476">
        <v>2.0066172892764413</v>
      </c>
      <c r="C8" s="476">
        <v>3.9413420450632701</v>
      </c>
      <c r="D8" s="476" t="s">
        <v>588</v>
      </c>
    </row>
    <row r="9" spans="1:4" x14ac:dyDescent="0.2">
      <c r="A9" s="580" t="s">
        <v>137</v>
      </c>
      <c r="B9" s="476">
        <v>2.3646359118921882</v>
      </c>
      <c r="C9" s="476">
        <v>3.6180404435911711</v>
      </c>
      <c r="D9" s="722" t="s">
        <v>588</v>
      </c>
    </row>
    <row r="10" spans="1:4" x14ac:dyDescent="0.2">
      <c r="A10" s="580" t="s">
        <v>138</v>
      </c>
      <c r="B10" s="476">
        <v>2.8578229545886749</v>
      </c>
      <c r="C10" s="476">
        <v>2.9256129482871875</v>
      </c>
      <c r="D10" s="722" t="s">
        <v>588</v>
      </c>
    </row>
    <row r="11" spans="1:4" x14ac:dyDescent="0.2">
      <c r="A11" s="580" t="s">
        <v>139</v>
      </c>
      <c r="B11" s="476">
        <v>3.5132548354838993</v>
      </c>
      <c r="C11" s="476">
        <v>3.1775665746033832</v>
      </c>
      <c r="D11" s="722" t="s">
        <v>588</v>
      </c>
    </row>
    <row r="12" spans="1:4" x14ac:dyDescent="0.2">
      <c r="A12" s="580" t="s">
        <v>140</v>
      </c>
      <c r="B12" s="476">
        <v>3.0644046658804154</v>
      </c>
      <c r="C12" s="476">
        <v>3.7043837064271408</v>
      </c>
      <c r="D12" s="722" t="s">
        <v>588</v>
      </c>
    </row>
    <row r="13" spans="1:4" x14ac:dyDescent="0.2">
      <c r="A13" s="580" t="s">
        <v>141</v>
      </c>
      <c r="B13" s="476">
        <v>3.0675885347335559</v>
      </c>
      <c r="C13" s="476">
        <v>3.4766749420447236</v>
      </c>
      <c r="D13" s="722" t="s">
        <v>588</v>
      </c>
    </row>
    <row r="14" spans="1:4" x14ac:dyDescent="0.2">
      <c r="A14" s="580" t="s">
        <v>142</v>
      </c>
      <c r="B14" s="476">
        <v>3.5883873080564319</v>
      </c>
      <c r="C14" s="476">
        <v>3.5323142039118998</v>
      </c>
      <c r="D14" s="722" t="s">
        <v>588</v>
      </c>
    </row>
    <row r="15" spans="1:4" x14ac:dyDescent="0.2">
      <c r="A15" s="581" t="s">
        <v>143</v>
      </c>
      <c r="B15" s="478">
        <v>3.4539657833198238</v>
      </c>
      <c r="C15" s="478">
        <v>3.2027226372970059</v>
      </c>
      <c r="D15" s="723" t="s">
        <v>588</v>
      </c>
    </row>
    <row r="16" spans="1:4" x14ac:dyDescent="0.2">
      <c r="D16" s="93" t="s">
        <v>234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A3" sqref="A3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904" t="s">
        <v>33</v>
      </c>
      <c r="B1" s="904"/>
      <c r="C1" s="904"/>
      <c r="D1" s="131"/>
      <c r="E1" s="131"/>
      <c r="F1" s="131"/>
      <c r="G1" s="131"/>
    </row>
    <row r="2" spans="1:13" ht="13.7" customHeight="1" x14ac:dyDescent="0.2">
      <c r="A2" s="905"/>
      <c r="B2" s="905"/>
      <c r="C2" s="905"/>
      <c r="D2" s="135"/>
      <c r="E2" s="135"/>
      <c r="F2" s="135"/>
      <c r="G2" s="110" t="s">
        <v>157</v>
      </c>
    </row>
    <row r="3" spans="1:13" ht="13.7" customHeight="1" x14ac:dyDescent="0.2">
      <c r="A3" s="167"/>
      <c r="B3" s="908">
        <f>INDICE!A3</f>
        <v>42767</v>
      </c>
      <c r="C3" s="909"/>
      <c r="D3" s="909" t="s">
        <v>118</v>
      </c>
      <c r="E3" s="909"/>
      <c r="F3" s="909" t="s">
        <v>119</v>
      </c>
      <c r="G3" s="909"/>
    </row>
    <row r="4" spans="1:13" ht="30.4" customHeight="1" x14ac:dyDescent="0.2">
      <c r="A4" s="151"/>
      <c r="B4" s="168" t="s">
        <v>197</v>
      </c>
      <c r="C4" s="169" t="s">
        <v>198</v>
      </c>
      <c r="D4" s="168" t="s">
        <v>197</v>
      </c>
      <c r="E4" s="169" t="s">
        <v>198</v>
      </c>
      <c r="F4" s="168" t="s">
        <v>197</v>
      </c>
      <c r="G4" s="169" t="s">
        <v>198</v>
      </c>
    </row>
    <row r="5" spans="1:13" s="133" customFormat="1" ht="13.7" customHeight="1" x14ac:dyDescent="0.2">
      <c r="A5" s="137" t="s">
        <v>199</v>
      </c>
      <c r="B5" s="140">
        <v>323.34947000000051</v>
      </c>
      <c r="C5" s="143">
        <v>15.38530000000001</v>
      </c>
      <c r="D5" s="140">
        <v>660.84856000000025</v>
      </c>
      <c r="E5" s="140">
        <v>26.962370000000011</v>
      </c>
      <c r="F5" s="140">
        <v>4582.242180000002</v>
      </c>
      <c r="G5" s="140">
        <v>165.85589999999999</v>
      </c>
      <c r="L5" s="170"/>
      <c r="M5" s="170"/>
    </row>
    <row r="6" spans="1:13" s="133" customFormat="1" ht="13.7" customHeight="1" x14ac:dyDescent="0.2">
      <c r="A6" s="137" t="s">
        <v>200</v>
      </c>
      <c r="B6" s="140">
        <v>1346.5741600000015</v>
      </c>
      <c r="C6" s="140">
        <v>387.21350999999987</v>
      </c>
      <c r="D6" s="140">
        <v>2703.1124000000013</v>
      </c>
      <c r="E6" s="140">
        <v>761.66599999999949</v>
      </c>
      <c r="F6" s="140">
        <v>17535.28729</v>
      </c>
      <c r="G6" s="140">
        <v>5025.0685899999999</v>
      </c>
      <c r="L6" s="170"/>
      <c r="M6" s="170"/>
    </row>
    <row r="7" spans="1:13" s="133" customFormat="1" ht="13.7" customHeight="1" x14ac:dyDescent="0.2">
      <c r="A7" s="147" t="s">
        <v>194</v>
      </c>
      <c r="B7" s="148">
        <v>1669.923630000002</v>
      </c>
      <c r="C7" s="148">
        <v>402.5988099999999</v>
      </c>
      <c r="D7" s="148">
        <v>3363.9609600000017</v>
      </c>
      <c r="E7" s="148">
        <v>788.62836999999945</v>
      </c>
      <c r="F7" s="148">
        <v>22117.529470000001</v>
      </c>
      <c r="G7" s="148">
        <v>5190.9244899999994</v>
      </c>
    </row>
    <row r="8" spans="1:13" ht="13.7" customHeight="1" x14ac:dyDescent="0.2">
      <c r="G8" s="93" t="s">
        <v>234</v>
      </c>
    </row>
    <row r="9" spans="1:13" ht="13.7" customHeight="1" x14ac:dyDescent="0.2">
      <c r="A9" s="154" t="s">
        <v>492</v>
      </c>
    </row>
    <row r="10" spans="1:13" ht="13.7" customHeight="1" x14ac:dyDescent="0.2">
      <c r="A10" s="154" t="s">
        <v>235</v>
      </c>
    </row>
    <row r="14" spans="1:13" ht="13.7" customHeight="1" x14ac:dyDescent="0.2">
      <c r="B14" s="765"/>
      <c r="D14" s="765"/>
      <c r="F14" s="765"/>
    </row>
    <row r="15" spans="1:13" ht="13.7" customHeight="1" x14ac:dyDescent="0.2">
      <c r="B15" s="765"/>
      <c r="D15" s="765"/>
      <c r="F15" s="765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C6" sqref="C6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495</v>
      </c>
    </row>
    <row r="2" spans="1:11" ht="15.75" x14ac:dyDescent="0.25">
      <c r="A2" s="2"/>
      <c r="J2" s="110" t="s">
        <v>157</v>
      </c>
    </row>
    <row r="3" spans="1:11" s="114" customFormat="1" ht="13.7" customHeight="1" x14ac:dyDescent="0.2">
      <c r="A3" s="111"/>
      <c r="B3" s="896">
        <f>INDICE!A3</f>
        <v>42767</v>
      </c>
      <c r="C3" s="896"/>
      <c r="D3" s="896">
        <f>INDICE!C3</f>
        <v>0</v>
      </c>
      <c r="E3" s="896"/>
      <c r="F3" s="112"/>
      <c r="G3" s="897" t="s">
        <v>119</v>
      </c>
      <c r="H3" s="897"/>
      <c r="I3" s="897"/>
      <c r="J3" s="897"/>
    </row>
    <row r="4" spans="1:11" s="114" customFormat="1" x14ac:dyDescent="0.2">
      <c r="A4" s="115"/>
      <c r="B4" s="116" t="s">
        <v>149</v>
      </c>
      <c r="C4" s="116" t="s">
        <v>150</v>
      </c>
      <c r="D4" s="116" t="s">
        <v>186</v>
      </c>
      <c r="E4" s="116" t="s">
        <v>189</v>
      </c>
      <c r="F4" s="116"/>
      <c r="G4" s="116" t="s">
        <v>149</v>
      </c>
      <c r="H4" s="116" t="s">
        <v>150</v>
      </c>
      <c r="I4" s="116" t="s">
        <v>186</v>
      </c>
      <c r="J4" s="116" t="s">
        <v>189</v>
      </c>
    </row>
    <row r="5" spans="1:11" s="114" customFormat="1" x14ac:dyDescent="0.2">
      <c r="A5" s="564" t="s">
        <v>159</v>
      </c>
      <c r="B5" s="117">
        <f>'GNA CCAA'!B5</f>
        <v>46.544600000000003</v>
      </c>
      <c r="C5" s="117">
        <f>'GNA CCAA'!C5</f>
        <v>2.0523499999999997</v>
      </c>
      <c r="D5" s="117">
        <f>'GO CCAA'!B5</f>
        <v>250.32431999999991</v>
      </c>
      <c r="E5" s="525">
        <f>SUM(B5:D5)</f>
        <v>298.92126999999994</v>
      </c>
      <c r="F5" s="117"/>
      <c r="G5" s="117">
        <f>'GNA CCAA'!F5</f>
        <v>670.05076000000076</v>
      </c>
      <c r="H5" s="117">
        <f>'GNA CCAA'!G5</f>
        <v>30.830510000000032</v>
      </c>
      <c r="I5" s="117">
        <f>'GO CCAA'!G5</f>
        <v>3414.0312499999973</v>
      </c>
      <c r="J5" s="525">
        <f>SUM(G5:I5)</f>
        <v>4114.912519999998</v>
      </c>
      <c r="K5" s="82"/>
    </row>
    <row r="6" spans="1:11" s="114" customFormat="1" x14ac:dyDescent="0.2">
      <c r="A6" s="565" t="s">
        <v>160</v>
      </c>
      <c r="B6" s="119">
        <f>'GNA CCAA'!B6</f>
        <v>9.0116399999999999</v>
      </c>
      <c r="C6" s="119">
        <f>'GNA CCAA'!C6</f>
        <v>0.45207000000000003</v>
      </c>
      <c r="D6" s="119">
        <f>'GO CCAA'!B6</f>
        <v>68.78855999999999</v>
      </c>
      <c r="E6" s="528">
        <f>SUM(B6:D6)</f>
        <v>78.252269999999996</v>
      </c>
      <c r="F6" s="119"/>
      <c r="G6" s="119">
        <f>'GNA CCAA'!F6</f>
        <v>128.23273999999998</v>
      </c>
      <c r="H6" s="119">
        <f>'GNA CCAA'!G6</f>
        <v>7.7838900000000022</v>
      </c>
      <c r="I6" s="119">
        <f>'GO CCAA'!G6</f>
        <v>895.57650999999976</v>
      </c>
      <c r="J6" s="528">
        <f t="shared" ref="J6:J24" si="0">SUM(G6:I6)</f>
        <v>1031.5931399999997</v>
      </c>
      <c r="K6" s="82"/>
    </row>
    <row r="7" spans="1:11" s="114" customFormat="1" x14ac:dyDescent="0.2">
      <c r="A7" s="565" t="s">
        <v>161</v>
      </c>
      <c r="B7" s="119">
        <f>'GNA CCAA'!B7</f>
        <v>5.5644299999999998</v>
      </c>
      <c r="C7" s="119">
        <f>'GNA CCAA'!C7</f>
        <v>0.44500000000000001</v>
      </c>
      <c r="D7" s="119">
        <f>'GO CCAA'!B7</f>
        <v>33.41084</v>
      </c>
      <c r="E7" s="528">
        <f t="shared" ref="E7:E24" si="1">SUM(B7:D7)</f>
        <v>39.420270000000002</v>
      </c>
      <c r="F7" s="119"/>
      <c r="G7" s="119">
        <f>'GNA CCAA'!F7</f>
        <v>81.854009999999988</v>
      </c>
      <c r="H7" s="119">
        <f>'GNA CCAA'!G7</f>
        <v>7.2196400000000018</v>
      </c>
      <c r="I7" s="119">
        <f>'GO CCAA'!G7</f>
        <v>445.43763999999982</v>
      </c>
      <c r="J7" s="528">
        <f t="shared" si="0"/>
        <v>534.5112899999998</v>
      </c>
      <c r="K7" s="82"/>
    </row>
    <row r="8" spans="1:11" s="114" customFormat="1" x14ac:dyDescent="0.2">
      <c r="A8" s="565" t="s">
        <v>162</v>
      </c>
      <c r="B8" s="119">
        <f>'GNA CCAA'!B8</f>
        <v>12.763860000000001</v>
      </c>
      <c r="C8" s="119">
        <f>'GNA CCAA'!C8</f>
        <v>0.85837999999999992</v>
      </c>
      <c r="D8" s="119">
        <f>'GO CCAA'!B8</f>
        <v>26.610859999999999</v>
      </c>
      <c r="E8" s="528">
        <f t="shared" si="1"/>
        <v>40.2331</v>
      </c>
      <c r="F8" s="119"/>
      <c r="G8" s="119">
        <f>'GNA CCAA'!F8</f>
        <v>207.85938999999996</v>
      </c>
      <c r="H8" s="119">
        <f>'GNA CCAA'!G8</f>
        <v>13.132130000000007</v>
      </c>
      <c r="I8" s="119">
        <f>'GO CCAA'!G8</f>
        <v>414.26223999999991</v>
      </c>
      <c r="J8" s="528">
        <f t="shared" si="0"/>
        <v>635.25375999999983</v>
      </c>
      <c r="K8" s="82"/>
    </row>
    <row r="9" spans="1:11" s="114" customFormat="1" x14ac:dyDescent="0.2">
      <c r="A9" s="565" t="s">
        <v>163</v>
      </c>
      <c r="B9" s="119">
        <f>'GNA CCAA'!B9</f>
        <v>29.13645</v>
      </c>
      <c r="C9" s="119">
        <f>'GNA CCAA'!C9</f>
        <v>9.9102000000000015</v>
      </c>
      <c r="D9" s="119">
        <f>'GO CCAA'!B9</f>
        <v>51.553539999999991</v>
      </c>
      <c r="E9" s="528">
        <f t="shared" si="1"/>
        <v>90.600189999999998</v>
      </c>
      <c r="F9" s="119"/>
      <c r="G9" s="119">
        <f>'GNA CCAA'!F9</f>
        <v>372.70671999999968</v>
      </c>
      <c r="H9" s="119">
        <f>'GNA CCAA'!G9</f>
        <v>131.11298000000008</v>
      </c>
      <c r="I9" s="119">
        <f>'GO CCAA'!G9</f>
        <v>665.35176999999999</v>
      </c>
      <c r="J9" s="528">
        <f t="shared" si="0"/>
        <v>1169.1714699999998</v>
      </c>
      <c r="K9" s="82"/>
    </row>
    <row r="10" spans="1:11" s="114" customFormat="1" x14ac:dyDescent="0.2">
      <c r="A10" s="565" t="s">
        <v>164</v>
      </c>
      <c r="B10" s="119">
        <f>'GNA CCAA'!B10</f>
        <v>3.89716</v>
      </c>
      <c r="C10" s="119">
        <f>'GNA CCAA'!C10</f>
        <v>0.24364999999999998</v>
      </c>
      <c r="D10" s="119">
        <f>'GO CCAA'!B10</f>
        <v>23.981849999999998</v>
      </c>
      <c r="E10" s="528">
        <f t="shared" si="1"/>
        <v>28.122659999999996</v>
      </c>
      <c r="F10" s="119"/>
      <c r="G10" s="119">
        <f>'GNA CCAA'!F10</f>
        <v>58.392990000000012</v>
      </c>
      <c r="H10" s="119">
        <f>'GNA CCAA'!G10</f>
        <v>4.0784299999999991</v>
      </c>
      <c r="I10" s="119">
        <f>'GO CCAA'!G10</f>
        <v>324.31215000000014</v>
      </c>
      <c r="J10" s="528">
        <f t="shared" si="0"/>
        <v>386.78357000000017</v>
      </c>
      <c r="K10" s="82"/>
    </row>
    <row r="11" spans="1:11" s="114" customFormat="1" x14ac:dyDescent="0.2">
      <c r="A11" s="565" t="s">
        <v>165</v>
      </c>
      <c r="B11" s="119">
        <f>'GNA CCAA'!B11</f>
        <v>16.12828</v>
      </c>
      <c r="C11" s="119">
        <f>'GNA CCAA'!C11</f>
        <v>1.0786499999999997</v>
      </c>
      <c r="D11" s="119">
        <f>'GO CCAA'!B11</f>
        <v>132.95908999999997</v>
      </c>
      <c r="E11" s="528">
        <f t="shared" si="1"/>
        <v>150.16601999999997</v>
      </c>
      <c r="F11" s="119"/>
      <c r="G11" s="119">
        <f>'GNA CCAA'!F11</f>
        <v>249.34709999999973</v>
      </c>
      <c r="H11" s="119">
        <f>'GNA CCAA'!G11</f>
        <v>17.772870000000019</v>
      </c>
      <c r="I11" s="119">
        <f>'GO CCAA'!G11</f>
        <v>1759.1459499999999</v>
      </c>
      <c r="J11" s="528">
        <f t="shared" si="0"/>
        <v>2026.2659199999996</v>
      </c>
      <c r="K11" s="82"/>
    </row>
    <row r="12" spans="1:11" s="114" customFormat="1" x14ac:dyDescent="0.2">
      <c r="A12" s="565" t="s">
        <v>593</v>
      </c>
      <c r="B12" s="119">
        <f>'GNA CCAA'!B12</f>
        <v>10.913660000000002</v>
      </c>
      <c r="C12" s="119">
        <f>'GNA CCAA'!C12</f>
        <v>0.66776999999999986</v>
      </c>
      <c r="D12" s="119">
        <f>'GO CCAA'!B12</f>
        <v>96.188220000000015</v>
      </c>
      <c r="E12" s="528">
        <f t="shared" si="1"/>
        <v>107.76965000000001</v>
      </c>
      <c r="F12" s="119"/>
      <c r="G12" s="119">
        <f>'GNA CCAA'!F12</f>
        <v>164.64874999999998</v>
      </c>
      <c r="H12" s="119">
        <f>'GNA CCAA'!G12</f>
        <v>9.326460000000008</v>
      </c>
      <c r="I12" s="119">
        <f>'GO CCAA'!G12</f>
        <v>1260.1174399999991</v>
      </c>
      <c r="J12" s="528">
        <f t="shared" si="0"/>
        <v>1434.0926499999991</v>
      </c>
      <c r="K12" s="82"/>
    </row>
    <row r="13" spans="1:11" s="114" customFormat="1" x14ac:dyDescent="0.2">
      <c r="A13" s="565" t="s">
        <v>166</v>
      </c>
      <c r="B13" s="119">
        <f>'GNA CCAA'!B13</f>
        <v>53.187460000000002</v>
      </c>
      <c r="C13" s="119">
        <f>'GNA CCAA'!C13</f>
        <v>3.8371200000000001</v>
      </c>
      <c r="D13" s="119">
        <f>'GO CCAA'!B13</f>
        <v>275.99822999999998</v>
      </c>
      <c r="E13" s="528">
        <f t="shared" si="1"/>
        <v>333.02280999999999</v>
      </c>
      <c r="F13" s="119"/>
      <c r="G13" s="119">
        <f>'GNA CCAA'!F13</f>
        <v>732.65339000000006</v>
      </c>
      <c r="H13" s="119">
        <f>'GNA CCAA'!G13</f>
        <v>55.802930000000039</v>
      </c>
      <c r="I13" s="119">
        <f>'GO CCAA'!G13</f>
        <v>3556.3471600000016</v>
      </c>
      <c r="J13" s="528">
        <f t="shared" si="0"/>
        <v>4344.8034800000014</v>
      </c>
      <c r="K13" s="82"/>
    </row>
    <row r="14" spans="1:11" s="114" customFormat="1" x14ac:dyDescent="0.2">
      <c r="A14" s="565" t="s">
        <v>167</v>
      </c>
      <c r="B14" s="119">
        <f>'GNA CCAA'!B14</f>
        <v>0.39970999999999995</v>
      </c>
      <c r="C14" s="119">
        <f>'GNA CCAA'!C14</f>
        <v>4.6879999999999998E-2</v>
      </c>
      <c r="D14" s="119">
        <f>'GO CCAA'!B14</f>
        <v>0.96813000000000005</v>
      </c>
      <c r="E14" s="528">
        <f t="shared" si="1"/>
        <v>1.41472</v>
      </c>
      <c r="F14" s="119"/>
      <c r="G14" s="119">
        <f>'GNA CCAA'!F14</f>
        <v>5.5303100000000001</v>
      </c>
      <c r="H14" s="119">
        <f>'GNA CCAA'!G14</f>
        <v>0.65748999999999991</v>
      </c>
      <c r="I14" s="119">
        <f>'GO CCAA'!G14</f>
        <v>13.664189999999996</v>
      </c>
      <c r="J14" s="528">
        <f t="shared" si="0"/>
        <v>19.851989999999997</v>
      </c>
      <c r="K14" s="82"/>
    </row>
    <row r="15" spans="1:11" s="114" customFormat="1" x14ac:dyDescent="0.2">
      <c r="A15" s="565" t="s">
        <v>168</v>
      </c>
      <c r="B15" s="119">
        <f>'GNA CCAA'!B15</f>
        <v>34.679569999999998</v>
      </c>
      <c r="C15" s="119">
        <f>'GNA CCAA'!C15</f>
        <v>1.6703299999999999</v>
      </c>
      <c r="D15" s="119">
        <f>'GO CCAA'!B15</f>
        <v>169.23071999999999</v>
      </c>
      <c r="E15" s="528">
        <f t="shared" si="1"/>
        <v>205.58061999999998</v>
      </c>
      <c r="F15" s="119"/>
      <c r="G15" s="119">
        <f>'GNA CCAA'!F15</f>
        <v>483.34924000000029</v>
      </c>
      <c r="H15" s="119">
        <f>'GNA CCAA'!G15</f>
        <v>23.940739999999995</v>
      </c>
      <c r="I15" s="119">
        <f>'GO CCAA'!G15</f>
        <v>2164.3918899999994</v>
      </c>
      <c r="J15" s="528">
        <f t="shared" si="0"/>
        <v>2671.6818699999999</v>
      </c>
      <c r="K15" s="82"/>
    </row>
    <row r="16" spans="1:11" s="114" customFormat="1" x14ac:dyDescent="0.2">
      <c r="A16" s="565" t="s">
        <v>169</v>
      </c>
      <c r="B16" s="119">
        <f>'GNA CCAA'!B16</f>
        <v>5.9838999999999984</v>
      </c>
      <c r="C16" s="119">
        <f>'GNA CCAA'!C16</f>
        <v>0.21202000000000004</v>
      </c>
      <c r="D16" s="119">
        <f>'GO CCAA'!B16</f>
        <v>45.878060000000012</v>
      </c>
      <c r="E16" s="528">
        <f t="shared" si="1"/>
        <v>52.073980000000013</v>
      </c>
      <c r="F16" s="119"/>
      <c r="G16" s="119">
        <f>'GNA CCAA'!F16</f>
        <v>91.568160000000034</v>
      </c>
      <c r="H16" s="119">
        <f>'GNA CCAA'!G16</f>
        <v>3.3959000000000001</v>
      </c>
      <c r="I16" s="119">
        <f>'GO CCAA'!G16</f>
        <v>632.48748000000023</v>
      </c>
      <c r="J16" s="528">
        <f t="shared" si="0"/>
        <v>727.45154000000025</v>
      </c>
      <c r="K16" s="82"/>
    </row>
    <row r="17" spans="1:16" s="114" customFormat="1" x14ac:dyDescent="0.2">
      <c r="A17" s="565" t="s">
        <v>170</v>
      </c>
      <c r="B17" s="119">
        <f>'GNA CCAA'!B17</f>
        <v>15.429990000000002</v>
      </c>
      <c r="C17" s="119">
        <f>'GNA CCAA'!C17</f>
        <v>1.0465199999999997</v>
      </c>
      <c r="D17" s="119">
        <f>'GO CCAA'!B17</f>
        <v>103.21405999999999</v>
      </c>
      <c r="E17" s="528">
        <f t="shared" si="1"/>
        <v>119.69056999999999</v>
      </c>
      <c r="F17" s="119"/>
      <c r="G17" s="119">
        <f>'GNA CCAA'!F17</f>
        <v>227.09657000000001</v>
      </c>
      <c r="H17" s="119">
        <f>'GNA CCAA'!G17</f>
        <v>14.90699</v>
      </c>
      <c r="I17" s="119">
        <f>'GO CCAA'!G17</f>
        <v>1385.7505200000003</v>
      </c>
      <c r="J17" s="528">
        <f t="shared" si="0"/>
        <v>1627.7540800000004</v>
      </c>
      <c r="K17" s="82"/>
    </row>
    <row r="18" spans="1:16" s="114" customFormat="1" x14ac:dyDescent="0.2">
      <c r="A18" s="565" t="s">
        <v>171</v>
      </c>
      <c r="B18" s="119">
        <f>'GNA CCAA'!B18</f>
        <v>2.6508000000000003</v>
      </c>
      <c r="C18" s="119">
        <f>'GNA CCAA'!C18</f>
        <v>0.12673999999999999</v>
      </c>
      <c r="D18" s="119">
        <f>'GO CCAA'!B18</f>
        <v>17.49625</v>
      </c>
      <c r="E18" s="528">
        <f t="shared" si="1"/>
        <v>20.273789999999998</v>
      </c>
      <c r="F18" s="119"/>
      <c r="G18" s="119">
        <f>'GNA CCAA'!F18</f>
        <v>30.505170000000007</v>
      </c>
      <c r="H18" s="119">
        <f>'GNA CCAA'!G18</f>
        <v>1.82104</v>
      </c>
      <c r="I18" s="119">
        <f>'GO CCAA'!G18</f>
        <v>197.27118999999988</v>
      </c>
      <c r="J18" s="528">
        <f t="shared" si="0"/>
        <v>229.59739999999988</v>
      </c>
      <c r="K18" s="82"/>
    </row>
    <row r="19" spans="1:16" s="114" customFormat="1" x14ac:dyDescent="0.2">
      <c r="A19" s="565" t="s">
        <v>172</v>
      </c>
      <c r="B19" s="119">
        <f>'GNA CCAA'!B19</f>
        <v>41.098140000000001</v>
      </c>
      <c r="C19" s="119">
        <f>'GNA CCAA'!C19</f>
        <v>2.4105799999999999</v>
      </c>
      <c r="D19" s="119">
        <f>'GO CCAA'!B19</f>
        <v>176.33462</v>
      </c>
      <c r="E19" s="528">
        <f t="shared" si="1"/>
        <v>219.84334000000001</v>
      </c>
      <c r="F19" s="119"/>
      <c r="G19" s="119">
        <f>'GNA CCAA'!F19</f>
        <v>519.82449000000008</v>
      </c>
      <c r="H19" s="119">
        <f>'GNA CCAA'!G19</f>
        <v>32.342390000000002</v>
      </c>
      <c r="I19" s="119">
        <f>'GO CCAA'!G19</f>
        <v>2220.78098</v>
      </c>
      <c r="J19" s="528">
        <f t="shared" si="0"/>
        <v>2772.9478600000002</v>
      </c>
      <c r="K19" s="82"/>
    </row>
    <row r="20" spans="1:16" s="114" customFormat="1" x14ac:dyDescent="0.2">
      <c r="A20" s="565" t="s">
        <v>173</v>
      </c>
      <c r="B20" s="119">
        <f>'GNA CCAA'!B20</f>
        <v>0.52627000000000002</v>
      </c>
      <c r="C20" s="788">
        <f>'GNA CCAA'!C20</f>
        <v>0</v>
      </c>
      <c r="D20" s="119">
        <f>'GO CCAA'!B20</f>
        <v>1.5905799999999999</v>
      </c>
      <c r="E20" s="528">
        <f t="shared" si="1"/>
        <v>2.1168499999999999</v>
      </c>
      <c r="F20" s="119"/>
      <c r="G20" s="119">
        <f>'GNA CCAA'!F20</f>
        <v>7.0967500000000001</v>
      </c>
      <c r="H20" s="788">
        <f>'GNA CCAA'!G20</f>
        <v>0</v>
      </c>
      <c r="I20" s="119">
        <f>'GO CCAA'!G20</f>
        <v>20.453769999999995</v>
      </c>
      <c r="J20" s="528">
        <f t="shared" si="0"/>
        <v>27.550519999999995</v>
      </c>
      <c r="K20" s="82"/>
    </row>
    <row r="21" spans="1:16" s="114" customFormat="1" x14ac:dyDescent="0.2">
      <c r="A21" s="565" t="s">
        <v>174</v>
      </c>
      <c r="B21" s="119">
        <f>'GNA CCAA'!B21</f>
        <v>7.8616400000000013</v>
      </c>
      <c r="C21" s="119">
        <f>'GNA CCAA'!C21</f>
        <v>0.49557999999999996</v>
      </c>
      <c r="D21" s="119">
        <f>'GO CCAA'!B21</f>
        <v>69.823019999999985</v>
      </c>
      <c r="E21" s="528">
        <f t="shared" si="1"/>
        <v>78.180239999999984</v>
      </c>
      <c r="F21" s="119"/>
      <c r="G21" s="119">
        <f>'GNA CCAA'!F21</f>
        <v>112.99541000000001</v>
      </c>
      <c r="H21" s="119">
        <f>'GNA CCAA'!G21</f>
        <v>6.9492700000000021</v>
      </c>
      <c r="I21" s="119">
        <f>'GO CCAA'!G21</f>
        <v>881.98422000000039</v>
      </c>
      <c r="J21" s="528">
        <f t="shared" si="0"/>
        <v>1001.9289000000003</v>
      </c>
      <c r="K21" s="82"/>
    </row>
    <row r="22" spans="1:16" s="114" customFormat="1" x14ac:dyDescent="0.2">
      <c r="A22" s="565" t="s">
        <v>175</v>
      </c>
      <c r="B22" s="119">
        <f>'GNA CCAA'!B22</f>
        <v>4.3246400000000005</v>
      </c>
      <c r="C22" s="119">
        <f>'GNA CCAA'!C22</f>
        <v>0.19722000000000001</v>
      </c>
      <c r="D22" s="119">
        <f>'GO CCAA'!B22</f>
        <v>49.671239999999997</v>
      </c>
      <c r="E22" s="528">
        <f t="shared" si="1"/>
        <v>54.193100000000001</v>
      </c>
      <c r="F22" s="119"/>
      <c r="G22" s="119">
        <f>'GNA CCAA'!F22</f>
        <v>60.440200000000011</v>
      </c>
      <c r="H22" s="119">
        <f>'GNA CCAA'!G22</f>
        <v>3.02258</v>
      </c>
      <c r="I22" s="119">
        <f>'GO CCAA'!G22</f>
        <v>584.57264000000009</v>
      </c>
      <c r="J22" s="528">
        <f t="shared" si="0"/>
        <v>648.03542000000016</v>
      </c>
      <c r="K22" s="82"/>
    </row>
    <row r="23" spans="1:16" x14ac:dyDescent="0.2">
      <c r="A23" s="566" t="s">
        <v>176</v>
      </c>
      <c r="B23" s="119">
        <f>'GNA CCAA'!B23</f>
        <v>12.089259999999999</v>
      </c>
      <c r="C23" s="119">
        <f>'GNA CCAA'!C23</f>
        <v>0.79225000000000001</v>
      </c>
      <c r="D23" s="119">
        <f>'GO CCAA'!B23</f>
        <v>138.69997999999995</v>
      </c>
      <c r="E23" s="528">
        <f t="shared" si="1"/>
        <v>151.58148999999995</v>
      </c>
      <c r="F23" s="119"/>
      <c r="G23" s="119">
        <f>'GNA CCAA'!F23</f>
        <v>167.37927999999977</v>
      </c>
      <c r="H23" s="119">
        <f>'GNA CCAA'!G23</f>
        <v>12.398840000000009</v>
      </c>
      <c r="I23" s="119">
        <f>'GO CCAA'!G23</f>
        <v>1709.6686000000002</v>
      </c>
      <c r="J23" s="528">
        <f t="shared" si="0"/>
        <v>1889.4467199999999</v>
      </c>
      <c r="K23" s="472"/>
      <c r="P23" s="114"/>
    </row>
    <row r="24" spans="1:16" x14ac:dyDescent="0.2">
      <c r="A24" s="567" t="s">
        <v>486</v>
      </c>
      <c r="B24" s="123">
        <f>'GNA CCAA'!B24</f>
        <v>312.19146000000001</v>
      </c>
      <c r="C24" s="123">
        <f>'GNA CCAA'!C24</f>
        <v>26.543309999999988</v>
      </c>
      <c r="D24" s="123">
        <f>'GO CCAA'!B24</f>
        <v>1732.7221700000002</v>
      </c>
      <c r="E24" s="123">
        <f t="shared" si="1"/>
        <v>2071.45694</v>
      </c>
      <c r="F24" s="123"/>
      <c r="G24" s="123">
        <f>'GNA CCAA'!F24</f>
        <v>4371.5314300000064</v>
      </c>
      <c r="H24" s="568">
        <f>'GNA CCAA'!G24</f>
        <v>376.49508000000031</v>
      </c>
      <c r="I24" s="123">
        <f>'GO CCAA'!G24</f>
        <v>22545.607590000051</v>
      </c>
      <c r="J24" s="123">
        <f t="shared" si="0"/>
        <v>27293.634100000058</v>
      </c>
      <c r="K24" s="472"/>
    </row>
    <row r="25" spans="1:16" x14ac:dyDescent="0.2">
      <c r="I25" s="8"/>
      <c r="J25" s="93" t="s">
        <v>234</v>
      </c>
    </row>
    <row r="26" spans="1:16" x14ac:dyDescent="0.2">
      <c r="A26" s="531" t="s">
        <v>493</v>
      </c>
      <c r="G26" s="125"/>
      <c r="H26" s="125"/>
      <c r="I26" s="125"/>
      <c r="J26" s="125"/>
    </row>
    <row r="27" spans="1:16" x14ac:dyDescent="0.2">
      <c r="A27" s="154" t="s">
        <v>235</v>
      </c>
      <c r="G27" s="125"/>
      <c r="H27" s="125"/>
      <c r="I27" s="125"/>
      <c r="J27" s="125"/>
    </row>
    <row r="28" spans="1:16" ht="18" x14ac:dyDescent="0.25">
      <c r="A28" s="126"/>
      <c r="E28" s="903"/>
      <c r="F28" s="90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341" priority="5" operator="between">
      <formula>0</formula>
      <formula>0.5</formula>
    </cfRule>
    <cfRule type="cellIs" dxfId="340" priority="6" operator="between">
      <formula>0</formula>
      <formula>0.49</formula>
    </cfRule>
  </conditionalFormatting>
  <conditionalFormatting sqref="E6:E23">
    <cfRule type="cellIs" dxfId="339" priority="3" operator="between">
      <formula>0</formula>
      <formula>0.5</formula>
    </cfRule>
    <cfRule type="cellIs" dxfId="338" priority="4" operator="between">
      <formula>0</formula>
      <formula>0.49</formula>
    </cfRule>
  </conditionalFormatting>
  <conditionalFormatting sqref="J6:J23">
    <cfRule type="cellIs" dxfId="337" priority="1" operator="between">
      <formula>0</formula>
      <formula>0.5</formula>
    </cfRule>
    <cfRule type="cellIs" dxfId="33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6" sqref="H6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157</v>
      </c>
    </row>
    <row r="3" spans="1:65" s="102" customFormat="1" x14ac:dyDescent="0.2">
      <c r="A3" s="79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89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97" t="s">
        <v>474</v>
      </c>
      <c r="H4" s="98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201</v>
      </c>
      <c r="B5" s="100">
        <v>389.50203000000016</v>
      </c>
      <c r="C5" s="101">
        <v>8.4246517457308254</v>
      </c>
      <c r="D5" s="100">
        <v>831.91992000000027</v>
      </c>
      <c r="E5" s="101">
        <v>11.457134570931229</v>
      </c>
      <c r="F5" s="100">
        <v>5979.0017599999983</v>
      </c>
      <c r="G5" s="101">
        <v>8.0420852186421072</v>
      </c>
      <c r="H5" s="101">
        <v>99.995304955059922</v>
      </c>
    </row>
    <row r="6" spans="1:65" s="99" customFormat="1" x14ac:dyDescent="0.2">
      <c r="A6" s="99" t="s">
        <v>147</v>
      </c>
      <c r="B6" s="119">
        <v>1.2600000000000002E-2</v>
      </c>
      <c r="C6" s="532">
        <v>-35.051546391752566</v>
      </c>
      <c r="D6" s="119">
        <v>2.6820000000000004E-2</v>
      </c>
      <c r="E6" s="532">
        <v>-30.661840744570828</v>
      </c>
      <c r="F6" s="119">
        <v>0.28073000000000009</v>
      </c>
      <c r="G6" s="532">
        <v>-34.989115835301718</v>
      </c>
      <c r="H6" s="265">
        <v>4.6950449400827718E-3</v>
      </c>
    </row>
    <row r="7" spans="1:65" s="99" customFormat="1" x14ac:dyDescent="0.2">
      <c r="A7" s="68" t="s">
        <v>117</v>
      </c>
      <c r="B7" s="69">
        <v>389.51463000000012</v>
      </c>
      <c r="C7" s="103">
        <v>8.422304015744519</v>
      </c>
      <c r="D7" s="69">
        <v>831.9467400000002</v>
      </c>
      <c r="E7" s="103">
        <v>11.454952001303813</v>
      </c>
      <c r="F7" s="69">
        <v>5979.2824899999987</v>
      </c>
      <c r="G7" s="103">
        <v>8.0387277140899602</v>
      </c>
      <c r="H7" s="103">
        <v>100</v>
      </c>
    </row>
    <row r="8" spans="1:65" s="99" customFormat="1" x14ac:dyDescent="0.2">
      <c r="H8" s="93" t="s">
        <v>234</v>
      </c>
    </row>
    <row r="9" spans="1:65" s="99" customFormat="1" x14ac:dyDescent="0.2">
      <c r="A9" s="94" t="s">
        <v>543</v>
      </c>
    </row>
    <row r="10" spans="1:65" x14ac:dyDescent="0.2">
      <c r="A10" s="166" t="s">
        <v>625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335" priority="7" operator="between">
      <formula>0</formula>
      <formula>0.5</formula>
    </cfRule>
    <cfRule type="cellIs" dxfId="334" priority="8" operator="between">
      <formula>0</formula>
      <formula>0.49</formula>
    </cfRule>
  </conditionalFormatting>
  <conditionalFormatting sqref="D6">
    <cfRule type="cellIs" dxfId="333" priority="5" operator="between">
      <formula>0</formula>
      <formula>0.5</formula>
    </cfRule>
    <cfRule type="cellIs" dxfId="332" priority="6" operator="between">
      <formula>0</formula>
      <formula>0.49</formula>
    </cfRule>
  </conditionalFormatting>
  <conditionalFormatting sqref="F6">
    <cfRule type="cellIs" dxfId="331" priority="3" operator="between">
      <formula>0</formula>
      <formula>0.5</formula>
    </cfRule>
    <cfRule type="cellIs" dxfId="330" priority="4" operator="between">
      <formula>0</formula>
      <formula>0.49</formula>
    </cfRule>
  </conditionalFormatting>
  <conditionalFormatting sqref="H6">
    <cfRule type="cellIs" dxfId="329" priority="1" operator="between">
      <formula>0</formula>
      <formula>0.5</formula>
    </cfRule>
    <cfRule type="cellIs" dxfId="328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82" t="s">
        <v>157</v>
      </c>
    </row>
    <row r="3" spans="1:65" s="102" customFormat="1" x14ac:dyDescent="0.2">
      <c r="A3" s="79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89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98" t="s">
        <v>474</v>
      </c>
      <c r="H4" s="98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202</v>
      </c>
      <c r="B5" s="129">
        <v>158.60306999999995</v>
      </c>
      <c r="C5" s="180">
        <v>-2.4968139944487455</v>
      </c>
      <c r="D5" s="129">
        <v>363.20509999999996</v>
      </c>
      <c r="E5" s="180">
        <v>1.5245661821442837</v>
      </c>
      <c r="F5" s="129">
        <v>2226.6124299999997</v>
      </c>
      <c r="G5" s="180">
        <v>6.45438625456549</v>
      </c>
      <c r="H5" s="180">
        <v>26.226230502930616</v>
      </c>
    </row>
    <row r="6" spans="1:65" s="179" customFormat="1" x14ac:dyDescent="0.2">
      <c r="A6" s="179" t="s">
        <v>203</v>
      </c>
      <c r="B6" s="129">
        <v>432.96605000000011</v>
      </c>
      <c r="C6" s="180">
        <v>-8.9611748049702644</v>
      </c>
      <c r="D6" s="129">
        <v>894.91098000000011</v>
      </c>
      <c r="E6" s="180">
        <v>-13.130221035105979</v>
      </c>
      <c r="F6" s="129">
        <v>6263.4083900000005</v>
      </c>
      <c r="G6" s="180">
        <v>1.467028794534853</v>
      </c>
      <c r="H6" s="180">
        <v>73.773769497069395</v>
      </c>
    </row>
    <row r="7" spans="1:65" s="99" customFormat="1" x14ac:dyDescent="0.2">
      <c r="A7" s="68" t="s">
        <v>496</v>
      </c>
      <c r="B7" s="69">
        <v>591.56912</v>
      </c>
      <c r="C7" s="103">
        <v>-7.3136627701381327</v>
      </c>
      <c r="D7" s="69">
        <v>1258.11608</v>
      </c>
      <c r="E7" s="103">
        <v>-9.3528127165145634</v>
      </c>
      <c r="F7" s="69">
        <v>8490.0208199999997</v>
      </c>
      <c r="G7" s="103">
        <v>2.7292542827182658</v>
      </c>
      <c r="H7" s="103">
        <v>100</v>
      </c>
    </row>
    <row r="8" spans="1:65" s="99" customFormat="1" x14ac:dyDescent="0.2">
      <c r="A8" s="181" t="s">
        <v>483</v>
      </c>
      <c r="B8" s="182">
        <v>415.82458000000008</v>
      </c>
      <c r="C8" s="755">
        <v>-9.4224629251438579</v>
      </c>
      <c r="D8" s="182">
        <v>858.37981000000002</v>
      </c>
      <c r="E8" s="755">
        <v>-13.867492335340991</v>
      </c>
      <c r="F8" s="182">
        <v>5992.2339700000002</v>
      </c>
      <c r="G8" s="755">
        <v>-0.28341750956946704</v>
      </c>
      <c r="H8" s="755">
        <v>70.579732335685847</v>
      </c>
    </row>
    <row r="9" spans="1:65" s="179" customFormat="1" x14ac:dyDescent="0.2">
      <c r="H9" s="93" t="s">
        <v>234</v>
      </c>
    </row>
    <row r="10" spans="1:65" s="179" customFormat="1" x14ac:dyDescent="0.2">
      <c r="A10" s="94" t="s">
        <v>543</v>
      </c>
    </row>
    <row r="11" spans="1:65" x14ac:dyDescent="0.2">
      <c r="A11" s="94" t="s">
        <v>497</v>
      </c>
    </row>
    <row r="12" spans="1:65" x14ac:dyDescent="0.2">
      <c r="A12" s="166" t="s">
        <v>625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498</v>
      </c>
    </row>
    <row r="2" spans="1:3" ht="15.75" x14ac:dyDescent="0.25">
      <c r="A2" s="2"/>
      <c r="C2" s="583" t="s">
        <v>157</v>
      </c>
    </row>
    <row r="3" spans="1:3" s="114" customFormat="1" ht="13.7" customHeight="1" x14ac:dyDescent="0.2">
      <c r="A3" s="111"/>
      <c r="B3" s="436">
        <f>INDICE!A3</f>
        <v>42767</v>
      </c>
      <c r="C3" s="113"/>
    </row>
    <row r="4" spans="1:3" s="114" customFormat="1" x14ac:dyDescent="0.2">
      <c r="A4" s="564" t="s">
        <v>159</v>
      </c>
      <c r="B4" s="117">
        <v>19.932620000000007</v>
      </c>
      <c r="C4" s="117">
        <v>179.49180999999999</v>
      </c>
    </row>
    <row r="5" spans="1:3" s="114" customFormat="1" x14ac:dyDescent="0.2">
      <c r="A5" s="565" t="s">
        <v>160</v>
      </c>
      <c r="B5" s="119">
        <v>0.21205000000000002</v>
      </c>
      <c r="C5" s="119">
        <v>3.0545300000000002</v>
      </c>
    </row>
    <row r="6" spans="1:3" s="114" customFormat="1" x14ac:dyDescent="0.2">
      <c r="A6" s="565" t="s">
        <v>161</v>
      </c>
      <c r="B6" s="119">
        <v>3.4407100000000002</v>
      </c>
      <c r="C6" s="119">
        <v>52.868650000000017</v>
      </c>
    </row>
    <row r="7" spans="1:3" s="114" customFormat="1" x14ac:dyDescent="0.2">
      <c r="A7" s="565" t="s">
        <v>162</v>
      </c>
      <c r="B7" s="119">
        <v>0.31281999999999999</v>
      </c>
      <c r="C7" s="119">
        <v>157.09422999999998</v>
      </c>
    </row>
    <row r="8" spans="1:3" s="114" customFormat="1" x14ac:dyDescent="0.2">
      <c r="A8" s="565" t="s">
        <v>163</v>
      </c>
      <c r="B8" s="119">
        <v>80.756680000000003</v>
      </c>
      <c r="C8" s="119">
        <v>1162.0659899999996</v>
      </c>
    </row>
    <row r="9" spans="1:3" s="114" customFormat="1" x14ac:dyDescent="0.2">
      <c r="A9" s="565" t="s">
        <v>164</v>
      </c>
      <c r="B9" s="119">
        <v>0.27135000000000004</v>
      </c>
      <c r="C9" s="119">
        <v>5.3874500000000003</v>
      </c>
    </row>
    <row r="10" spans="1:3" s="114" customFormat="1" x14ac:dyDescent="0.2">
      <c r="A10" s="565" t="s">
        <v>165</v>
      </c>
      <c r="B10" s="119">
        <v>1.1608400000000001</v>
      </c>
      <c r="C10" s="119">
        <v>28.35545999999999</v>
      </c>
    </row>
    <row r="11" spans="1:3" s="114" customFormat="1" x14ac:dyDescent="0.2">
      <c r="A11" s="565" t="s">
        <v>593</v>
      </c>
      <c r="B11" s="119">
        <v>8.1661399999999986</v>
      </c>
      <c r="C11" s="119">
        <v>117.01466000000005</v>
      </c>
    </row>
    <row r="12" spans="1:3" s="114" customFormat="1" x14ac:dyDescent="0.2">
      <c r="A12" s="565" t="s">
        <v>166</v>
      </c>
      <c r="B12" s="119">
        <v>5.8336000000000006</v>
      </c>
      <c r="C12" s="119">
        <v>40.15723000000002</v>
      </c>
    </row>
    <row r="13" spans="1:3" s="114" customFormat="1" x14ac:dyDescent="0.2">
      <c r="A13" s="565" t="s">
        <v>167</v>
      </c>
      <c r="B13" s="119">
        <v>4.5879799999999999</v>
      </c>
      <c r="C13" s="119">
        <v>48.84599</v>
      </c>
    </row>
    <row r="14" spans="1:3" s="114" customFormat="1" x14ac:dyDescent="0.2">
      <c r="A14" s="565" t="s">
        <v>168</v>
      </c>
      <c r="B14" s="119">
        <v>0.87600999999999996</v>
      </c>
      <c r="C14" s="119">
        <v>9.9563800000000029</v>
      </c>
    </row>
    <row r="15" spans="1:3" s="114" customFormat="1" x14ac:dyDescent="0.2">
      <c r="A15" s="565" t="s">
        <v>169</v>
      </c>
      <c r="B15" s="119">
        <v>0.26824999999999999</v>
      </c>
      <c r="C15" s="119">
        <v>2.9724799999999996</v>
      </c>
    </row>
    <row r="16" spans="1:3" s="114" customFormat="1" x14ac:dyDescent="0.2">
      <c r="A16" s="565" t="s">
        <v>170</v>
      </c>
      <c r="B16" s="119">
        <v>26.972760000000001</v>
      </c>
      <c r="C16" s="119">
        <v>353.8296499999999</v>
      </c>
    </row>
    <row r="17" spans="1:9" s="114" customFormat="1" x14ac:dyDescent="0.2">
      <c r="A17" s="565" t="s">
        <v>171</v>
      </c>
      <c r="B17" s="119">
        <v>0.29115999999999997</v>
      </c>
      <c r="C17" s="119">
        <v>3.0054400000000001</v>
      </c>
    </row>
    <row r="18" spans="1:9" s="114" customFormat="1" x14ac:dyDescent="0.2">
      <c r="A18" s="565" t="s">
        <v>172</v>
      </c>
      <c r="B18" s="119">
        <v>9.6120000000000011E-2</v>
      </c>
      <c r="C18" s="119">
        <v>2.1541300000000003</v>
      </c>
    </row>
    <row r="19" spans="1:9" s="114" customFormat="1" x14ac:dyDescent="0.2">
      <c r="A19" s="565" t="s">
        <v>173</v>
      </c>
      <c r="B19" s="119">
        <v>4.4012099999999998</v>
      </c>
      <c r="C19" s="119">
        <v>48.087630000000004</v>
      </c>
    </row>
    <row r="20" spans="1:9" s="114" customFormat="1" x14ac:dyDescent="0.2">
      <c r="A20" s="565" t="s">
        <v>174</v>
      </c>
      <c r="B20" s="119">
        <v>0.29577999999999999</v>
      </c>
      <c r="C20" s="119">
        <v>4.5628200000000012</v>
      </c>
    </row>
    <row r="21" spans="1:9" s="114" customFormat="1" x14ac:dyDescent="0.2">
      <c r="A21" s="565" t="s">
        <v>175</v>
      </c>
      <c r="B21" s="119">
        <v>0.22481999999999999</v>
      </c>
      <c r="C21" s="119">
        <v>2.6942000000000004</v>
      </c>
    </row>
    <row r="22" spans="1:9" x14ac:dyDescent="0.2">
      <c r="A22" s="566" t="s">
        <v>176</v>
      </c>
      <c r="B22" s="119">
        <v>0.50217000000000001</v>
      </c>
      <c r="C22" s="119">
        <v>5.0137000000000009</v>
      </c>
      <c r="I22" s="114"/>
    </row>
    <row r="23" spans="1:9" x14ac:dyDescent="0.2">
      <c r="A23" s="567" t="s">
        <v>486</v>
      </c>
      <c r="B23" s="123">
        <v>158.60307000000003</v>
      </c>
      <c r="C23" s="123">
        <v>2226.6124299999988</v>
      </c>
    </row>
    <row r="24" spans="1:9" x14ac:dyDescent="0.2">
      <c r="A24" s="154" t="s">
        <v>235</v>
      </c>
      <c r="C24" s="93" t="s">
        <v>234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14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327" priority="3" operator="between">
      <formula>0</formula>
      <formula>0.5</formula>
    </cfRule>
    <cfRule type="cellIs" dxfId="326" priority="4" operator="between">
      <formula>0</formula>
      <formula>0.49</formula>
    </cfRule>
  </conditionalFormatting>
  <conditionalFormatting sqref="C5:C22">
    <cfRule type="cellIs" dxfId="325" priority="1" operator="between">
      <formula>0</formula>
      <formula>0.5</formula>
    </cfRule>
    <cfRule type="cellIs" dxfId="32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activeCell="A3" sqref="A3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82" t="s">
        <v>0</v>
      </c>
      <c r="B1" s="882"/>
      <c r="C1" s="882"/>
      <c r="D1" s="882"/>
      <c r="E1" s="882"/>
      <c r="F1" s="882"/>
    </row>
    <row r="2" spans="1:6" ht="12.75" x14ac:dyDescent="0.2">
      <c r="A2" s="883"/>
      <c r="B2" s="883"/>
      <c r="C2" s="883"/>
      <c r="D2" s="883"/>
      <c r="E2" s="883"/>
      <c r="F2" s="883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466</v>
      </c>
      <c r="F3" s="713" t="s">
        <v>467</v>
      </c>
    </row>
    <row r="4" spans="1:6" ht="12.75" x14ac:dyDescent="0.2">
      <c r="A4" s="26" t="s">
        <v>45</v>
      </c>
      <c r="B4" s="434"/>
      <c r="C4" s="434"/>
      <c r="D4" s="434"/>
      <c r="E4" s="434"/>
      <c r="F4" s="713"/>
    </row>
    <row r="5" spans="1:6" ht="12.75" x14ac:dyDescent="0.2">
      <c r="A5" s="27" t="s">
        <v>46</v>
      </c>
      <c r="B5" s="28" t="s">
        <v>652</v>
      </c>
      <c r="C5" s="29" t="s">
        <v>47</v>
      </c>
      <c r="D5" s="30">
        <v>4814.7039735562939</v>
      </c>
      <c r="E5" s="453">
        <v>4411.3971200000015</v>
      </c>
      <c r="F5" s="709" t="s">
        <v>666</v>
      </c>
    </row>
    <row r="6" spans="1:6" ht="12.75" x14ac:dyDescent="0.2">
      <c r="A6" s="22" t="s">
        <v>454</v>
      </c>
      <c r="B6" s="31" t="s">
        <v>652</v>
      </c>
      <c r="C6" s="32" t="s">
        <v>47</v>
      </c>
      <c r="D6" s="33">
        <v>301.15328999999997</v>
      </c>
      <c r="E6" s="454">
        <v>235.27415999999999</v>
      </c>
      <c r="F6" s="709" t="s">
        <v>666</v>
      </c>
    </row>
    <row r="7" spans="1:6" ht="12.75" x14ac:dyDescent="0.2">
      <c r="A7" s="22" t="s">
        <v>48</v>
      </c>
      <c r="B7" s="31" t="s">
        <v>652</v>
      </c>
      <c r="C7" s="32" t="s">
        <v>47</v>
      </c>
      <c r="D7" s="33">
        <v>349.36513000000048</v>
      </c>
      <c r="E7" s="454">
        <v>338.94791000000009</v>
      </c>
      <c r="F7" s="709" t="s">
        <v>666</v>
      </c>
    </row>
    <row r="8" spans="1:6" ht="12.75" x14ac:dyDescent="0.2">
      <c r="A8" s="22" t="s">
        <v>49</v>
      </c>
      <c r="B8" s="31" t="s">
        <v>652</v>
      </c>
      <c r="C8" s="32" t="s">
        <v>47</v>
      </c>
      <c r="D8" s="33">
        <v>442.43211000000002</v>
      </c>
      <c r="E8" s="454">
        <v>389.51463000000012</v>
      </c>
      <c r="F8" s="709" t="s">
        <v>666</v>
      </c>
    </row>
    <row r="9" spans="1:6" ht="12.75" x14ac:dyDescent="0.2">
      <c r="A9" s="22" t="s">
        <v>581</v>
      </c>
      <c r="B9" s="31" t="s">
        <v>652</v>
      </c>
      <c r="C9" s="32" t="s">
        <v>47</v>
      </c>
      <c r="D9" s="33">
        <v>1730.9907300000004</v>
      </c>
      <c r="E9" s="454">
        <v>1733.7876700000002</v>
      </c>
      <c r="F9" s="709" t="s">
        <v>666</v>
      </c>
    </row>
    <row r="10" spans="1:6" ht="12.75" x14ac:dyDescent="0.2">
      <c r="A10" s="34" t="s">
        <v>50</v>
      </c>
      <c r="B10" s="35" t="s">
        <v>652</v>
      </c>
      <c r="C10" s="36" t="s">
        <v>589</v>
      </c>
      <c r="D10" s="37">
        <v>38493.118000000002</v>
      </c>
      <c r="E10" s="455">
        <v>29264.279000000002</v>
      </c>
      <c r="F10" s="710" t="s">
        <v>666</v>
      </c>
    </row>
    <row r="11" spans="1:6" ht="12.75" x14ac:dyDescent="0.2">
      <c r="A11" s="38" t="s">
        <v>51</v>
      </c>
      <c r="B11" s="39"/>
      <c r="C11" s="40"/>
      <c r="D11" s="41"/>
      <c r="E11" s="41"/>
      <c r="F11" s="711"/>
    </row>
    <row r="12" spans="1:6" ht="12.75" x14ac:dyDescent="0.2">
      <c r="A12" s="22" t="s">
        <v>52</v>
      </c>
      <c r="B12" s="31" t="s">
        <v>652</v>
      </c>
      <c r="C12" s="32" t="s">
        <v>47</v>
      </c>
      <c r="D12" s="33">
        <v>5101</v>
      </c>
      <c r="E12" s="454">
        <v>5101</v>
      </c>
      <c r="F12" s="712" t="s">
        <v>666</v>
      </c>
    </row>
    <row r="13" spans="1:6" ht="12.75" x14ac:dyDescent="0.2">
      <c r="A13" s="22" t="s">
        <v>53</v>
      </c>
      <c r="B13" s="31" t="s">
        <v>652</v>
      </c>
      <c r="C13" s="32" t="s">
        <v>54</v>
      </c>
      <c r="D13" s="33">
        <v>35862.320940000005</v>
      </c>
      <c r="E13" s="454">
        <v>39637.016360000001</v>
      </c>
      <c r="F13" s="709" t="s">
        <v>666</v>
      </c>
    </row>
    <row r="14" spans="1:6" ht="12.75" x14ac:dyDescent="0.2">
      <c r="A14" s="22" t="s">
        <v>55</v>
      </c>
      <c r="B14" s="31" t="s">
        <v>652</v>
      </c>
      <c r="C14" s="32" t="s">
        <v>56</v>
      </c>
      <c r="D14" s="42">
        <v>49.001659752036666</v>
      </c>
      <c r="E14" s="456">
        <v>47.753978662440119</v>
      </c>
      <c r="F14" s="709" t="s">
        <v>666</v>
      </c>
    </row>
    <row r="15" spans="1:6" ht="12.75" x14ac:dyDescent="0.2">
      <c r="A15" s="22" t="s">
        <v>468</v>
      </c>
      <c r="B15" s="31" t="s">
        <v>652</v>
      </c>
      <c r="C15" s="32" t="s">
        <v>47</v>
      </c>
      <c r="D15" s="33">
        <v>141</v>
      </c>
      <c r="E15" s="454">
        <v>-504</v>
      </c>
      <c r="F15" s="710" t="s">
        <v>666</v>
      </c>
    </row>
    <row r="16" spans="1:6" ht="12.75" x14ac:dyDescent="0.2">
      <c r="A16" s="26" t="s">
        <v>57</v>
      </c>
      <c r="B16" s="28"/>
      <c r="C16" s="29"/>
      <c r="D16" s="43"/>
      <c r="E16" s="43"/>
      <c r="F16" s="711"/>
    </row>
    <row r="17" spans="1:6" ht="12.75" x14ac:dyDescent="0.2">
      <c r="A17" s="27" t="s">
        <v>58</v>
      </c>
      <c r="B17" s="28" t="s">
        <v>652</v>
      </c>
      <c r="C17" s="29" t="s">
        <v>47</v>
      </c>
      <c r="D17" s="30">
        <v>5493</v>
      </c>
      <c r="E17" s="453">
        <v>4661</v>
      </c>
      <c r="F17" s="712" t="s">
        <v>666</v>
      </c>
    </row>
    <row r="18" spans="1:6" ht="12.75" x14ac:dyDescent="0.2">
      <c r="A18" s="22" t="s">
        <v>59</v>
      </c>
      <c r="B18" s="31" t="s">
        <v>652</v>
      </c>
      <c r="C18" s="32" t="s">
        <v>60</v>
      </c>
      <c r="D18" s="42">
        <v>83.130649307571105</v>
      </c>
      <c r="E18" s="456">
        <v>78.096997796547925</v>
      </c>
      <c r="F18" s="709" t="s">
        <v>666</v>
      </c>
    </row>
    <row r="19" spans="1:6" ht="12.75" x14ac:dyDescent="0.2">
      <c r="A19" s="34" t="s">
        <v>61</v>
      </c>
      <c r="B19" s="35" t="s">
        <v>652</v>
      </c>
      <c r="C19" s="44" t="s">
        <v>47</v>
      </c>
      <c r="D19" s="37">
        <v>18127</v>
      </c>
      <c r="E19" s="455">
        <v>19009</v>
      </c>
      <c r="F19" s="710" t="s">
        <v>666</v>
      </c>
    </row>
    <row r="20" spans="1:6" ht="12.75" x14ac:dyDescent="0.2">
      <c r="A20" s="26" t="s">
        <v>66</v>
      </c>
      <c r="B20" s="28"/>
      <c r="C20" s="29"/>
      <c r="D20" s="30"/>
      <c r="E20" s="30"/>
      <c r="F20" s="711"/>
    </row>
    <row r="21" spans="1:6" ht="12.75" x14ac:dyDescent="0.2">
      <c r="A21" s="27" t="s">
        <v>67</v>
      </c>
      <c r="B21" s="28" t="s">
        <v>68</v>
      </c>
      <c r="C21" s="29" t="s">
        <v>69</v>
      </c>
      <c r="D21" s="47">
        <v>54.541904761904753</v>
      </c>
      <c r="E21" s="457">
        <v>54.806500000000007</v>
      </c>
      <c r="F21" s="709" t="s">
        <v>666</v>
      </c>
    </row>
    <row r="22" spans="1:6" ht="12.75" x14ac:dyDescent="0.2">
      <c r="A22" s="22" t="s">
        <v>70</v>
      </c>
      <c r="B22" s="31" t="s">
        <v>71</v>
      </c>
      <c r="C22" s="32" t="s">
        <v>72</v>
      </c>
      <c r="D22" s="48">
        <v>1.0614409090909092</v>
      </c>
      <c r="E22" s="458">
        <v>1.064265</v>
      </c>
      <c r="F22" s="709" t="s">
        <v>666</v>
      </c>
    </row>
    <row r="23" spans="1:6" ht="12.75" x14ac:dyDescent="0.2">
      <c r="A23" s="22" t="s">
        <v>73</v>
      </c>
      <c r="B23" s="31" t="s">
        <v>656</v>
      </c>
      <c r="C23" s="32" t="s">
        <v>74</v>
      </c>
      <c r="D23" s="46">
        <v>124.3614940096774</v>
      </c>
      <c r="E23" s="459">
        <v>125.06046266428569</v>
      </c>
      <c r="F23" s="709" t="s">
        <v>666</v>
      </c>
    </row>
    <row r="24" spans="1:6" ht="12.75" x14ac:dyDescent="0.2">
      <c r="A24" s="22" t="s">
        <v>75</v>
      </c>
      <c r="B24" s="31" t="s">
        <v>656</v>
      </c>
      <c r="C24" s="32" t="s">
        <v>74</v>
      </c>
      <c r="D24" s="46">
        <v>112.82471700645162</v>
      </c>
      <c r="E24" s="459">
        <v>112.96676864642859</v>
      </c>
      <c r="F24" s="709" t="s">
        <v>666</v>
      </c>
    </row>
    <row r="25" spans="1:6" ht="12.75" x14ac:dyDescent="0.2">
      <c r="A25" s="22" t="s">
        <v>76</v>
      </c>
      <c r="B25" s="31" t="s">
        <v>656</v>
      </c>
      <c r="C25" s="32" t="s">
        <v>77</v>
      </c>
      <c r="D25" s="46">
        <v>12.28</v>
      </c>
      <c r="E25" s="459">
        <v>12.89</v>
      </c>
      <c r="F25" s="709" t="s">
        <v>666</v>
      </c>
    </row>
    <row r="26" spans="1:6" ht="12.75" x14ac:dyDescent="0.2">
      <c r="A26" s="34" t="s">
        <v>78</v>
      </c>
      <c r="B26" s="35" t="s">
        <v>656</v>
      </c>
      <c r="C26" s="36" t="s">
        <v>79</v>
      </c>
      <c r="D26" s="49">
        <v>8.2213304800000007</v>
      </c>
      <c r="E26" s="460">
        <v>8.4754970299999979</v>
      </c>
      <c r="F26" s="709" t="s">
        <v>666</v>
      </c>
    </row>
    <row r="27" spans="1:6" ht="12.75" x14ac:dyDescent="0.2">
      <c r="A27" s="38" t="s">
        <v>80</v>
      </c>
      <c r="B27" s="39"/>
      <c r="C27" s="40"/>
      <c r="D27" s="41"/>
      <c r="E27" s="41"/>
      <c r="F27" s="711"/>
    </row>
    <row r="28" spans="1:6" ht="12.75" x14ac:dyDescent="0.2">
      <c r="A28" s="22" t="s">
        <v>81</v>
      </c>
      <c r="B28" s="31" t="s">
        <v>82</v>
      </c>
      <c r="C28" s="32" t="s">
        <v>469</v>
      </c>
      <c r="D28" s="50">
        <v>3.2</v>
      </c>
      <c r="E28" s="461">
        <v>3</v>
      </c>
      <c r="F28" s="709" t="s">
        <v>655</v>
      </c>
    </row>
    <row r="29" spans="1:6" x14ac:dyDescent="0.2">
      <c r="A29" s="22" t="s">
        <v>83</v>
      </c>
      <c r="B29" s="31" t="s">
        <v>82</v>
      </c>
      <c r="C29" s="32" t="s">
        <v>469</v>
      </c>
      <c r="D29" s="51">
        <v>2.5</v>
      </c>
      <c r="E29" s="462">
        <v>2.5</v>
      </c>
      <c r="F29" s="709" t="s">
        <v>666</v>
      </c>
    </row>
    <row r="30" spans="1:6" ht="12.75" x14ac:dyDescent="0.2">
      <c r="A30" s="52" t="s">
        <v>84</v>
      </c>
      <c r="B30" s="31" t="s">
        <v>82</v>
      </c>
      <c r="C30" s="32" t="s">
        <v>469</v>
      </c>
      <c r="D30" s="51">
        <v>-0.9</v>
      </c>
      <c r="E30" s="462">
        <v>-0.3</v>
      </c>
      <c r="F30" s="709" t="s">
        <v>666</v>
      </c>
    </row>
    <row r="31" spans="1:6" ht="12.75" x14ac:dyDescent="0.2">
      <c r="A31" s="52" t="s">
        <v>85</v>
      </c>
      <c r="B31" s="31" t="s">
        <v>82</v>
      </c>
      <c r="C31" s="32" t="s">
        <v>469</v>
      </c>
      <c r="D31" s="51">
        <v>3.3</v>
      </c>
      <c r="E31" s="462">
        <v>8.3000000000000007</v>
      </c>
      <c r="F31" s="709" t="s">
        <v>666</v>
      </c>
    </row>
    <row r="32" spans="1:6" ht="12.75" x14ac:dyDescent="0.2">
      <c r="A32" s="52" t="s">
        <v>86</v>
      </c>
      <c r="B32" s="31" t="s">
        <v>82</v>
      </c>
      <c r="C32" s="32" t="s">
        <v>469</v>
      </c>
      <c r="D32" s="51">
        <v>-0.8</v>
      </c>
      <c r="E32" s="462">
        <v>-1</v>
      </c>
      <c r="F32" s="709" t="s">
        <v>666</v>
      </c>
    </row>
    <row r="33" spans="1:6" ht="12.75" x14ac:dyDescent="0.2">
      <c r="A33" s="52" t="s">
        <v>87</v>
      </c>
      <c r="B33" s="31" t="s">
        <v>82</v>
      </c>
      <c r="C33" s="32" t="s">
        <v>469</v>
      </c>
      <c r="D33" s="51">
        <v>-0.2</v>
      </c>
      <c r="E33" s="462">
        <v>2.5</v>
      </c>
      <c r="F33" s="709" t="s">
        <v>666</v>
      </c>
    </row>
    <row r="34" spans="1:6" ht="12.75" x14ac:dyDescent="0.2">
      <c r="A34" s="52" t="s">
        <v>88</v>
      </c>
      <c r="B34" s="31" t="s">
        <v>82</v>
      </c>
      <c r="C34" s="32" t="s">
        <v>469</v>
      </c>
      <c r="D34" s="51">
        <v>3.1</v>
      </c>
      <c r="E34" s="462">
        <v>4.2</v>
      </c>
      <c r="F34" s="709" t="s">
        <v>666</v>
      </c>
    </row>
    <row r="35" spans="1:6" ht="12.75" x14ac:dyDescent="0.2">
      <c r="A35" s="52" t="s">
        <v>89</v>
      </c>
      <c r="B35" s="31" t="s">
        <v>82</v>
      </c>
      <c r="C35" s="32" t="s">
        <v>469</v>
      </c>
      <c r="D35" s="51">
        <v>9.5</v>
      </c>
      <c r="E35" s="462">
        <v>3.9</v>
      </c>
      <c r="F35" s="709" t="s">
        <v>666</v>
      </c>
    </row>
    <row r="36" spans="1:6" x14ac:dyDescent="0.2">
      <c r="A36" s="22" t="s">
        <v>90</v>
      </c>
      <c r="B36" s="31" t="s">
        <v>91</v>
      </c>
      <c r="C36" s="32" t="s">
        <v>469</v>
      </c>
      <c r="D36" s="51">
        <v>5</v>
      </c>
      <c r="E36" s="462">
        <v>1.3</v>
      </c>
      <c r="F36" s="709" t="s">
        <v>666</v>
      </c>
    </row>
    <row r="37" spans="1:6" x14ac:dyDescent="0.2">
      <c r="A37" s="22" t="s">
        <v>470</v>
      </c>
      <c r="B37" s="31" t="s">
        <v>92</v>
      </c>
      <c r="C37" s="32" t="s">
        <v>469</v>
      </c>
      <c r="D37" s="51">
        <v>16.600000000000001</v>
      </c>
      <c r="E37" s="462">
        <v>4.2</v>
      </c>
      <c r="F37" s="709" t="s">
        <v>666</v>
      </c>
    </row>
    <row r="38" spans="1:6" ht="12.75" x14ac:dyDescent="0.2">
      <c r="A38" s="34" t="s">
        <v>93</v>
      </c>
      <c r="B38" s="35" t="s">
        <v>94</v>
      </c>
      <c r="C38" s="36" t="s">
        <v>469</v>
      </c>
      <c r="D38" s="53">
        <v>10.7</v>
      </c>
      <c r="E38" s="463">
        <v>0.2</v>
      </c>
      <c r="F38" s="709" t="s">
        <v>666</v>
      </c>
    </row>
    <row r="39" spans="1:6" ht="12.75" x14ac:dyDescent="0.2">
      <c r="A39" s="38" t="s">
        <v>62</v>
      </c>
      <c r="B39" s="39"/>
      <c r="C39" s="40"/>
      <c r="D39" s="41"/>
      <c r="E39" s="41"/>
      <c r="F39" s="711"/>
    </row>
    <row r="40" spans="1:6" ht="12.75" x14ac:dyDescent="0.2">
      <c r="A40" s="22" t="s">
        <v>63</v>
      </c>
      <c r="B40" s="31" t="s">
        <v>652</v>
      </c>
      <c r="C40" s="32" t="s">
        <v>47</v>
      </c>
      <c r="D40" s="45">
        <v>9.4740000000000002</v>
      </c>
      <c r="E40" s="464">
        <v>8.484</v>
      </c>
      <c r="F40" s="709" t="s">
        <v>666</v>
      </c>
    </row>
    <row r="41" spans="1:6" ht="12.75" x14ac:dyDescent="0.2">
      <c r="A41" s="22" t="s">
        <v>50</v>
      </c>
      <c r="B41" s="31" t="s">
        <v>652</v>
      </c>
      <c r="C41" s="32" t="s">
        <v>54</v>
      </c>
      <c r="D41" s="33">
        <v>47.429132963600004</v>
      </c>
      <c r="E41" s="454">
        <v>40.150872594200003</v>
      </c>
      <c r="F41" s="709" t="s">
        <v>666</v>
      </c>
    </row>
    <row r="42" spans="1:6" ht="12.75" x14ac:dyDescent="0.2">
      <c r="A42" s="22" t="s">
        <v>64</v>
      </c>
      <c r="B42" s="31" t="s">
        <v>652</v>
      </c>
      <c r="C42" s="32" t="s">
        <v>60</v>
      </c>
      <c r="D42" s="46">
        <v>0.19677222217677073</v>
      </c>
      <c r="E42" s="459">
        <v>0.1923200240018291</v>
      </c>
      <c r="F42" s="709" t="s">
        <v>666</v>
      </c>
    </row>
    <row r="43" spans="1:6" ht="12.75" x14ac:dyDescent="0.2">
      <c r="A43" s="34" t="s">
        <v>65</v>
      </c>
      <c r="B43" s="35" t="s">
        <v>652</v>
      </c>
      <c r="C43" s="36" t="s">
        <v>60</v>
      </c>
      <c r="D43" s="46">
        <v>0.1232145781581009</v>
      </c>
      <c r="E43" s="459">
        <v>0.13720096296990608</v>
      </c>
      <c r="F43" s="709" t="s">
        <v>666</v>
      </c>
    </row>
    <row r="44" spans="1:6" x14ac:dyDescent="0.2">
      <c r="A44" s="38" t="s">
        <v>95</v>
      </c>
      <c r="B44" s="39"/>
      <c r="C44" s="40"/>
      <c r="D44" s="41"/>
      <c r="E44" s="41"/>
      <c r="F44" s="711"/>
    </row>
    <row r="45" spans="1:6" ht="12.75" x14ac:dyDescent="0.2">
      <c r="A45" s="54" t="s">
        <v>96</v>
      </c>
      <c r="B45" s="31" t="s">
        <v>82</v>
      </c>
      <c r="C45" s="32" t="s">
        <v>469</v>
      </c>
      <c r="D45" s="51">
        <v>4.0999999999999996</v>
      </c>
      <c r="E45" s="462">
        <v>1.4</v>
      </c>
      <c r="F45" s="709" t="s">
        <v>666</v>
      </c>
    </row>
    <row r="46" spans="1:6" ht="12.75" x14ac:dyDescent="0.2">
      <c r="A46" s="55" t="s">
        <v>97</v>
      </c>
      <c r="B46" s="31" t="s">
        <v>82</v>
      </c>
      <c r="C46" s="32" t="s">
        <v>469</v>
      </c>
      <c r="D46" s="51">
        <v>5.0999999999999996</v>
      </c>
      <c r="E46" s="462">
        <v>2.4</v>
      </c>
      <c r="F46" s="709" t="s">
        <v>666</v>
      </c>
    </row>
    <row r="47" spans="1:6" ht="12.75" x14ac:dyDescent="0.2">
      <c r="A47" s="55" t="s">
        <v>98</v>
      </c>
      <c r="B47" s="31" t="s">
        <v>82</v>
      </c>
      <c r="C47" s="32" t="s">
        <v>469</v>
      </c>
      <c r="D47" s="51">
        <v>1.7</v>
      </c>
      <c r="E47" s="462">
        <v>0.2</v>
      </c>
      <c r="F47" s="709" t="s">
        <v>666</v>
      </c>
    </row>
    <row r="48" spans="1:6" ht="12.75" x14ac:dyDescent="0.2">
      <c r="A48" s="54" t="s">
        <v>99</v>
      </c>
      <c r="B48" s="31" t="s">
        <v>82</v>
      </c>
      <c r="C48" s="32" t="s">
        <v>469</v>
      </c>
      <c r="D48" s="51">
        <v>1.5</v>
      </c>
      <c r="E48" s="462">
        <v>-3.1</v>
      </c>
      <c r="F48" s="709" t="s">
        <v>666</v>
      </c>
    </row>
    <row r="49" spans="1:7" ht="12.75" x14ac:dyDescent="0.2">
      <c r="A49" s="465" t="s">
        <v>100</v>
      </c>
      <c r="B49" s="31" t="s">
        <v>82</v>
      </c>
      <c r="C49" s="32" t="s">
        <v>469</v>
      </c>
      <c r="D49" s="51">
        <v>1.7</v>
      </c>
      <c r="E49" s="462">
        <v>3.9</v>
      </c>
      <c r="F49" s="709" t="s">
        <v>666</v>
      </c>
    </row>
    <row r="50" spans="1:7" ht="12.75" x14ac:dyDescent="0.2">
      <c r="A50" s="55" t="s">
        <v>101</v>
      </c>
      <c r="B50" s="31" t="s">
        <v>82</v>
      </c>
      <c r="C50" s="32" t="s">
        <v>469</v>
      </c>
      <c r="D50" s="51">
        <v>1.8</v>
      </c>
      <c r="E50" s="462">
        <v>4.7</v>
      </c>
      <c r="F50" s="709" t="s">
        <v>666</v>
      </c>
    </row>
    <row r="51" spans="1:7" ht="12.75" x14ac:dyDescent="0.2">
      <c r="A51" s="55" t="s">
        <v>102</v>
      </c>
      <c r="B51" s="31" t="s">
        <v>82</v>
      </c>
      <c r="C51" s="32" t="s">
        <v>469</v>
      </c>
      <c r="D51" s="51">
        <v>2.4</v>
      </c>
      <c r="E51" s="462">
        <v>-6.7</v>
      </c>
      <c r="F51" s="709" t="s">
        <v>666</v>
      </c>
    </row>
    <row r="52" spans="1:7" ht="12.75" x14ac:dyDescent="0.2">
      <c r="A52" s="55" t="s">
        <v>103</v>
      </c>
      <c r="B52" s="31" t="s">
        <v>82</v>
      </c>
      <c r="C52" s="32" t="s">
        <v>469</v>
      </c>
      <c r="D52" s="51">
        <v>0</v>
      </c>
      <c r="E52" s="462">
        <v>-0.7</v>
      </c>
      <c r="F52" s="709" t="s">
        <v>666</v>
      </c>
    </row>
    <row r="53" spans="1:7" ht="12.75" x14ac:dyDescent="0.2">
      <c r="A53" s="54" t="s">
        <v>104</v>
      </c>
      <c r="B53" s="31" t="s">
        <v>82</v>
      </c>
      <c r="C53" s="32" t="s">
        <v>469</v>
      </c>
      <c r="D53" s="51">
        <v>5.8</v>
      </c>
      <c r="E53" s="462">
        <v>0.2</v>
      </c>
      <c r="F53" s="709" t="s">
        <v>666</v>
      </c>
    </row>
    <row r="54" spans="1:7" ht="12.75" x14ac:dyDescent="0.2">
      <c r="A54" s="56" t="s">
        <v>105</v>
      </c>
      <c r="B54" s="35" t="s">
        <v>82</v>
      </c>
      <c r="C54" s="36" t="s">
        <v>469</v>
      </c>
      <c r="D54" s="53">
        <v>1.3</v>
      </c>
      <c r="E54" s="463">
        <v>-0.4</v>
      </c>
      <c r="F54" s="710" t="s">
        <v>666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44"/>
      <c r="B56" s="22"/>
      <c r="C56" s="22"/>
      <c r="D56" s="22"/>
      <c r="E56" s="22"/>
      <c r="F56" s="22"/>
    </row>
    <row r="57" spans="1:7" ht="12.75" x14ac:dyDescent="0.2">
      <c r="A57" s="444" t="s">
        <v>471</v>
      </c>
      <c r="B57" s="450"/>
      <c r="C57" s="450"/>
      <c r="D57" s="451"/>
      <c r="E57" s="22"/>
      <c r="F57" s="22"/>
    </row>
    <row r="58" spans="1:7" ht="12.75" x14ac:dyDescent="0.2">
      <c r="A58" s="444" t="s">
        <v>472</v>
      </c>
      <c r="B58" s="22"/>
      <c r="C58" s="22"/>
      <c r="D58" s="22"/>
      <c r="E58" s="22"/>
      <c r="F58" s="22"/>
    </row>
    <row r="59" spans="1:7" ht="12.75" x14ac:dyDescent="0.2">
      <c r="A59" s="44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82" t="s">
        <v>157</v>
      </c>
    </row>
    <row r="3" spans="1:65" s="102" customFormat="1" x14ac:dyDescent="0.2">
      <c r="A3" s="79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89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98" t="s">
        <v>474</v>
      </c>
      <c r="H4" s="98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204</v>
      </c>
      <c r="B5" s="584">
        <v>32.669415458937202</v>
      </c>
      <c r="C5" s="265">
        <v>2.2310042768552392</v>
      </c>
      <c r="D5" s="100">
        <v>68.32763768115943</v>
      </c>
      <c r="E5" s="101">
        <v>8.5353951156918608</v>
      </c>
      <c r="F5" s="100">
        <v>407.10601624999998</v>
      </c>
      <c r="G5" s="101">
        <v>6.261069887260021</v>
      </c>
      <c r="H5" s="585">
        <v>6.7898886159395451</v>
      </c>
      <c r="I5" s="99"/>
    </row>
    <row r="6" spans="1:65" s="136" customFormat="1" x14ac:dyDescent="0.2">
      <c r="A6" s="99" t="s">
        <v>205</v>
      </c>
      <c r="B6" s="584">
        <v>33.944000000000003</v>
      </c>
      <c r="C6" s="101">
        <v>-22.845777929310149</v>
      </c>
      <c r="D6" s="100">
        <v>82.471000000000004</v>
      </c>
      <c r="E6" s="101">
        <v>11.355504246499507</v>
      </c>
      <c r="F6" s="100">
        <v>741.93399999999997</v>
      </c>
      <c r="G6" s="101">
        <v>-15.067088087385654</v>
      </c>
      <c r="H6" s="585">
        <v>12.374293229026902</v>
      </c>
      <c r="I6" s="99"/>
    </row>
    <row r="7" spans="1:65" s="136" customFormat="1" x14ac:dyDescent="0.2">
      <c r="A7" s="99" t="s">
        <v>206</v>
      </c>
      <c r="B7" s="584">
        <v>213</v>
      </c>
      <c r="C7" s="101">
        <v>15.760869565217392</v>
      </c>
      <c r="D7" s="100">
        <v>445</v>
      </c>
      <c r="E7" s="101">
        <v>34.036144578313255</v>
      </c>
      <c r="F7" s="100">
        <v>2850</v>
      </c>
      <c r="G7" s="101">
        <v>4.2810098792535678</v>
      </c>
      <c r="H7" s="585">
        <v>47.533521448978846</v>
      </c>
      <c r="I7" s="99"/>
    </row>
    <row r="8" spans="1:65" s="136" customFormat="1" x14ac:dyDescent="0.2">
      <c r="A8" s="179" t="s">
        <v>500</v>
      </c>
      <c r="B8" s="584">
        <v>168.38658454106283</v>
      </c>
      <c r="C8" s="101">
        <v>-17.206546745064408</v>
      </c>
      <c r="D8" s="100">
        <v>332.07560587513325</v>
      </c>
      <c r="E8" s="101">
        <v>-26.642185318447304</v>
      </c>
      <c r="F8" s="100">
        <v>1996.7286815501634</v>
      </c>
      <c r="G8" s="791">
        <v>-3.0305043238559568</v>
      </c>
      <c r="H8" s="585">
        <v>33.302296706054719</v>
      </c>
      <c r="I8" s="99"/>
      <c r="J8" s="100"/>
    </row>
    <row r="9" spans="1:65" s="99" customFormat="1" x14ac:dyDescent="0.2">
      <c r="A9" s="68" t="s">
        <v>207</v>
      </c>
      <c r="B9" s="69">
        <v>448</v>
      </c>
      <c r="C9" s="103">
        <v>-3.309280113551146</v>
      </c>
      <c r="D9" s="69">
        <v>927.87424355629275</v>
      </c>
      <c r="E9" s="103">
        <v>0.67047689144153166</v>
      </c>
      <c r="F9" s="69">
        <v>5995.768697800163</v>
      </c>
      <c r="G9" s="103">
        <v>-0.87676391644963514</v>
      </c>
      <c r="H9" s="103">
        <v>100</v>
      </c>
    </row>
    <row r="10" spans="1:65" s="99" customFormat="1" x14ac:dyDescent="0.2">
      <c r="H10" s="93" t="s">
        <v>234</v>
      </c>
    </row>
    <row r="11" spans="1:65" s="99" customFormat="1" x14ac:dyDescent="0.2">
      <c r="A11" s="94" t="s">
        <v>543</v>
      </c>
    </row>
    <row r="12" spans="1:65" x14ac:dyDescent="0.2">
      <c r="A12" s="94" t="s">
        <v>499</v>
      </c>
    </row>
    <row r="13" spans="1:65" x14ac:dyDescent="0.2">
      <c r="A13" s="166" t="s">
        <v>625</v>
      </c>
    </row>
  </sheetData>
  <mergeCells count="3">
    <mergeCell ref="B3:C3"/>
    <mergeCell ref="D3:E3"/>
    <mergeCell ref="F3:H3"/>
  </mergeCells>
  <conditionalFormatting sqref="C5">
    <cfRule type="cellIs" dxfId="323" priority="1" operator="between">
      <formula>-0.49999999</formula>
      <formula>0.499999</formula>
    </cfRule>
    <cfRule type="cellIs" dxfId="322" priority="2" operator="between">
      <formula>0</formula>
      <formula>0.5</formula>
    </cfRule>
    <cfRule type="cellIs" dxfId="321" priority="3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topLeftCell="A2" workbookViewId="0">
      <selection activeCell="D6" sqref="D6"/>
    </sheetView>
  </sheetViews>
  <sheetFormatPr baseColWidth="10" defaultRowHeight="14.25" x14ac:dyDescent="0.2"/>
  <cols>
    <col min="1" max="1" width="8.5" customWidth="1"/>
    <col min="2" max="2" width="13.6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26" t="s">
        <v>262</v>
      </c>
      <c r="B1" s="426"/>
      <c r="C1" s="1"/>
      <c r="D1" s="1"/>
      <c r="E1" s="1"/>
      <c r="F1" s="1"/>
      <c r="G1" s="1"/>
      <c r="H1" s="1"/>
      <c r="I1" s="1"/>
    </row>
    <row r="2" spans="1:10" x14ac:dyDescent="0.2">
      <c r="A2" s="586"/>
      <c r="B2" s="586"/>
      <c r="C2" s="586"/>
      <c r="D2" s="586"/>
      <c r="E2" s="586"/>
      <c r="F2" s="1"/>
      <c r="G2" s="1"/>
      <c r="H2" s="587"/>
      <c r="I2" s="590" t="s">
        <v>157</v>
      </c>
    </row>
    <row r="3" spans="1:10" ht="14.45" customHeight="1" x14ac:dyDescent="0.2">
      <c r="A3" s="910" t="s">
        <v>511</v>
      </c>
      <c r="B3" s="910" t="s">
        <v>512</v>
      </c>
      <c r="C3" s="893">
        <f>INDICE!A3</f>
        <v>42767</v>
      </c>
      <c r="D3" s="894"/>
      <c r="E3" s="894" t="s">
        <v>118</v>
      </c>
      <c r="F3" s="894"/>
      <c r="G3" s="894" t="s">
        <v>119</v>
      </c>
      <c r="H3" s="894"/>
      <c r="I3" s="894"/>
    </row>
    <row r="4" spans="1:10" x14ac:dyDescent="0.2">
      <c r="A4" s="911"/>
      <c r="B4" s="911"/>
      <c r="C4" s="97" t="s">
        <v>47</v>
      </c>
      <c r="D4" s="97" t="s">
        <v>509</v>
      </c>
      <c r="E4" s="97" t="s">
        <v>47</v>
      </c>
      <c r="F4" s="97" t="s">
        <v>509</v>
      </c>
      <c r="G4" s="97" t="s">
        <v>47</v>
      </c>
      <c r="H4" s="98" t="s">
        <v>509</v>
      </c>
      <c r="I4" s="98" t="s">
        <v>108</v>
      </c>
    </row>
    <row r="5" spans="1:10" x14ac:dyDescent="0.2">
      <c r="A5" s="591"/>
      <c r="B5" s="597" t="s">
        <v>209</v>
      </c>
      <c r="C5" s="594">
        <v>0</v>
      </c>
      <c r="D5" s="186" t="s">
        <v>148</v>
      </c>
      <c r="E5" s="185">
        <v>216</v>
      </c>
      <c r="F5" s="197">
        <v>180.51948051948051</v>
      </c>
      <c r="G5" s="593">
        <v>576</v>
      </c>
      <c r="H5" s="197">
        <v>-10.835913312693499</v>
      </c>
      <c r="I5" s="599">
        <v>0.88894376196061475</v>
      </c>
      <c r="J5" s="388"/>
    </row>
    <row r="6" spans="1:10" x14ac:dyDescent="0.2">
      <c r="A6" s="184"/>
      <c r="B6" s="184" t="s">
        <v>245</v>
      </c>
      <c r="C6" s="595">
        <v>85</v>
      </c>
      <c r="D6" s="186" t="s">
        <v>148</v>
      </c>
      <c r="E6" s="188">
        <v>85</v>
      </c>
      <c r="F6" s="186" t="s">
        <v>148</v>
      </c>
      <c r="G6" s="593">
        <v>607</v>
      </c>
      <c r="H6" s="794" t="s">
        <v>148</v>
      </c>
      <c r="I6" s="599">
        <v>0.93678622137168954</v>
      </c>
      <c r="J6" s="388"/>
    </row>
    <row r="7" spans="1:10" x14ac:dyDescent="0.2">
      <c r="A7" s="184"/>
      <c r="B7" s="598" t="s">
        <v>210</v>
      </c>
      <c r="C7" s="595">
        <v>1022</v>
      </c>
      <c r="D7" s="186">
        <v>73.220338983050851</v>
      </c>
      <c r="E7" s="188">
        <v>1903</v>
      </c>
      <c r="F7" s="186">
        <v>84.399224806201545</v>
      </c>
      <c r="G7" s="593">
        <v>10105</v>
      </c>
      <c r="H7" s="196">
        <v>21.585850078209599</v>
      </c>
      <c r="I7" s="599">
        <v>15.595098462868078</v>
      </c>
      <c r="J7" s="388"/>
    </row>
    <row r="8" spans="1:10" x14ac:dyDescent="0.2">
      <c r="A8" s="784" t="s">
        <v>337</v>
      </c>
      <c r="B8" s="785"/>
      <c r="C8" s="191">
        <v>1107</v>
      </c>
      <c r="D8" s="192">
        <v>87.627118644067792</v>
      </c>
      <c r="E8" s="191">
        <v>2204</v>
      </c>
      <c r="F8" s="193">
        <v>98.737601442741209</v>
      </c>
      <c r="G8" s="194">
        <v>11288</v>
      </c>
      <c r="H8" s="193">
        <v>26.024338506196269</v>
      </c>
      <c r="I8" s="195">
        <v>17.420828446200382</v>
      </c>
      <c r="J8" s="388"/>
    </row>
    <row r="9" spans="1:10" x14ac:dyDescent="0.2">
      <c r="A9" s="591"/>
      <c r="B9" s="184" t="s">
        <v>211</v>
      </c>
      <c r="C9" s="595">
        <v>92</v>
      </c>
      <c r="D9" s="186">
        <v>-54</v>
      </c>
      <c r="E9" s="188">
        <v>324</v>
      </c>
      <c r="F9" s="189">
        <v>-30.76923076923077</v>
      </c>
      <c r="G9" s="593">
        <v>2696</v>
      </c>
      <c r="H9" s="189">
        <v>23.161260849703062</v>
      </c>
      <c r="I9" s="599">
        <v>4.1607506636212115</v>
      </c>
      <c r="J9" s="388"/>
    </row>
    <row r="10" spans="1:10" x14ac:dyDescent="0.2">
      <c r="A10" s="591"/>
      <c r="B10" s="184" t="s">
        <v>212</v>
      </c>
      <c r="C10" s="595">
        <v>148</v>
      </c>
      <c r="D10" s="186">
        <v>-39.094650205761319</v>
      </c>
      <c r="E10" s="188">
        <v>297</v>
      </c>
      <c r="F10" s="197">
        <v>-30.607476635514018</v>
      </c>
      <c r="G10" s="188">
        <v>2513</v>
      </c>
      <c r="H10" s="197">
        <v>-22.14993804213135</v>
      </c>
      <c r="I10" s="758">
        <v>3.8783258225816408</v>
      </c>
      <c r="J10" s="388"/>
    </row>
    <row r="11" spans="1:10" x14ac:dyDescent="0.2">
      <c r="A11" s="199"/>
      <c r="B11" s="184" t="s">
        <v>659</v>
      </c>
      <c r="C11" s="595">
        <v>0</v>
      </c>
      <c r="D11" s="186" t="s">
        <v>148</v>
      </c>
      <c r="E11" s="188">
        <v>49</v>
      </c>
      <c r="F11" s="198" t="s">
        <v>148</v>
      </c>
      <c r="G11" s="188">
        <v>49</v>
      </c>
      <c r="H11" s="198" t="s">
        <v>148</v>
      </c>
      <c r="I11" s="811">
        <v>7.5621951972343976E-2</v>
      </c>
      <c r="J11" s="388"/>
    </row>
    <row r="12" spans="1:10" x14ac:dyDescent="0.2">
      <c r="A12" s="184"/>
      <c r="B12" s="184" t="s">
        <v>213</v>
      </c>
      <c r="C12" s="595">
        <v>88</v>
      </c>
      <c r="D12" s="186">
        <v>44.26229508196721</v>
      </c>
      <c r="E12" s="188">
        <v>426</v>
      </c>
      <c r="F12" s="198">
        <v>47.404844290657437</v>
      </c>
      <c r="G12" s="188">
        <v>1257</v>
      </c>
      <c r="H12" s="198">
        <v>-56.67011375387797</v>
      </c>
      <c r="I12" s="811">
        <v>1.9399345638619669</v>
      </c>
      <c r="J12" s="388"/>
    </row>
    <row r="13" spans="1:10" x14ac:dyDescent="0.2">
      <c r="A13" s="784" t="s">
        <v>501</v>
      </c>
      <c r="B13" s="785"/>
      <c r="C13" s="191">
        <v>328</v>
      </c>
      <c r="D13" s="192">
        <v>-34.920634920634917</v>
      </c>
      <c r="E13" s="191">
        <v>1096</v>
      </c>
      <c r="F13" s="193">
        <v>-7.5105485232067508</v>
      </c>
      <c r="G13" s="194">
        <v>6515</v>
      </c>
      <c r="H13" s="193">
        <v>-21.675883625871602</v>
      </c>
      <c r="I13" s="195">
        <v>10.054633002037162</v>
      </c>
      <c r="J13" s="388"/>
    </row>
    <row r="14" spans="1:10" x14ac:dyDescent="0.2">
      <c r="A14" s="592"/>
      <c r="B14" s="596" t="s">
        <v>627</v>
      </c>
      <c r="C14" s="594">
        <v>0</v>
      </c>
      <c r="D14" s="186">
        <v>-100</v>
      </c>
      <c r="E14" s="185">
        <v>265</v>
      </c>
      <c r="F14" s="186">
        <v>40.211640211640209</v>
      </c>
      <c r="G14" s="188">
        <v>1706</v>
      </c>
      <c r="H14" s="198">
        <v>58.256029684601117</v>
      </c>
      <c r="I14" s="758">
        <v>2.6328785727514044</v>
      </c>
      <c r="J14" s="388"/>
    </row>
    <row r="15" spans="1:10" x14ac:dyDescent="0.2">
      <c r="A15" s="592"/>
      <c r="B15" s="596" t="s">
        <v>215</v>
      </c>
      <c r="C15" s="595">
        <v>30</v>
      </c>
      <c r="D15" s="186" t="s">
        <v>148</v>
      </c>
      <c r="E15" s="188">
        <v>30</v>
      </c>
      <c r="F15" s="198" t="s">
        <v>148</v>
      </c>
      <c r="G15" s="188">
        <v>171</v>
      </c>
      <c r="H15" s="198">
        <v>6.2111801242236027</v>
      </c>
      <c r="I15" s="757">
        <v>0.26390517933205754</v>
      </c>
      <c r="J15" s="388"/>
    </row>
    <row r="16" spans="1:10" x14ac:dyDescent="0.2">
      <c r="A16" s="592"/>
      <c r="B16" s="596" t="s">
        <v>216</v>
      </c>
      <c r="C16" s="595">
        <v>372</v>
      </c>
      <c r="D16" s="186">
        <v>69.090909090909093</v>
      </c>
      <c r="E16" s="188">
        <v>507</v>
      </c>
      <c r="F16" s="198">
        <v>2.8397565922920891</v>
      </c>
      <c r="G16" s="188">
        <v>2866</v>
      </c>
      <c r="H16" s="198">
        <v>-3.4691815426069383</v>
      </c>
      <c r="I16" s="758">
        <v>4.4231125378109759</v>
      </c>
      <c r="J16" s="388"/>
    </row>
    <row r="17" spans="1:10" x14ac:dyDescent="0.2">
      <c r="A17" s="592"/>
      <c r="B17" s="596" t="s">
        <v>217</v>
      </c>
      <c r="C17" s="595">
        <v>223</v>
      </c>
      <c r="D17" s="186">
        <v>48.666666666666671</v>
      </c>
      <c r="E17" s="188">
        <v>531</v>
      </c>
      <c r="F17" s="198">
        <v>60.422960725075527</v>
      </c>
      <c r="G17" s="593">
        <v>1137</v>
      </c>
      <c r="H17" s="198">
        <v>-20.042194092827003</v>
      </c>
      <c r="I17" s="599">
        <v>1.7547379467868389</v>
      </c>
      <c r="J17" s="388"/>
    </row>
    <row r="18" spans="1:10" x14ac:dyDescent="0.2">
      <c r="A18" s="592"/>
      <c r="B18" s="596" t="s">
        <v>218</v>
      </c>
      <c r="C18" s="595">
        <v>79</v>
      </c>
      <c r="D18" s="186" t="s">
        <v>148</v>
      </c>
      <c r="E18" s="188">
        <v>294</v>
      </c>
      <c r="F18" s="265">
        <v>272.15189873417722</v>
      </c>
      <c r="G18" s="593">
        <v>2007</v>
      </c>
      <c r="H18" s="198">
        <v>7.0971184631803634</v>
      </c>
      <c r="I18" s="599">
        <v>3.0974134205815176</v>
      </c>
      <c r="J18" s="388"/>
    </row>
    <row r="19" spans="1:10" x14ac:dyDescent="0.2">
      <c r="A19" s="592"/>
      <c r="B19" s="596" t="s">
        <v>219</v>
      </c>
      <c r="C19" s="595">
        <v>300</v>
      </c>
      <c r="D19" s="186">
        <v>30.434782608695656</v>
      </c>
      <c r="E19" s="188">
        <v>599</v>
      </c>
      <c r="F19" s="198">
        <v>-4.9206349206349209</v>
      </c>
      <c r="G19" s="593">
        <v>5042</v>
      </c>
      <c r="H19" s="198">
        <v>26.113056528264135</v>
      </c>
      <c r="I19" s="599">
        <v>7.7813445274399653</v>
      </c>
      <c r="J19" s="388"/>
    </row>
    <row r="20" spans="1:10" x14ac:dyDescent="0.2">
      <c r="A20" s="184"/>
      <c r="B20" s="184" t="s">
        <v>255</v>
      </c>
      <c r="C20" s="595">
        <v>20</v>
      </c>
      <c r="D20" s="186">
        <v>-51.219512195121951</v>
      </c>
      <c r="E20" s="188">
        <v>20</v>
      </c>
      <c r="F20" s="198">
        <v>-76.470588235294116</v>
      </c>
      <c r="G20" s="188">
        <v>236</v>
      </c>
      <c r="H20" s="198">
        <v>-28.484848484848484</v>
      </c>
      <c r="I20" s="811">
        <v>0.36422001358108524</v>
      </c>
      <c r="J20" s="388"/>
    </row>
    <row r="21" spans="1:10" x14ac:dyDescent="0.2">
      <c r="A21" s="784" t="s">
        <v>502</v>
      </c>
      <c r="B21" s="785"/>
      <c r="C21" s="191">
        <v>1024</v>
      </c>
      <c r="D21" s="192">
        <v>12.651265126512651</v>
      </c>
      <c r="E21" s="191">
        <v>2246</v>
      </c>
      <c r="F21" s="193">
        <v>24.294410625345879</v>
      </c>
      <c r="G21" s="194">
        <v>13165</v>
      </c>
      <c r="H21" s="193">
        <v>11.26605814739689</v>
      </c>
      <c r="I21" s="195">
        <v>20.317612198283843</v>
      </c>
      <c r="J21" s="388"/>
    </row>
    <row r="22" spans="1:10" x14ac:dyDescent="0.2">
      <c r="A22" s="592"/>
      <c r="B22" s="596" t="s">
        <v>220</v>
      </c>
      <c r="C22" s="595">
        <v>545</v>
      </c>
      <c r="D22" s="186">
        <v>-2.3297491039426523</v>
      </c>
      <c r="E22" s="188">
        <v>1093</v>
      </c>
      <c r="F22" s="186">
        <v>-2.3235031277926721</v>
      </c>
      <c r="G22" s="188">
        <v>6562</v>
      </c>
      <c r="H22" s="186">
        <v>-0.7562008469449486</v>
      </c>
      <c r="I22" s="600">
        <v>10.127168343724922</v>
      </c>
      <c r="J22" s="388"/>
    </row>
    <row r="23" spans="1:10" x14ac:dyDescent="0.2">
      <c r="A23" s="592"/>
      <c r="B23" s="596" t="s">
        <v>221</v>
      </c>
      <c r="C23" s="595">
        <v>387</v>
      </c>
      <c r="D23" s="186">
        <v>-25</v>
      </c>
      <c r="E23" s="188">
        <v>628</v>
      </c>
      <c r="F23" s="186">
        <v>-39.731285988483684</v>
      </c>
      <c r="G23" s="593">
        <v>4777</v>
      </c>
      <c r="H23" s="198">
        <v>15.47014744984288</v>
      </c>
      <c r="I23" s="599">
        <v>7.3723686647323916</v>
      </c>
      <c r="J23" s="388"/>
    </row>
    <row r="24" spans="1:10" x14ac:dyDescent="0.2">
      <c r="A24" s="592"/>
      <c r="B24" s="596" t="s">
        <v>640</v>
      </c>
      <c r="C24" s="595">
        <v>138</v>
      </c>
      <c r="D24" s="186" t="s">
        <v>148</v>
      </c>
      <c r="E24" s="188">
        <v>420</v>
      </c>
      <c r="F24" s="198" t="s">
        <v>148</v>
      </c>
      <c r="G24" s="593">
        <v>2933</v>
      </c>
      <c r="H24" s="198" t="s">
        <v>148</v>
      </c>
      <c r="I24" s="599">
        <v>4.5265139823445892</v>
      </c>
      <c r="J24" s="388"/>
    </row>
    <row r="25" spans="1:10" x14ac:dyDescent="0.2">
      <c r="A25" s="184"/>
      <c r="B25" s="184" t="s">
        <v>379</v>
      </c>
      <c r="C25" s="595">
        <v>0</v>
      </c>
      <c r="D25" s="186" t="s">
        <v>148</v>
      </c>
      <c r="E25" s="188">
        <v>0</v>
      </c>
      <c r="F25" s="198" t="s">
        <v>148</v>
      </c>
      <c r="G25" s="188">
        <v>87</v>
      </c>
      <c r="H25" s="198" t="s">
        <v>148</v>
      </c>
      <c r="I25" s="811">
        <v>0.13426754737946786</v>
      </c>
      <c r="J25" s="388"/>
    </row>
    <row r="26" spans="1:10" x14ac:dyDescent="0.2">
      <c r="A26" s="784" t="s">
        <v>381</v>
      </c>
      <c r="B26" s="785"/>
      <c r="C26" s="191">
        <v>1070</v>
      </c>
      <c r="D26" s="192">
        <v>-0.37243947858472998</v>
      </c>
      <c r="E26" s="191">
        <v>2141</v>
      </c>
      <c r="F26" s="193">
        <v>-0.92549745488199908</v>
      </c>
      <c r="G26" s="194">
        <v>14359</v>
      </c>
      <c r="H26" s="193">
        <v>33.58451949018513</v>
      </c>
      <c r="I26" s="195">
        <v>22.160318538181372</v>
      </c>
      <c r="J26" s="388"/>
    </row>
    <row r="27" spans="1:10" x14ac:dyDescent="0.2">
      <c r="A27" s="592"/>
      <c r="B27" s="596" t="s">
        <v>222</v>
      </c>
      <c r="C27" s="595">
        <v>274</v>
      </c>
      <c r="D27" s="186">
        <v>-4.529616724738676</v>
      </c>
      <c r="E27" s="188">
        <v>410</v>
      </c>
      <c r="F27" s="186">
        <v>-26.126126126126124</v>
      </c>
      <c r="G27" s="188">
        <v>2844</v>
      </c>
      <c r="H27" s="186">
        <v>-46.329496131345536</v>
      </c>
      <c r="I27" s="600">
        <v>4.3891598246805357</v>
      </c>
      <c r="J27" s="388"/>
    </row>
    <row r="28" spans="1:10" x14ac:dyDescent="0.2">
      <c r="A28" s="592"/>
      <c r="B28" s="596" t="s">
        <v>223</v>
      </c>
      <c r="C28" s="595">
        <v>86</v>
      </c>
      <c r="D28" s="186">
        <v>-21.818181818181817</v>
      </c>
      <c r="E28" s="188">
        <v>169</v>
      </c>
      <c r="F28" s="186">
        <v>24.264705882352942</v>
      </c>
      <c r="G28" s="593">
        <v>1552</v>
      </c>
      <c r="H28" s="186">
        <v>-46.940170940170937</v>
      </c>
      <c r="I28" s="600">
        <v>2.3952095808383236</v>
      </c>
      <c r="J28" s="388"/>
    </row>
    <row r="29" spans="1:10" x14ac:dyDescent="0.2">
      <c r="A29" s="592"/>
      <c r="B29" s="596" t="s">
        <v>224</v>
      </c>
      <c r="C29" s="595">
        <v>132</v>
      </c>
      <c r="D29" s="200">
        <v>-2.2222222222222223</v>
      </c>
      <c r="E29" s="188">
        <v>264</v>
      </c>
      <c r="F29" s="186">
        <v>95.555555555555557</v>
      </c>
      <c r="G29" s="188">
        <v>824</v>
      </c>
      <c r="H29" s="186">
        <v>55.765595463137998</v>
      </c>
      <c r="I29" s="758">
        <v>1.271683437249213</v>
      </c>
      <c r="J29" s="388"/>
    </row>
    <row r="30" spans="1:10" x14ac:dyDescent="0.2">
      <c r="A30" s="592"/>
      <c r="B30" s="596" t="s">
        <v>225</v>
      </c>
      <c r="C30" s="594">
        <v>0</v>
      </c>
      <c r="D30" s="200" t="s">
        <v>148</v>
      </c>
      <c r="E30" s="185">
        <v>0</v>
      </c>
      <c r="F30" s="186">
        <v>-100</v>
      </c>
      <c r="G30" s="188">
        <v>379</v>
      </c>
      <c r="H30" s="186">
        <v>-41.331269349845201</v>
      </c>
      <c r="I30" s="599">
        <v>0.58491264892894623</v>
      </c>
      <c r="J30" s="388"/>
    </row>
    <row r="31" spans="1:10" x14ac:dyDescent="0.2">
      <c r="A31" s="592"/>
      <c r="B31" s="596" t="s">
        <v>226</v>
      </c>
      <c r="C31" s="595">
        <v>65</v>
      </c>
      <c r="D31" s="186">
        <v>-50</v>
      </c>
      <c r="E31" s="188">
        <v>411</v>
      </c>
      <c r="F31" s="186">
        <v>216.15384615384613</v>
      </c>
      <c r="G31" s="593">
        <v>1692</v>
      </c>
      <c r="H31" s="186">
        <v>411.17824773413895</v>
      </c>
      <c r="I31" s="600">
        <v>2.6112723007593064</v>
      </c>
      <c r="J31" s="388"/>
    </row>
    <row r="32" spans="1:10" x14ac:dyDescent="0.2">
      <c r="A32" s="592"/>
      <c r="B32" s="596" t="s">
        <v>227</v>
      </c>
      <c r="C32" s="595">
        <v>0</v>
      </c>
      <c r="D32" s="186">
        <v>-100</v>
      </c>
      <c r="E32" s="188">
        <v>0</v>
      </c>
      <c r="F32" s="186">
        <v>-100</v>
      </c>
      <c r="G32" s="188">
        <v>136</v>
      </c>
      <c r="H32" s="186">
        <v>-88.952071486596267</v>
      </c>
      <c r="I32" s="600">
        <v>0.20988949935181184</v>
      </c>
      <c r="J32" s="388"/>
    </row>
    <row r="33" spans="1:10" x14ac:dyDescent="0.2">
      <c r="A33" s="592"/>
      <c r="B33" s="596" t="s">
        <v>228</v>
      </c>
      <c r="C33" s="595">
        <v>0</v>
      </c>
      <c r="D33" s="186" t="s">
        <v>148</v>
      </c>
      <c r="E33" s="188">
        <v>0</v>
      </c>
      <c r="F33" s="265" t="s">
        <v>148</v>
      </c>
      <c r="G33" s="593">
        <v>1674</v>
      </c>
      <c r="H33" s="198">
        <v>53.016453382084094</v>
      </c>
      <c r="I33" s="599">
        <v>2.5834928081980371</v>
      </c>
      <c r="J33" s="388"/>
    </row>
    <row r="34" spans="1:10" x14ac:dyDescent="0.2">
      <c r="A34" s="592"/>
      <c r="B34" s="596" t="s">
        <v>229</v>
      </c>
      <c r="C34" s="595">
        <v>251</v>
      </c>
      <c r="D34" s="186">
        <v>-23.24159021406728</v>
      </c>
      <c r="E34" s="188">
        <v>496</v>
      </c>
      <c r="F34" s="198">
        <v>-13.588850174216027</v>
      </c>
      <c r="G34" s="593">
        <v>2625</v>
      </c>
      <c r="H34" s="198">
        <v>35.65891472868217</v>
      </c>
      <c r="I34" s="599">
        <v>4.0511759985184268</v>
      </c>
      <c r="J34" s="388"/>
    </row>
    <row r="35" spans="1:10" x14ac:dyDescent="0.2">
      <c r="A35" s="592"/>
      <c r="B35" s="596" t="s">
        <v>230</v>
      </c>
      <c r="C35" s="595">
        <v>764</v>
      </c>
      <c r="D35" s="186">
        <v>-12.685714285714287</v>
      </c>
      <c r="E35" s="188">
        <v>1540</v>
      </c>
      <c r="F35" s="186">
        <v>-26.139088729016784</v>
      </c>
      <c r="G35" s="188">
        <v>7565</v>
      </c>
      <c r="H35" s="188">
        <v>-31.007751937984494</v>
      </c>
      <c r="I35" s="761">
        <v>11.675103401444535</v>
      </c>
      <c r="J35" s="388"/>
    </row>
    <row r="36" spans="1:10" x14ac:dyDescent="0.2">
      <c r="A36" s="592"/>
      <c r="B36" s="596" t="s">
        <v>232</v>
      </c>
      <c r="C36" s="595">
        <v>0</v>
      </c>
      <c r="D36" s="186" t="s">
        <v>148</v>
      </c>
      <c r="E36" s="188">
        <v>0</v>
      </c>
      <c r="F36" s="198">
        <v>-100</v>
      </c>
      <c r="G36" s="593">
        <v>178</v>
      </c>
      <c r="H36" s="198">
        <v>50.847457627118644</v>
      </c>
      <c r="I36" s="599">
        <v>0.27470831532810669</v>
      </c>
      <c r="J36" s="388"/>
    </row>
    <row r="37" spans="1:10" x14ac:dyDescent="0.2">
      <c r="A37" s="784" t="s">
        <v>503</v>
      </c>
      <c r="B37" s="785"/>
      <c r="C37" s="191">
        <v>1572</v>
      </c>
      <c r="D37" s="192">
        <v>-21.203007518796994</v>
      </c>
      <c r="E37" s="191">
        <v>3290</v>
      </c>
      <c r="F37" s="193">
        <v>-19.559902200488999</v>
      </c>
      <c r="G37" s="194">
        <v>19469</v>
      </c>
      <c r="H37" s="193">
        <v>-22.415716904439307</v>
      </c>
      <c r="I37" s="195">
        <v>30.046607815297239</v>
      </c>
      <c r="J37" s="388"/>
    </row>
    <row r="38" spans="1:10" x14ac:dyDescent="0.2">
      <c r="A38" s="204" t="s">
        <v>233</v>
      </c>
      <c r="B38" s="204"/>
      <c r="C38" s="204">
        <v>5101</v>
      </c>
      <c r="D38" s="205">
        <v>0.57176656151419558</v>
      </c>
      <c r="E38" s="204">
        <v>10977</v>
      </c>
      <c r="F38" s="206">
        <v>6.0374806800618241</v>
      </c>
      <c r="G38" s="204">
        <v>64796</v>
      </c>
      <c r="H38" s="206">
        <v>-0.23710546574287916</v>
      </c>
      <c r="I38" s="207">
        <v>100</v>
      </c>
      <c r="J38" s="388"/>
    </row>
    <row r="39" spans="1:10" x14ac:dyDescent="0.2">
      <c r="A39" s="208" t="s">
        <v>611</v>
      </c>
      <c r="B39" s="759"/>
      <c r="C39" s="209">
        <v>2533</v>
      </c>
      <c r="D39" s="210">
        <v>-7.3518653986832483</v>
      </c>
      <c r="E39" s="209">
        <v>5182</v>
      </c>
      <c r="F39" s="210">
        <v>-10.655172413793103</v>
      </c>
      <c r="G39" s="209">
        <v>30202</v>
      </c>
      <c r="H39" s="210">
        <v>-13.147754069132112</v>
      </c>
      <c r="I39" s="211">
        <v>46.610901907525154</v>
      </c>
      <c r="J39" s="388"/>
    </row>
    <row r="40" spans="1:10" x14ac:dyDescent="0.2">
      <c r="A40" s="208" t="s">
        <v>612</v>
      </c>
      <c r="B40" s="759"/>
      <c r="C40" s="209">
        <v>2568</v>
      </c>
      <c r="D40" s="210">
        <v>9.8374679213002558</v>
      </c>
      <c r="E40" s="209">
        <v>5795</v>
      </c>
      <c r="F40" s="210">
        <v>27.306678383128297</v>
      </c>
      <c r="G40" s="209">
        <v>34594</v>
      </c>
      <c r="H40" s="210">
        <v>14.640774125132555</v>
      </c>
      <c r="I40" s="211">
        <v>53.389098092474839</v>
      </c>
      <c r="J40" s="388"/>
    </row>
    <row r="41" spans="1:10" x14ac:dyDescent="0.2">
      <c r="A41" s="212" t="s">
        <v>613</v>
      </c>
      <c r="B41" s="760"/>
      <c r="C41" s="213">
        <v>1439</v>
      </c>
      <c r="D41" s="214">
        <v>75.702075702075703</v>
      </c>
      <c r="E41" s="213">
        <v>3059</v>
      </c>
      <c r="F41" s="214">
        <v>101.38248847926268</v>
      </c>
      <c r="G41" s="213">
        <v>14603</v>
      </c>
      <c r="H41" s="214">
        <v>17.633317222490735</v>
      </c>
      <c r="I41" s="215">
        <v>22.536884992900795</v>
      </c>
    </row>
    <row r="42" spans="1:10" x14ac:dyDescent="0.2">
      <c r="A42" s="212" t="s">
        <v>614</v>
      </c>
      <c r="B42" s="760"/>
      <c r="C42" s="213">
        <v>3662</v>
      </c>
      <c r="D42" s="214">
        <v>-13.896073359981189</v>
      </c>
      <c r="E42" s="213">
        <v>7918</v>
      </c>
      <c r="F42" s="214">
        <v>-10.358881467225178</v>
      </c>
      <c r="G42" s="213">
        <v>50193</v>
      </c>
      <c r="H42" s="214">
        <v>-4.4597989949748742</v>
      </c>
      <c r="I42" s="215">
        <v>77.463115007099205</v>
      </c>
    </row>
    <row r="43" spans="1:10" x14ac:dyDescent="0.2">
      <c r="A43" s="766" t="s">
        <v>615</v>
      </c>
      <c r="B43" s="767"/>
      <c r="C43" s="789">
        <v>109</v>
      </c>
      <c r="D43" s="746">
        <v>37.974683544303801</v>
      </c>
      <c r="E43" s="789">
        <v>324</v>
      </c>
      <c r="F43" s="746">
        <v>310.12658227848101</v>
      </c>
      <c r="G43" s="770">
        <v>2178</v>
      </c>
      <c r="H43" s="769">
        <v>7.0270270270270272</v>
      </c>
      <c r="I43" s="771">
        <v>3.3613185999135751</v>
      </c>
    </row>
    <row r="44" spans="1:10" x14ac:dyDescent="0.2">
      <c r="A44" s="803"/>
      <c r="B44" s="99"/>
      <c r="C44" s="99"/>
      <c r="D44" s="99"/>
      <c r="E44" s="99"/>
      <c r="F44" s="99"/>
      <c r="G44" s="99"/>
      <c r="I44" s="93"/>
    </row>
    <row r="45" spans="1:10" x14ac:dyDescent="0.2">
      <c r="A45" s="589"/>
      <c r="B45" s="797"/>
      <c r="C45" s="797"/>
      <c r="D45" s="797"/>
      <c r="E45" s="797"/>
      <c r="F45" s="797"/>
      <c r="G45" s="797"/>
      <c r="H45" s="797"/>
      <c r="I45" s="797"/>
    </row>
    <row r="46" spans="1:10" x14ac:dyDescent="0.2">
      <c r="A46" s="589" t="s">
        <v>624</v>
      </c>
      <c r="B46" s="797"/>
      <c r="C46" s="797"/>
      <c r="D46" s="797"/>
      <c r="E46" s="797"/>
      <c r="F46" s="797"/>
      <c r="G46" s="797"/>
      <c r="H46" s="797"/>
      <c r="I46" s="797"/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320" priority="14" operator="between">
      <formula>0</formula>
      <formula>0.5</formula>
    </cfRule>
    <cfRule type="cellIs" dxfId="319" priority="15" operator="between">
      <formula>0</formula>
      <formula>0.49</formula>
    </cfRule>
  </conditionalFormatting>
  <conditionalFormatting sqref="F18">
    <cfRule type="cellIs" dxfId="318" priority="13" stopIfTrue="1" operator="equal">
      <formula>0</formula>
    </cfRule>
  </conditionalFormatting>
  <conditionalFormatting sqref="F33">
    <cfRule type="cellIs" dxfId="317" priority="8" operator="between">
      <formula>0</formula>
      <formula>0.5</formula>
    </cfRule>
    <cfRule type="cellIs" dxfId="316" priority="9" operator="between">
      <formula>0</formula>
      <formula>0.49</formula>
    </cfRule>
  </conditionalFormatting>
  <conditionalFormatting sqref="F33">
    <cfRule type="cellIs" dxfId="315" priority="7" stopIfTrue="1" operator="equal">
      <formula>0</formula>
    </cfRule>
  </conditionalFormatting>
  <conditionalFormatting sqref="I35">
    <cfRule type="cellIs" dxfId="314" priority="2" operator="between">
      <formula>0</formula>
      <formula>0.5</formula>
    </cfRule>
    <cfRule type="cellIs" dxfId="313" priority="3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cols>
    <col min="1" max="1" width="11" customWidth="1"/>
  </cols>
  <sheetData>
    <row r="1" spans="1:8" x14ac:dyDescent="0.2">
      <c r="A1" s="17" t="s">
        <v>236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237</v>
      </c>
      <c r="H2" s="1"/>
    </row>
    <row r="3" spans="1:8" x14ac:dyDescent="0.2">
      <c r="A3" s="79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1"/>
    </row>
    <row r="4" spans="1:8" x14ac:dyDescent="0.2">
      <c r="A4" s="81"/>
      <c r="B4" s="97" t="s">
        <v>56</v>
      </c>
      <c r="C4" s="97" t="s">
        <v>509</v>
      </c>
      <c r="D4" s="97" t="s">
        <v>56</v>
      </c>
      <c r="E4" s="97" t="s">
        <v>509</v>
      </c>
      <c r="F4" s="97" t="s">
        <v>56</v>
      </c>
      <c r="G4" s="437" t="s">
        <v>509</v>
      </c>
      <c r="H4" s="1"/>
    </row>
    <row r="5" spans="1:8" x14ac:dyDescent="0.2">
      <c r="A5" s="221" t="s">
        <v>8</v>
      </c>
      <c r="B5" s="601">
        <v>47.753978662440119</v>
      </c>
      <c r="C5" s="762">
        <v>82.219522162278523</v>
      </c>
      <c r="D5" s="601">
        <v>48.377819207238389</v>
      </c>
      <c r="E5" s="762">
        <v>81.993773876121296</v>
      </c>
      <c r="F5" s="601">
        <v>39.883455992233813</v>
      </c>
      <c r="G5" s="762">
        <v>-4.5954231247043493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234</v>
      </c>
      <c r="H6" s="1"/>
    </row>
    <row r="7" spans="1:8" x14ac:dyDescent="0.2">
      <c r="A7" s="94" t="s">
        <v>131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598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/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2" t="s">
        <v>513</v>
      </c>
      <c r="B1" s="222"/>
      <c r="C1" s="223"/>
      <c r="D1" s="223"/>
      <c r="E1" s="223"/>
      <c r="F1" s="223"/>
      <c r="G1" s="223"/>
      <c r="H1" s="224"/>
    </row>
    <row r="2" spans="1:8" x14ac:dyDescent="0.2">
      <c r="A2" s="225"/>
      <c r="B2" s="225"/>
      <c r="C2" s="226"/>
      <c r="D2" s="226"/>
      <c r="E2" s="226"/>
      <c r="F2" s="226"/>
      <c r="G2" s="226"/>
      <c r="H2" s="227" t="s">
        <v>157</v>
      </c>
    </row>
    <row r="3" spans="1:8" ht="14.1" customHeight="1" x14ac:dyDescent="0.2">
      <c r="A3" s="228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894"/>
    </row>
    <row r="4" spans="1:8" x14ac:dyDescent="0.2">
      <c r="A4" s="229"/>
      <c r="B4" s="72" t="s">
        <v>47</v>
      </c>
      <c r="C4" s="72" t="s">
        <v>509</v>
      </c>
      <c r="D4" s="72" t="s">
        <v>47</v>
      </c>
      <c r="E4" s="72" t="s">
        <v>509</v>
      </c>
      <c r="F4" s="72" t="s">
        <v>47</v>
      </c>
      <c r="G4" s="73" t="s">
        <v>509</v>
      </c>
      <c r="H4" s="73" t="s">
        <v>108</v>
      </c>
    </row>
    <row r="5" spans="1:8" x14ac:dyDescent="0.2">
      <c r="A5" s="229" t="s">
        <v>238</v>
      </c>
      <c r="B5" s="230"/>
      <c r="C5" s="230"/>
      <c r="D5" s="230"/>
      <c r="E5" s="230"/>
      <c r="F5" s="230"/>
      <c r="G5" s="231"/>
      <c r="H5" s="232"/>
    </row>
    <row r="6" spans="1:8" x14ac:dyDescent="0.2">
      <c r="A6" s="233" t="s">
        <v>454</v>
      </c>
      <c r="B6" s="727">
        <v>207</v>
      </c>
      <c r="C6" s="866">
        <v>109.09090909090908</v>
      </c>
      <c r="D6" s="368">
        <v>344</v>
      </c>
      <c r="E6" s="866">
        <v>25.547445255474454</v>
      </c>
      <c r="F6" s="368">
        <v>1513</v>
      </c>
      <c r="G6" s="603">
        <v>62.513426423200855</v>
      </c>
      <c r="H6" s="603">
        <v>7.6681364350514425</v>
      </c>
    </row>
    <row r="7" spans="1:8" x14ac:dyDescent="0.2">
      <c r="A7" s="233" t="s">
        <v>48</v>
      </c>
      <c r="B7" s="727">
        <v>45</v>
      </c>
      <c r="C7" s="816">
        <v>275</v>
      </c>
      <c r="D7" s="368">
        <v>100</v>
      </c>
      <c r="E7" s="603">
        <v>400</v>
      </c>
      <c r="F7" s="368">
        <v>252</v>
      </c>
      <c r="G7" s="603">
        <v>76.223776223776213</v>
      </c>
      <c r="H7" s="603">
        <v>1.2771780447012315</v>
      </c>
    </row>
    <row r="8" spans="1:8" x14ac:dyDescent="0.2">
      <c r="A8" s="233" t="s">
        <v>49</v>
      </c>
      <c r="B8" s="727">
        <v>249</v>
      </c>
      <c r="C8" s="603">
        <v>111.01694915254237</v>
      </c>
      <c r="D8" s="368">
        <v>387</v>
      </c>
      <c r="E8" s="603">
        <v>63.291139240506332</v>
      </c>
      <c r="F8" s="368">
        <v>2338</v>
      </c>
      <c r="G8" s="603">
        <v>5.5530474040632054</v>
      </c>
      <c r="H8" s="603">
        <v>11.849374081394759</v>
      </c>
    </row>
    <row r="9" spans="1:8" x14ac:dyDescent="0.2">
      <c r="A9" s="233" t="s">
        <v>127</v>
      </c>
      <c r="B9" s="727">
        <v>798</v>
      </c>
      <c r="C9" s="603">
        <v>94.160583941605836</v>
      </c>
      <c r="D9" s="368">
        <v>1238</v>
      </c>
      <c r="E9" s="603">
        <v>18.582375478927204</v>
      </c>
      <c r="F9" s="368">
        <v>5770</v>
      </c>
      <c r="G9" s="603">
        <v>7.2291395651365917</v>
      </c>
      <c r="H9" s="603">
        <v>29.243322690182961</v>
      </c>
    </row>
    <row r="10" spans="1:8" x14ac:dyDescent="0.2">
      <c r="A10" s="233" t="s">
        <v>128</v>
      </c>
      <c r="B10" s="727">
        <v>464</v>
      </c>
      <c r="C10" s="603">
        <v>13.725490196078432</v>
      </c>
      <c r="D10" s="368">
        <v>1184</v>
      </c>
      <c r="E10" s="603">
        <v>43.515151515151516</v>
      </c>
      <c r="F10" s="368">
        <v>6314</v>
      </c>
      <c r="G10" s="603">
        <v>42.49605055292259</v>
      </c>
      <c r="H10" s="603">
        <v>32.000405453347526</v>
      </c>
    </row>
    <row r="11" spans="1:8" x14ac:dyDescent="0.2">
      <c r="A11" s="233" t="s">
        <v>239</v>
      </c>
      <c r="B11" s="727">
        <v>270</v>
      </c>
      <c r="C11" s="603">
        <v>-33.002481389578165</v>
      </c>
      <c r="D11" s="368">
        <v>698</v>
      </c>
      <c r="E11" s="603">
        <v>-3.7241379310344822</v>
      </c>
      <c r="F11" s="368">
        <v>3544</v>
      </c>
      <c r="G11" s="603">
        <v>-8.5183273102736177</v>
      </c>
      <c r="H11" s="603">
        <v>17.961583295322082</v>
      </c>
    </row>
    <row r="12" spans="1:8" x14ac:dyDescent="0.2">
      <c r="A12" s="236" t="s">
        <v>240</v>
      </c>
      <c r="B12" s="728">
        <v>2033</v>
      </c>
      <c r="C12" s="238">
        <v>40.110268780151621</v>
      </c>
      <c r="D12" s="237">
        <v>3951</v>
      </c>
      <c r="E12" s="238">
        <v>26.431999999999999</v>
      </c>
      <c r="F12" s="237">
        <v>19731</v>
      </c>
      <c r="G12" s="238">
        <v>16.235640648011781</v>
      </c>
      <c r="H12" s="238">
        <v>100</v>
      </c>
    </row>
    <row r="13" spans="1:8" x14ac:dyDescent="0.2">
      <c r="A13" s="190" t="s">
        <v>241</v>
      </c>
      <c r="B13" s="729"/>
      <c r="C13" s="240"/>
      <c r="D13" s="239"/>
      <c r="E13" s="240"/>
      <c r="F13" s="239"/>
      <c r="G13" s="240"/>
      <c r="H13" s="240"/>
    </row>
    <row r="14" spans="1:8" x14ac:dyDescent="0.2">
      <c r="A14" s="233" t="s">
        <v>454</v>
      </c>
      <c r="B14" s="727">
        <v>24</v>
      </c>
      <c r="C14" s="748">
        <v>4.3478260869565215</v>
      </c>
      <c r="D14" s="368">
        <v>56</v>
      </c>
      <c r="E14" s="603">
        <v>12</v>
      </c>
      <c r="F14" s="368">
        <v>468</v>
      </c>
      <c r="G14" s="603">
        <v>19.387755102040817</v>
      </c>
      <c r="H14" s="603">
        <v>2.0249221183800623</v>
      </c>
    </row>
    <row r="15" spans="1:8" x14ac:dyDescent="0.2">
      <c r="A15" s="233" t="s">
        <v>48</v>
      </c>
      <c r="B15" s="727">
        <v>249</v>
      </c>
      <c r="C15" s="603">
        <v>-38.82063882063882</v>
      </c>
      <c r="D15" s="368">
        <v>658</v>
      </c>
      <c r="E15" s="603">
        <v>-4.9132947976878611</v>
      </c>
      <c r="F15" s="368">
        <v>4400</v>
      </c>
      <c r="G15" s="603">
        <v>-10.222403591103857</v>
      </c>
      <c r="H15" s="603">
        <v>19.03772931810315</v>
      </c>
    </row>
    <row r="16" spans="1:8" x14ac:dyDescent="0.2">
      <c r="A16" s="233" t="s">
        <v>49</v>
      </c>
      <c r="B16" s="727">
        <v>36</v>
      </c>
      <c r="C16" s="748">
        <v>140</v>
      </c>
      <c r="D16" s="368">
        <v>45</v>
      </c>
      <c r="E16" s="603">
        <v>-55.000000000000007</v>
      </c>
      <c r="F16" s="368">
        <v>564</v>
      </c>
      <c r="G16" s="603">
        <v>3.296703296703297</v>
      </c>
      <c r="H16" s="603">
        <v>2.4402907580477673</v>
      </c>
    </row>
    <row r="17" spans="1:8" x14ac:dyDescent="0.2">
      <c r="A17" s="233" t="s">
        <v>127</v>
      </c>
      <c r="B17" s="727">
        <v>517</v>
      </c>
      <c r="C17" s="603">
        <v>43.213296398891963</v>
      </c>
      <c r="D17" s="368">
        <v>1115</v>
      </c>
      <c r="E17" s="603">
        <v>42.583120204603581</v>
      </c>
      <c r="F17" s="368">
        <v>6821</v>
      </c>
      <c r="G17" s="603">
        <v>6.6781357522677514</v>
      </c>
      <c r="H17" s="603">
        <v>29.512807199723092</v>
      </c>
    </row>
    <row r="18" spans="1:8" x14ac:dyDescent="0.2">
      <c r="A18" s="233" t="s">
        <v>128</v>
      </c>
      <c r="B18" s="727">
        <v>299</v>
      </c>
      <c r="C18" s="603">
        <v>69.88636363636364</v>
      </c>
      <c r="D18" s="368">
        <v>666</v>
      </c>
      <c r="E18" s="603">
        <v>80.487804878048792</v>
      </c>
      <c r="F18" s="368">
        <v>3098</v>
      </c>
      <c r="G18" s="603">
        <v>30.004196391103648</v>
      </c>
      <c r="H18" s="603">
        <v>13.404292142609901</v>
      </c>
    </row>
    <row r="19" spans="1:8" x14ac:dyDescent="0.2">
      <c r="A19" s="233" t="s">
        <v>239</v>
      </c>
      <c r="B19" s="727">
        <v>404</v>
      </c>
      <c r="C19" s="603">
        <v>-7.1264367816091951</v>
      </c>
      <c r="D19" s="368">
        <v>1048</v>
      </c>
      <c r="E19" s="603">
        <v>-1.7806935332708531</v>
      </c>
      <c r="F19" s="368">
        <v>7761</v>
      </c>
      <c r="G19" s="603">
        <v>8.4847637685211073</v>
      </c>
      <c r="H19" s="603">
        <v>33.57995846313603</v>
      </c>
    </row>
    <row r="20" spans="1:8" x14ac:dyDescent="0.2">
      <c r="A20" s="241" t="s">
        <v>242</v>
      </c>
      <c r="B20" s="730">
        <v>1529</v>
      </c>
      <c r="C20" s="243">
        <v>7.9040225829216659</v>
      </c>
      <c r="D20" s="242">
        <v>3588</v>
      </c>
      <c r="E20" s="243">
        <v>17.254901960784313</v>
      </c>
      <c r="F20" s="242">
        <v>23112</v>
      </c>
      <c r="G20" s="243">
        <v>6.1644464859898944</v>
      </c>
      <c r="H20" s="243">
        <v>100</v>
      </c>
    </row>
    <row r="21" spans="1:8" x14ac:dyDescent="0.2">
      <c r="A21" s="190" t="s">
        <v>514</v>
      </c>
      <c r="B21" s="731"/>
      <c r="C21" s="605"/>
      <c r="D21" s="604"/>
      <c r="E21" s="605"/>
      <c r="F21" s="604"/>
      <c r="G21" s="605"/>
      <c r="H21" s="605"/>
    </row>
    <row r="22" spans="1:8" x14ac:dyDescent="0.2">
      <c r="A22" s="233" t="s">
        <v>454</v>
      </c>
      <c r="B22" s="727">
        <v>-183</v>
      </c>
      <c r="C22" s="603">
        <v>140.78947368421052</v>
      </c>
      <c r="D22" s="368">
        <v>-288</v>
      </c>
      <c r="E22" s="603">
        <v>28.571428571428569</v>
      </c>
      <c r="F22" s="368">
        <v>-1045</v>
      </c>
      <c r="G22" s="603">
        <v>93.877551020408163</v>
      </c>
      <c r="H22" s="606" t="s">
        <v>515</v>
      </c>
    </row>
    <row r="23" spans="1:8" x14ac:dyDescent="0.2">
      <c r="A23" s="233" t="s">
        <v>48</v>
      </c>
      <c r="B23" s="727">
        <v>204</v>
      </c>
      <c r="C23" s="603">
        <v>-48.354430379746837</v>
      </c>
      <c r="D23" s="368">
        <v>558</v>
      </c>
      <c r="E23" s="603">
        <v>-16.964285714285715</v>
      </c>
      <c r="F23" s="368">
        <v>4148</v>
      </c>
      <c r="G23" s="603">
        <v>-12.820512820512819</v>
      </c>
      <c r="H23" s="606" t="s">
        <v>515</v>
      </c>
    </row>
    <row r="24" spans="1:8" x14ac:dyDescent="0.2">
      <c r="A24" s="233" t="s">
        <v>49</v>
      </c>
      <c r="B24" s="727">
        <v>-213</v>
      </c>
      <c r="C24" s="603">
        <v>106.79611650485437</v>
      </c>
      <c r="D24" s="368">
        <v>-342</v>
      </c>
      <c r="E24" s="603">
        <v>149.63503649635038</v>
      </c>
      <c r="F24" s="368">
        <v>-1774</v>
      </c>
      <c r="G24" s="603">
        <v>6.2911923307369682</v>
      </c>
      <c r="H24" s="606" t="s">
        <v>515</v>
      </c>
    </row>
    <row r="25" spans="1:8" x14ac:dyDescent="0.2">
      <c r="A25" s="233" t="s">
        <v>127</v>
      </c>
      <c r="B25" s="727">
        <v>-281</v>
      </c>
      <c r="C25" s="603">
        <v>462</v>
      </c>
      <c r="D25" s="368">
        <v>-123</v>
      </c>
      <c r="E25" s="603">
        <v>-53.05343511450382</v>
      </c>
      <c r="F25" s="368">
        <v>1051</v>
      </c>
      <c r="G25" s="603">
        <v>3.7512339585389931</v>
      </c>
      <c r="H25" s="606" t="s">
        <v>515</v>
      </c>
    </row>
    <row r="26" spans="1:8" x14ac:dyDescent="0.2">
      <c r="A26" s="233" t="s">
        <v>128</v>
      </c>
      <c r="B26" s="727">
        <v>-165</v>
      </c>
      <c r="C26" s="603">
        <v>-28.879310344827587</v>
      </c>
      <c r="D26" s="368">
        <v>-518</v>
      </c>
      <c r="E26" s="603">
        <v>13.596491228070176</v>
      </c>
      <c r="F26" s="368">
        <v>-3216</v>
      </c>
      <c r="G26" s="603">
        <v>57.03125</v>
      </c>
      <c r="H26" s="606" t="s">
        <v>515</v>
      </c>
    </row>
    <row r="27" spans="1:8" x14ac:dyDescent="0.2">
      <c r="A27" s="233" t="s">
        <v>239</v>
      </c>
      <c r="B27" s="727">
        <v>134</v>
      </c>
      <c r="C27" s="603">
        <v>318.75</v>
      </c>
      <c r="D27" s="368">
        <v>350</v>
      </c>
      <c r="E27" s="603">
        <v>2.3391812865497075</v>
      </c>
      <c r="F27" s="368">
        <v>4217</v>
      </c>
      <c r="G27" s="603">
        <v>28.567073170731703</v>
      </c>
      <c r="H27" s="606" t="s">
        <v>515</v>
      </c>
    </row>
    <row r="28" spans="1:8" x14ac:dyDescent="0.2">
      <c r="A28" s="241" t="s">
        <v>243</v>
      </c>
      <c r="B28" s="730">
        <v>-504</v>
      </c>
      <c r="C28" s="243">
        <v>1382.3529411764707</v>
      </c>
      <c r="D28" s="242">
        <v>-363</v>
      </c>
      <c r="E28" s="243">
        <v>458.46153846153845</v>
      </c>
      <c r="F28" s="242">
        <v>3381</v>
      </c>
      <c r="G28" s="243">
        <v>-29.489051094890513</v>
      </c>
      <c r="H28" s="602" t="s">
        <v>515</v>
      </c>
    </row>
    <row r="29" spans="1:8" x14ac:dyDescent="0.2">
      <c r="A29" s="94" t="s">
        <v>618</v>
      </c>
      <c r="B29" s="234"/>
      <c r="C29" s="234"/>
      <c r="D29" s="234"/>
      <c r="E29" s="234"/>
      <c r="F29" s="234"/>
      <c r="G29" s="234"/>
      <c r="H29" s="245" t="s">
        <v>234</v>
      </c>
    </row>
    <row r="30" spans="1:8" x14ac:dyDescent="0.2">
      <c r="A30" s="166" t="s">
        <v>625</v>
      </c>
      <c r="B30" s="234"/>
      <c r="C30" s="234"/>
      <c r="D30" s="234"/>
      <c r="E30" s="234"/>
      <c r="F30" s="234"/>
      <c r="G30" s="235"/>
      <c r="H30" s="235"/>
    </row>
    <row r="31" spans="1:8" x14ac:dyDescent="0.2">
      <c r="A31" s="166" t="s">
        <v>516</v>
      </c>
      <c r="B31" s="234"/>
      <c r="C31" s="234"/>
      <c r="D31" s="234"/>
      <c r="E31" s="234"/>
      <c r="F31" s="234"/>
      <c r="G31" s="235"/>
      <c r="H31" s="235"/>
    </row>
    <row r="33" spans="6:6" x14ac:dyDescent="0.2">
      <c r="F33" s="799"/>
    </row>
  </sheetData>
  <mergeCells count="3">
    <mergeCell ref="B3:C3"/>
    <mergeCell ref="D3:E3"/>
    <mergeCell ref="F3:H3"/>
  </mergeCells>
  <conditionalFormatting sqref="E9">
    <cfRule type="cellIs" dxfId="312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topLeftCell="A19" workbookViewId="0">
      <selection activeCell="L42" sqref="L4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2" t="s">
        <v>517</v>
      </c>
      <c r="B1" s="222"/>
      <c r="C1" s="1"/>
      <c r="D1" s="1"/>
      <c r="E1" s="1"/>
      <c r="F1" s="1"/>
      <c r="G1" s="1"/>
      <c r="H1" s="1"/>
    </row>
    <row r="2" spans="1:8" x14ac:dyDescent="0.2">
      <c r="A2" s="586"/>
      <c r="B2" s="586"/>
      <c r="C2" s="586"/>
      <c r="D2" s="586"/>
      <c r="E2" s="586"/>
      <c r="F2" s="1"/>
      <c r="G2" s="1"/>
      <c r="H2" s="588" t="s">
        <v>157</v>
      </c>
    </row>
    <row r="3" spans="1:8" ht="14.45" customHeight="1" x14ac:dyDescent="0.2">
      <c r="A3" s="912" t="s">
        <v>511</v>
      </c>
      <c r="B3" s="910" t="s">
        <v>512</v>
      </c>
      <c r="C3" s="896">
        <f>INDICE!A3</f>
        <v>42767</v>
      </c>
      <c r="D3" s="895">
        <v>41671</v>
      </c>
      <c r="E3" s="895">
        <v>41671</v>
      </c>
      <c r="F3" s="894" t="s">
        <v>119</v>
      </c>
      <c r="G3" s="894"/>
      <c r="H3" s="894"/>
    </row>
    <row r="4" spans="1:8" x14ac:dyDescent="0.2">
      <c r="A4" s="913"/>
      <c r="B4" s="911"/>
      <c r="C4" s="97" t="s">
        <v>520</v>
      </c>
      <c r="D4" s="97" t="s">
        <v>521</v>
      </c>
      <c r="E4" s="97" t="s">
        <v>244</v>
      </c>
      <c r="F4" s="97" t="s">
        <v>520</v>
      </c>
      <c r="G4" s="97" t="s">
        <v>521</v>
      </c>
      <c r="H4" s="97" t="s">
        <v>244</v>
      </c>
    </row>
    <row r="5" spans="1:8" x14ac:dyDescent="0.2">
      <c r="A5" s="607"/>
      <c r="B5" s="185" t="s">
        <v>209</v>
      </c>
      <c r="C5" s="185">
        <v>5</v>
      </c>
      <c r="D5" s="185">
        <v>0</v>
      </c>
      <c r="E5" s="246">
        <v>-5</v>
      </c>
      <c r="F5" s="187">
        <v>19</v>
      </c>
      <c r="G5" s="185">
        <v>363</v>
      </c>
      <c r="H5" s="246">
        <v>344</v>
      </c>
    </row>
    <row r="6" spans="1:8" x14ac:dyDescent="0.2">
      <c r="A6" s="607"/>
      <c r="B6" s="185" t="s">
        <v>245</v>
      </c>
      <c r="C6" s="185">
        <v>190</v>
      </c>
      <c r="D6" s="185">
        <v>95</v>
      </c>
      <c r="E6" s="247">
        <v>-95</v>
      </c>
      <c r="F6" s="187">
        <v>3187</v>
      </c>
      <c r="G6" s="185">
        <v>2241</v>
      </c>
      <c r="H6" s="247">
        <v>-946</v>
      </c>
    </row>
    <row r="7" spans="1:8" x14ac:dyDescent="0.2">
      <c r="A7" s="607"/>
      <c r="B7" s="188" t="s">
        <v>210</v>
      </c>
      <c r="C7" s="188">
        <v>0</v>
      </c>
      <c r="D7" s="188">
        <v>0</v>
      </c>
      <c r="E7" s="248">
        <v>0</v>
      </c>
      <c r="F7" s="188">
        <v>0</v>
      </c>
      <c r="G7" s="188">
        <v>147</v>
      </c>
      <c r="H7" s="247">
        <v>147</v>
      </c>
    </row>
    <row r="8" spans="1:8" x14ac:dyDescent="0.2">
      <c r="A8" s="190" t="s">
        <v>337</v>
      </c>
      <c r="B8" s="191"/>
      <c r="C8" s="191">
        <v>195</v>
      </c>
      <c r="D8" s="191">
        <v>95</v>
      </c>
      <c r="E8" s="249">
        <v>-100</v>
      </c>
      <c r="F8" s="191">
        <v>3206</v>
      </c>
      <c r="G8" s="191">
        <v>2751</v>
      </c>
      <c r="H8" s="249">
        <v>-455</v>
      </c>
    </row>
    <row r="9" spans="1:8" x14ac:dyDescent="0.2">
      <c r="A9" s="607"/>
      <c r="B9" s="188" t="s">
        <v>213</v>
      </c>
      <c r="C9" s="188">
        <v>0</v>
      </c>
      <c r="D9" s="185">
        <v>0</v>
      </c>
      <c r="E9" s="250">
        <v>0</v>
      </c>
      <c r="F9" s="188">
        <v>35</v>
      </c>
      <c r="G9" s="185">
        <v>36</v>
      </c>
      <c r="H9" s="250">
        <v>1</v>
      </c>
    </row>
    <row r="10" spans="1:8" x14ac:dyDescent="0.2">
      <c r="A10" s="607"/>
      <c r="B10" s="185" t="s">
        <v>211</v>
      </c>
      <c r="C10" s="185">
        <v>40</v>
      </c>
      <c r="D10" s="185">
        <v>13</v>
      </c>
      <c r="E10" s="247">
        <v>-27</v>
      </c>
      <c r="F10" s="185">
        <v>94</v>
      </c>
      <c r="G10" s="185">
        <v>185</v>
      </c>
      <c r="H10" s="247">
        <v>91</v>
      </c>
    </row>
    <row r="11" spans="1:8" x14ac:dyDescent="0.2">
      <c r="A11" s="607"/>
      <c r="B11" s="188" t="s">
        <v>247</v>
      </c>
      <c r="C11" s="188">
        <v>0</v>
      </c>
      <c r="D11" s="188">
        <v>49</v>
      </c>
      <c r="E11" s="247">
        <v>49</v>
      </c>
      <c r="F11" s="188">
        <v>35</v>
      </c>
      <c r="G11" s="188">
        <v>534</v>
      </c>
      <c r="H11" s="247">
        <v>499</v>
      </c>
    </row>
    <row r="12" spans="1:8" x14ac:dyDescent="0.2">
      <c r="A12" s="190" t="s">
        <v>518</v>
      </c>
      <c r="B12" s="191"/>
      <c r="C12" s="191">
        <v>40</v>
      </c>
      <c r="D12" s="191">
        <v>62</v>
      </c>
      <c r="E12" s="249">
        <v>22</v>
      </c>
      <c r="F12" s="191">
        <v>164</v>
      </c>
      <c r="G12" s="191">
        <v>755</v>
      </c>
      <c r="H12" s="249">
        <v>591</v>
      </c>
    </row>
    <row r="13" spans="1:8" x14ac:dyDescent="0.2">
      <c r="A13" s="607"/>
      <c r="B13" s="188" t="s">
        <v>301</v>
      </c>
      <c r="C13" s="188">
        <v>18</v>
      </c>
      <c r="D13" s="185">
        <v>13</v>
      </c>
      <c r="E13" s="250">
        <v>-5</v>
      </c>
      <c r="F13" s="188">
        <v>68</v>
      </c>
      <c r="G13" s="185">
        <v>221</v>
      </c>
      <c r="H13" s="250">
        <v>153</v>
      </c>
    </row>
    <row r="14" spans="1:8" x14ac:dyDescent="0.2">
      <c r="A14" s="607"/>
      <c r="B14" s="188" t="s">
        <v>248</v>
      </c>
      <c r="C14" s="188">
        <v>32</v>
      </c>
      <c r="D14" s="188">
        <v>67</v>
      </c>
      <c r="E14" s="247">
        <v>35</v>
      </c>
      <c r="F14" s="188">
        <v>463</v>
      </c>
      <c r="G14" s="188">
        <v>1108</v>
      </c>
      <c r="H14" s="247">
        <v>645</v>
      </c>
    </row>
    <row r="15" spans="1:8" x14ac:dyDescent="0.2">
      <c r="A15" s="607"/>
      <c r="B15" s="188" t="s">
        <v>249</v>
      </c>
      <c r="C15" s="188">
        <v>43</v>
      </c>
      <c r="D15" s="185">
        <v>181</v>
      </c>
      <c r="E15" s="247">
        <v>138</v>
      </c>
      <c r="F15" s="188">
        <v>445</v>
      </c>
      <c r="G15" s="185">
        <v>2632</v>
      </c>
      <c r="H15" s="247">
        <v>2187</v>
      </c>
    </row>
    <row r="16" spans="1:8" x14ac:dyDescent="0.2">
      <c r="A16" s="607"/>
      <c r="B16" s="188" t="s">
        <v>250</v>
      </c>
      <c r="C16" s="188">
        <v>8</v>
      </c>
      <c r="D16" s="185">
        <v>3</v>
      </c>
      <c r="E16" s="247">
        <v>-5</v>
      </c>
      <c r="F16" s="188">
        <v>336</v>
      </c>
      <c r="G16" s="185">
        <v>261</v>
      </c>
      <c r="H16" s="247">
        <v>-75</v>
      </c>
    </row>
    <row r="17" spans="1:8" x14ac:dyDescent="0.2">
      <c r="A17" s="607"/>
      <c r="B17" s="188" t="s">
        <v>251</v>
      </c>
      <c r="C17" s="188">
        <v>175</v>
      </c>
      <c r="D17" s="185">
        <v>99</v>
      </c>
      <c r="E17" s="247">
        <v>-76</v>
      </c>
      <c r="F17" s="188">
        <v>1049</v>
      </c>
      <c r="G17" s="185">
        <v>1068</v>
      </c>
      <c r="H17" s="247">
        <v>19</v>
      </c>
    </row>
    <row r="18" spans="1:8" x14ac:dyDescent="0.2">
      <c r="A18" s="607"/>
      <c r="B18" s="188" t="s">
        <v>215</v>
      </c>
      <c r="C18" s="188">
        <v>356</v>
      </c>
      <c r="D18" s="185">
        <v>223</v>
      </c>
      <c r="E18" s="247">
        <v>-133</v>
      </c>
      <c r="F18" s="188">
        <v>4040</v>
      </c>
      <c r="G18" s="185">
        <v>2540</v>
      </c>
      <c r="H18" s="247">
        <v>-1500</v>
      </c>
    </row>
    <row r="19" spans="1:8" x14ac:dyDescent="0.2">
      <c r="A19" s="607"/>
      <c r="B19" s="188" t="s">
        <v>316</v>
      </c>
      <c r="C19" s="188">
        <v>0</v>
      </c>
      <c r="D19" s="185">
        <v>0</v>
      </c>
      <c r="E19" s="247">
        <v>0</v>
      </c>
      <c r="F19" s="188">
        <v>54</v>
      </c>
      <c r="G19" s="185">
        <v>213</v>
      </c>
      <c r="H19" s="247">
        <v>159</v>
      </c>
    </row>
    <row r="20" spans="1:8" x14ac:dyDescent="0.2">
      <c r="A20" s="607"/>
      <c r="B20" s="188" t="s">
        <v>252</v>
      </c>
      <c r="C20" s="188">
        <v>229</v>
      </c>
      <c r="D20" s="185">
        <v>119</v>
      </c>
      <c r="E20" s="247">
        <v>-110</v>
      </c>
      <c r="F20" s="188">
        <v>1813</v>
      </c>
      <c r="G20" s="185">
        <v>1709</v>
      </c>
      <c r="H20" s="247">
        <v>-104</v>
      </c>
    </row>
    <row r="21" spans="1:8" x14ac:dyDescent="0.2">
      <c r="A21" s="607"/>
      <c r="B21" s="188" t="s">
        <v>218</v>
      </c>
      <c r="C21" s="188">
        <v>34</v>
      </c>
      <c r="D21" s="185">
        <v>31</v>
      </c>
      <c r="E21" s="247">
        <v>-3</v>
      </c>
      <c r="F21" s="188">
        <v>384</v>
      </c>
      <c r="G21" s="185">
        <v>688</v>
      </c>
      <c r="H21" s="247">
        <v>304</v>
      </c>
    </row>
    <row r="22" spans="1:8" x14ac:dyDescent="0.2">
      <c r="A22" s="607"/>
      <c r="B22" s="188" t="s">
        <v>219</v>
      </c>
      <c r="C22" s="188">
        <v>161</v>
      </c>
      <c r="D22" s="185">
        <v>0</v>
      </c>
      <c r="E22" s="247">
        <v>-161</v>
      </c>
      <c r="F22" s="188">
        <v>738</v>
      </c>
      <c r="G22" s="185">
        <v>3</v>
      </c>
      <c r="H22" s="247">
        <v>-735</v>
      </c>
    </row>
    <row r="23" spans="1:8" x14ac:dyDescent="0.2">
      <c r="A23" s="607"/>
      <c r="B23" s="188" t="s">
        <v>253</v>
      </c>
      <c r="C23" s="188">
        <v>40</v>
      </c>
      <c r="D23" s="185">
        <v>0</v>
      </c>
      <c r="E23" s="247">
        <v>-40</v>
      </c>
      <c r="F23" s="188">
        <v>842</v>
      </c>
      <c r="G23" s="185">
        <v>72</v>
      </c>
      <c r="H23" s="247">
        <v>-770</v>
      </c>
    </row>
    <row r="24" spans="1:8" x14ac:dyDescent="0.2">
      <c r="A24" s="607"/>
      <c r="B24" s="188" t="s">
        <v>254</v>
      </c>
      <c r="C24" s="188">
        <v>30</v>
      </c>
      <c r="D24" s="185">
        <v>103</v>
      </c>
      <c r="E24" s="247">
        <v>73</v>
      </c>
      <c r="F24" s="188">
        <v>86</v>
      </c>
      <c r="G24" s="185">
        <v>762</v>
      </c>
      <c r="H24" s="247">
        <v>676</v>
      </c>
    </row>
    <row r="25" spans="1:8" x14ac:dyDescent="0.2">
      <c r="A25" s="607"/>
      <c r="B25" s="188" t="s">
        <v>255</v>
      </c>
      <c r="C25" s="188">
        <v>96</v>
      </c>
      <c r="D25" s="185">
        <v>166</v>
      </c>
      <c r="E25" s="247">
        <v>70</v>
      </c>
      <c r="F25" s="188">
        <v>1120</v>
      </c>
      <c r="G25" s="185">
        <v>2080</v>
      </c>
      <c r="H25" s="247">
        <v>960</v>
      </c>
    </row>
    <row r="26" spans="1:8" x14ac:dyDescent="0.2">
      <c r="A26" s="190" t="s">
        <v>502</v>
      </c>
      <c r="B26" s="191"/>
      <c r="C26" s="191">
        <v>1222</v>
      </c>
      <c r="D26" s="191">
        <v>1005</v>
      </c>
      <c r="E26" s="249">
        <v>-217</v>
      </c>
      <c r="F26" s="191">
        <v>11438</v>
      </c>
      <c r="G26" s="191">
        <v>13357</v>
      </c>
      <c r="H26" s="249">
        <v>1919</v>
      </c>
    </row>
    <row r="27" spans="1:8" x14ac:dyDescent="0.2">
      <c r="A27" s="607"/>
      <c r="B27" s="188" t="s">
        <v>220</v>
      </c>
      <c r="C27" s="188">
        <v>299</v>
      </c>
      <c r="D27" s="185">
        <v>0</v>
      </c>
      <c r="E27" s="247">
        <v>-299</v>
      </c>
      <c r="F27" s="188">
        <v>1761</v>
      </c>
      <c r="G27" s="188">
        <v>44</v>
      </c>
      <c r="H27" s="247">
        <v>-1717</v>
      </c>
    </row>
    <row r="28" spans="1:8" x14ac:dyDescent="0.2">
      <c r="A28" s="608"/>
      <c r="B28" s="188" t="s">
        <v>256</v>
      </c>
      <c r="C28" s="188">
        <v>0</v>
      </c>
      <c r="D28" s="188">
        <v>0</v>
      </c>
      <c r="E28" s="247">
        <v>0</v>
      </c>
      <c r="F28" s="188">
        <v>204</v>
      </c>
      <c r="G28" s="188">
        <v>0</v>
      </c>
      <c r="H28" s="247">
        <v>-204</v>
      </c>
    </row>
    <row r="29" spans="1:8" x14ac:dyDescent="0.2">
      <c r="A29" s="608"/>
      <c r="B29" s="188" t="s">
        <v>257</v>
      </c>
      <c r="C29" s="188">
        <v>0</v>
      </c>
      <c r="D29" s="185">
        <v>1</v>
      </c>
      <c r="E29" s="247">
        <v>1</v>
      </c>
      <c r="F29" s="188">
        <v>133</v>
      </c>
      <c r="G29" s="185">
        <v>14</v>
      </c>
      <c r="H29" s="247">
        <v>-119</v>
      </c>
    </row>
    <row r="30" spans="1:8" x14ac:dyDescent="0.2">
      <c r="A30" s="608"/>
      <c r="B30" s="188" t="s">
        <v>667</v>
      </c>
      <c r="C30" s="188">
        <v>0</v>
      </c>
      <c r="D30" s="185">
        <v>0</v>
      </c>
      <c r="E30" s="247">
        <v>0</v>
      </c>
      <c r="F30" s="188">
        <v>0</v>
      </c>
      <c r="G30" s="185">
        <v>315</v>
      </c>
      <c r="H30" s="247">
        <v>315</v>
      </c>
    </row>
    <row r="31" spans="1:8" x14ac:dyDescent="0.2">
      <c r="A31" s="608"/>
      <c r="B31" s="188" t="s">
        <v>605</v>
      </c>
      <c r="C31" s="188">
        <v>0</v>
      </c>
      <c r="D31" s="188">
        <v>12</v>
      </c>
      <c r="E31" s="250">
        <v>12</v>
      </c>
      <c r="F31" s="185">
        <v>108</v>
      </c>
      <c r="G31" s="185">
        <v>457</v>
      </c>
      <c r="H31" s="250">
        <v>349</v>
      </c>
    </row>
    <row r="32" spans="1:8" x14ac:dyDescent="0.2">
      <c r="A32" s="190" t="s">
        <v>381</v>
      </c>
      <c r="B32" s="191"/>
      <c r="C32" s="191">
        <v>299</v>
      </c>
      <c r="D32" s="191">
        <v>13</v>
      </c>
      <c r="E32" s="249">
        <v>-286</v>
      </c>
      <c r="F32" s="191">
        <v>2206</v>
      </c>
      <c r="G32" s="191">
        <v>830</v>
      </c>
      <c r="H32" s="249">
        <v>-1376</v>
      </c>
    </row>
    <row r="33" spans="1:10" x14ac:dyDescent="0.2">
      <c r="A33" s="608"/>
      <c r="B33" s="188" t="s">
        <v>223</v>
      </c>
      <c r="C33" s="188">
        <v>173</v>
      </c>
      <c r="D33" s="185">
        <v>24</v>
      </c>
      <c r="E33" s="247">
        <v>-149</v>
      </c>
      <c r="F33" s="188">
        <v>1489</v>
      </c>
      <c r="G33" s="185">
        <v>405</v>
      </c>
      <c r="H33" s="247">
        <v>-1084</v>
      </c>
    </row>
    <row r="34" spans="1:10" x14ac:dyDescent="0.2">
      <c r="A34" s="608"/>
      <c r="B34" s="188" t="s">
        <v>229</v>
      </c>
      <c r="C34" s="188">
        <v>0</v>
      </c>
      <c r="D34" s="188">
        <v>60</v>
      </c>
      <c r="E34" s="250">
        <v>60</v>
      </c>
      <c r="F34" s="617">
        <v>270</v>
      </c>
      <c r="G34" s="188">
        <v>228</v>
      </c>
      <c r="H34" s="247">
        <v>-42</v>
      </c>
    </row>
    <row r="35" spans="1:10" x14ac:dyDescent="0.2">
      <c r="A35" s="608"/>
      <c r="B35" s="188" t="s">
        <v>258</v>
      </c>
      <c r="C35" s="188">
        <v>0</v>
      </c>
      <c r="D35" s="188">
        <v>204</v>
      </c>
      <c r="E35" s="247">
        <v>204</v>
      </c>
      <c r="F35" s="188">
        <v>0</v>
      </c>
      <c r="G35" s="188">
        <v>3159</v>
      </c>
      <c r="H35" s="247">
        <v>3159</v>
      </c>
    </row>
    <row r="36" spans="1:10" x14ac:dyDescent="0.2">
      <c r="A36" s="608"/>
      <c r="B36" s="188" t="s">
        <v>231</v>
      </c>
      <c r="C36" s="188">
        <v>0</v>
      </c>
      <c r="D36" s="188">
        <v>22</v>
      </c>
      <c r="E36" s="250">
        <v>22</v>
      </c>
      <c r="F36" s="185">
        <v>21</v>
      </c>
      <c r="G36" s="188">
        <v>647</v>
      </c>
      <c r="H36" s="247">
        <v>626</v>
      </c>
    </row>
    <row r="37" spans="1:10" x14ac:dyDescent="0.2">
      <c r="A37" s="608"/>
      <c r="B37" s="188" t="s">
        <v>232</v>
      </c>
      <c r="C37" s="188">
        <v>71</v>
      </c>
      <c r="D37" s="188">
        <v>15</v>
      </c>
      <c r="E37" s="250">
        <v>-56</v>
      </c>
      <c r="F37" s="617">
        <v>372</v>
      </c>
      <c r="G37" s="188">
        <v>699</v>
      </c>
      <c r="H37" s="247">
        <v>327</v>
      </c>
    </row>
    <row r="38" spans="1:10" x14ac:dyDescent="0.2">
      <c r="A38" s="787" t="s">
        <v>503</v>
      </c>
      <c r="B38" s="191"/>
      <c r="C38" s="191">
        <v>244</v>
      </c>
      <c r="D38" s="191">
        <v>325</v>
      </c>
      <c r="E38" s="249">
        <v>81</v>
      </c>
      <c r="F38" s="191">
        <v>2152</v>
      </c>
      <c r="G38" s="191">
        <v>5138</v>
      </c>
      <c r="H38" s="249">
        <v>2986</v>
      </c>
    </row>
    <row r="39" spans="1:10" x14ac:dyDescent="0.2">
      <c r="A39" s="608"/>
      <c r="B39" s="188" t="s">
        <v>668</v>
      </c>
      <c r="C39" s="188">
        <v>1</v>
      </c>
      <c r="D39" s="188">
        <v>1</v>
      </c>
      <c r="E39" s="250">
        <v>0</v>
      </c>
      <c r="F39" s="617">
        <v>12</v>
      </c>
      <c r="G39" s="188">
        <v>25</v>
      </c>
      <c r="H39" s="250">
        <v>13</v>
      </c>
    </row>
    <row r="40" spans="1:10" x14ac:dyDescent="0.2">
      <c r="A40" s="608"/>
      <c r="B40" s="188" t="s">
        <v>259</v>
      </c>
      <c r="C40" s="188">
        <v>0</v>
      </c>
      <c r="D40" s="188">
        <v>5</v>
      </c>
      <c r="E40" s="246">
        <v>5</v>
      </c>
      <c r="F40" s="617">
        <v>284</v>
      </c>
      <c r="G40" s="188">
        <v>219</v>
      </c>
      <c r="H40" s="247">
        <v>-65</v>
      </c>
    </row>
    <row r="41" spans="1:10" x14ac:dyDescent="0.2">
      <c r="A41" s="608"/>
      <c r="B41" s="188" t="s">
        <v>260</v>
      </c>
      <c r="C41" s="188">
        <v>23</v>
      </c>
      <c r="D41" s="188">
        <v>23</v>
      </c>
      <c r="E41" s="250">
        <v>0</v>
      </c>
      <c r="F41" s="617">
        <v>71</v>
      </c>
      <c r="G41" s="188">
        <v>23</v>
      </c>
      <c r="H41" s="247">
        <v>-48</v>
      </c>
    </row>
    <row r="42" spans="1:10" x14ac:dyDescent="0.2">
      <c r="A42" s="608"/>
      <c r="B42" s="188" t="s">
        <v>669</v>
      </c>
      <c r="C42" s="188">
        <v>9</v>
      </c>
      <c r="D42" s="188">
        <v>0</v>
      </c>
      <c r="E42" s="250">
        <v>-9</v>
      </c>
      <c r="F42" s="617">
        <v>57</v>
      </c>
      <c r="G42" s="188">
        <v>0</v>
      </c>
      <c r="H42" s="250">
        <v>-57</v>
      </c>
    </row>
    <row r="43" spans="1:10" x14ac:dyDescent="0.2">
      <c r="A43" s="608"/>
      <c r="B43" s="188" t="s">
        <v>261</v>
      </c>
      <c r="C43" s="188">
        <v>0</v>
      </c>
      <c r="D43" s="188">
        <v>0</v>
      </c>
      <c r="E43" s="250">
        <v>0</v>
      </c>
      <c r="F43" s="617">
        <v>100</v>
      </c>
      <c r="G43" s="188">
        <v>9</v>
      </c>
      <c r="H43" s="250">
        <v>-91</v>
      </c>
    </row>
    <row r="44" spans="1:10" x14ac:dyDescent="0.2">
      <c r="A44" s="202" t="s">
        <v>519</v>
      </c>
      <c r="B44" s="202"/>
      <c r="C44" s="191">
        <v>33</v>
      </c>
      <c r="D44" s="191">
        <v>29</v>
      </c>
      <c r="E44" s="251">
        <v>-4</v>
      </c>
      <c r="F44" s="202">
        <v>524</v>
      </c>
      <c r="G44" s="202">
        <v>276</v>
      </c>
      <c r="H44" s="251">
        <v>-248</v>
      </c>
    </row>
    <row r="45" spans="1:10" x14ac:dyDescent="0.2">
      <c r="A45" s="202" t="s">
        <v>586</v>
      </c>
      <c r="B45" s="202"/>
      <c r="C45" s="191">
        <v>0</v>
      </c>
      <c r="D45" s="191">
        <v>0</v>
      </c>
      <c r="E45" s="191">
        <v>0</v>
      </c>
      <c r="F45" s="202">
        <v>41</v>
      </c>
      <c r="G45" s="202">
        <v>5</v>
      </c>
      <c r="H45" s="251">
        <v>-36</v>
      </c>
      <c r="J45" s="799"/>
    </row>
    <row r="46" spans="1:10" x14ac:dyDescent="0.2">
      <c r="A46" s="204" t="s">
        <v>117</v>
      </c>
      <c r="B46" s="204"/>
      <c r="C46" s="204">
        <v>2033</v>
      </c>
      <c r="D46" s="252">
        <v>1529</v>
      </c>
      <c r="E46" s="204">
        <v>-504</v>
      </c>
      <c r="F46" s="204">
        <v>19731</v>
      </c>
      <c r="G46" s="252">
        <v>23112</v>
      </c>
      <c r="H46" s="204">
        <v>3381</v>
      </c>
    </row>
    <row r="47" spans="1:10" x14ac:dyDescent="0.2">
      <c r="A47" s="353" t="s">
        <v>504</v>
      </c>
      <c r="B47" s="209"/>
      <c r="C47" s="209">
        <v>472</v>
      </c>
      <c r="D47" s="786">
        <v>87</v>
      </c>
      <c r="E47" s="209">
        <v>-385</v>
      </c>
      <c r="F47" s="209">
        <v>3759</v>
      </c>
      <c r="G47" s="209">
        <v>750</v>
      </c>
      <c r="H47" s="209">
        <v>-3009</v>
      </c>
    </row>
    <row r="48" spans="1:10" x14ac:dyDescent="0.2">
      <c r="A48" s="353" t="s">
        <v>505</v>
      </c>
      <c r="B48" s="209"/>
      <c r="C48" s="209">
        <v>1561</v>
      </c>
      <c r="D48" s="209">
        <v>1442</v>
      </c>
      <c r="E48" s="209">
        <v>-119</v>
      </c>
      <c r="F48" s="209">
        <v>15972</v>
      </c>
      <c r="G48" s="209">
        <v>22362</v>
      </c>
      <c r="H48" s="209">
        <v>6390</v>
      </c>
    </row>
    <row r="49" spans="1:8" x14ac:dyDescent="0.2">
      <c r="A49" s="772" t="s">
        <v>506</v>
      </c>
      <c r="B49" s="213"/>
      <c r="C49" s="213">
        <v>1195</v>
      </c>
      <c r="D49" s="213">
        <v>946</v>
      </c>
      <c r="E49" s="213">
        <v>-249</v>
      </c>
      <c r="F49" s="213">
        <v>13126</v>
      </c>
      <c r="G49" s="213">
        <v>14154</v>
      </c>
      <c r="H49" s="213">
        <v>1028</v>
      </c>
    </row>
    <row r="50" spans="1:8" x14ac:dyDescent="0.2">
      <c r="A50" s="772" t="s">
        <v>507</v>
      </c>
      <c r="B50" s="213"/>
      <c r="C50" s="213">
        <v>838</v>
      </c>
      <c r="D50" s="213">
        <v>583</v>
      </c>
      <c r="E50" s="213">
        <v>-255</v>
      </c>
      <c r="F50" s="213">
        <v>6605</v>
      </c>
      <c r="G50" s="213">
        <v>8958</v>
      </c>
      <c r="H50" s="213">
        <v>2353</v>
      </c>
    </row>
    <row r="51" spans="1:8" x14ac:dyDescent="0.2">
      <c r="A51" s="773" t="s">
        <v>508</v>
      </c>
      <c r="B51" s="768"/>
      <c r="C51" s="768">
        <v>960</v>
      </c>
      <c r="D51" s="745">
        <v>746</v>
      </c>
      <c r="E51" s="770">
        <v>-214</v>
      </c>
      <c r="F51" s="770">
        <v>9736</v>
      </c>
      <c r="G51" s="770">
        <v>10874</v>
      </c>
      <c r="H51" s="770">
        <v>1138</v>
      </c>
    </row>
    <row r="52" spans="1:8" ht="15" x14ac:dyDescent="0.25">
      <c r="A52" s="220" t="s">
        <v>235</v>
      </c>
      <c r="B52" s="217"/>
      <c r="C52" s="254"/>
      <c r="D52" s="218"/>
      <c r="E52" s="218"/>
      <c r="F52" s="219"/>
      <c r="G52" s="218"/>
      <c r="H52" s="245" t="s">
        <v>234</v>
      </c>
    </row>
    <row r="54" spans="1:8" x14ac:dyDescent="0.2">
      <c r="C54" s="255"/>
      <c r="D54" s="255"/>
      <c r="E54" s="255"/>
      <c r="F54" s="255"/>
      <c r="G54" s="255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D5" sqref="D5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157</v>
      </c>
    </row>
    <row r="3" spans="1:8" x14ac:dyDescent="0.2">
      <c r="A3" s="63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894"/>
    </row>
    <row r="4" spans="1:8" x14ac:dyDescent="0.2">
      <c r="A4" s="75"/>
      <c r="B4" s="72" t="s">
        <v>47</v>
      </c>
      <c r="C4" s="72" t="s">
        <v>509</v>
      </c>
      <c r="D4" s="72" t="s">
        <v>47</v>
      </c>
      <c r="E4" s="72" t="s">
        <v>509</v>
      </c>
      <c r="F4" s="72" t="s">
        <v>47</v>
      </c>
      <c r="G4" s="72" t="s">
        <v>509</v>
      </c>
      <c r="H4" s="73" t="s">
        <v>126</v>
      </c>
    </row>
    <row r="5" spans="1:8" x14ac:dyDescent="0.2">
      <c r="A5" s="233" t="s">
        <v>263</v>
      </c>
      <c r="B5" s="873">
        <v>0</v>
      </c>
      <c r="C5" s="372">
        <v>-100</v>
      </c>
      <c r="D5" s="526">
        <v>5.5E-2</v>
      </c>
      <c r="E5" s="372">
        <v>-95.393634840871016</v>
      </c>
      <c r="F5" s="526">
        <v>4.4589999999999996</v>
      </c>
      <c r="G5" s="372">
        <v>-35.970706490522687</v>
      </c>
      <c r="H5" s="650">
        <v>3.3843117908238773</v>
      </c>
    </row>
    <row r="6" spans="1:8" x14ac:dyDescent="0.2">
      <c r="A6" s="233" t="s">
        <v>264</v>
      </c>
      <c r="B6" s="527">
        <v>2.246</v>
      </c>
      <c r="C6" s="264">
        <v>1.6749660479855137</v>
      </c>
      <c r="D6" s="263">
        <v>4.68</v>
      </c>
      <c r="E6" s="264">
        <v>1.584545257217278</v>
      </c>
      <c r="F6" s="263">
        <v>23.321999999999999</v>
      </c>
      <c r="G6" s="264">
        <v>-18.718851287770537</v>
      </c>
      <c r="H6" s="651">
        <v>17.701036013813518</v>
      </c>
    </row>
    <row r="7" spans="1:8" x14ac:dyDescent="0.2">
      <c r="A7" s="233" t="s">
        <v>265</v>
      </c>
      <c r="B7" s="527">
        <v>1.4510000000000001</v>
      </c>
      <c r="C7" s="264">
        <v>-45.533033033033036</v>
      </c>
      <c r="D7" s="263">
        <v>2.9609999999999999</v>
      </c>
      <c r="E7" s="264">
        <v>-44.425675675675677</v>
      </c>
      <c r="F7" s="263">
        <v>30.963000000000001</v>
      </c>
      <c r="G7" s="264">
        <v>-22.766275879271639</v>
      </c>
      <c r="H7" s="651">
        <v>23.500436416075292</v>
      </c>
    </row>
    <row r="8" spans="1:8" x14ac:dyDescent="0.2">
      <c r="A8" s="233" t="s">
        <v>266</v>
      </c>
      <c r="B8" s="527">
        <v>3.625</v>
      </c>
      <c r="C8" s="264">
        <v>-38.065949085938833</v>
      </c>
      <c r="D8" s="263">
        <v>7.6840000000000002</v>
      </c>
      <c r="E8" s="264">
        <v>-37.710765239948117</v>
      </c>
      <c r="F8" s="263">
        <v>55.917000000000002</v>
      </c>
      <c r="G8" s="264">
        <v>-44.788056518261797</v>
      </c>
      <c r="H8" s="651">
        <v>42.440135099237224</v>
      </c>
    </row>
    <row r="9" spans="1:8" x14ac:dyDescent="0.2">
      <c r="A9" s="233" t="s">
        <v>267</v>
      </c>
      <c r="B9" s="528">
        <v>1.0580000000000001</v>
      </c>
      <c r="C9" s="265">
        <v>-25.440451021846371</v>
      </c>
      <c r="D9" s="263">
        <v>2.3519999999999999</v>
      </c>
      <c r="E9" s="264">
        <v>-27.608494921514311</v>
      </c>
      <c r="F9" s="263">
        <v>15.263999999999999</v>
      </c>
      <c r="G9" s="801">
        <v>-55.488160503907615</v>
      </c>
      <c r="H9" s="651">
        <v>11.585139083905734</v>
      </c>
    </row>
    <row r="10" spans="1:8" x14ac:dyDescent="0.2">
      <c r="A10" s="233" t="s">
        <v>608</v>
      </c>
      <c r="B10" s="528">
        <v>0.104</v>
      </c>
      <c r="C10" s="265">
        <v>-41.145833333333329</v>
      </c>
      <c r="D10" s="263">
        <v>0.22600000000000001</v>
      </c>
      <c r="E10" s="264">
        <v>-41.145833333333329</v>
      </c>
      <c r="F10" s="263">
        <v>1.83</v>
      </c>
      <c r="G10" s="264">
        <v>-41.145833333333329</v>
      </c>
      <c r="H10" s="761">
        <v>1.388941596144359</v>
      </c>
    </row>
    <row r="11" spans="1:8" x14ac:dyDescent="0.2">
      <c r="A11" s="241" t="s">
        <v>268</v>
      </c>
      <c r="B11" s="266">
        <v>8.484</v>
      </c>
      <c r="C11" s="267">
        <v>-33.868579000701537</v>
      </c>
      <c r="D11" s="266">
        <v>17.957999999999998</v>
      </c>
      <c r="E11" s="267">
        <v>-33.729426525942877</v>
      </c>
      <c r="F11" s="266">
        <v>131.755</v>
      </c>
      <c r="G11" s="267">
        <v>-38.354298626740288</v>
      </c>
      <c r="H11" s="267">
        <v>100</v>
      </c>
    </row>
    <row r="12" spans="1:8" x14ac:dyDescent="0.2">
      <c r="A12" s="268" t="s">
        <v>269</v>
      </c>
      <c r="B12" s="813">
        <f>B11/'Consumo PP'!B11*100</f>
        <v>0.1923200240018291</v>
      </c>
      <c r="C12" s="270"/>
      <c r="D12" s="269">
        <f>D11/'Consumo PP'!D11*100</f>
        <v>0.19464343407793619</v>
      </c>
      <c r="E12" s="270"/>
      <c r="F12" s="269">
        <f>F11/'Consumo PP'!F11*100</f>
        <v>0.22641600530182471</v>
      </c>
      <c r="G12" s="271"/>
      <c r="H12" s="814"/>
    </row>
    <row r="13" spans="1:8" x14ac:dyDescent="0.2">
      <c r="A13" s="272" t="s">
        <v>543</v>
      </c>
      <c r="B13" s="67"/>
      <c r="C13" s="67"/>
      <c r="D13" s="67"/>
      <c r="E13" s="67"/>
      <c r="F13" s="67"/>
      <c r="G13" s="265"/>
      <c r="H13" s="71" t="s">
        <v>234</v>
      </c>
    </row>
    <row r="14" spans="1:8" x14ac:dyDescent="0.2">
      <c r="A14" s="272" t="s">
        <v>609</v>
      </c>
      <c r="B14" s="67"/>
      <c r="C14" s="67"/>
      <c r="D14" s="67"/>
      <c r="E14" s="67"/>
      <c r="F14" s="67"/>
      <c r="G14" s="265"/>
      <c r="H14" s="71"/>
    </row>
    <row r="15" spans="1:8" x14ac:dyDescent="0.2">
      <c r="A15" s="220" t="s">
        <v>625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311" priority="5" operator="between">
      <formula>0.00001</formula>
      <formula>0.499</formula>
    </cfRule>
  </conditionalFormatting>
  <conditionalFormatting sqref="F10">
    <cfRule type="cellIs" dxfId="310" priority="3" operator="between">
      <formula>0.00001</formula>
      <formula>0.499</formula>
    </cfRule>
  </conditionalFormatting>
  <conditionalFormatting sqref="G9">
    <cfRule type="cellIs" dxfId="309" priority="2" operator="between">
      <formula>0.00001</formula>
      <formula>0.499</formula>
    </cfRule>
  </conditionalFormatting>
  <conditionalFormatting sqref="C9">
    <cfRule type="cellIs" dxfId="308" priority="1" operator="between">
      <formula>-0.499999</formula>
      <formula>0.4999999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cols>
    <col min="1" max="1" width="11" customWidth="1"/>
  </cols>
  <sheetData>
    <row r="1" spans="1:7" x14ac:dyDescent="0.2">
      <c r="A1" s="6" t="s">
        <v>270</v>
      </c>
      <c r="B1" s="654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157</v>
      </c>
    </row>
    <row r="3" spans="1:7" x14ac:dyDescent="0.2">
      <c r="A3" s="63"/>
      <c r="B3" s="896">
        <f>INDICE!A3</f>
        <v>42767</v>
      </c>
      <c r="C3" s="896"/>
      <c r="D3" s="914" t="s">
        <v>118</v>
      </c>
      <c r="E3" s="914"/>
      <c r="F3" s="914" t="s">
        <v>119</v>
      </c>
      <c r="G3" s="914"/>
    </row>
    <row r="4" spans="1:7" x14ac:dyDescent="0.2">
      <c r="A4" s="75"/>
      <c r="B4" s="258"/>
      <c r="C4" s="72" t="s">
        <v>509</v>
      </c>
      <c r="D4" s="258"/>
      <c r="E4" s="72" t="s">
        <v>509</v>
      </c>
      <c r="F4" s="258"/>
      <c r="G4" s="72" t="s">
        <v>509</v>
      </c>
    </row>
    <row r="5" spans="1:7" ht="15" x14ac:dyDescent="0.25">
      <c r="A5" s="647" t="s">
        <v>117</v>
      </c>
      <c r="B5" s="652">
        <v>4661</v>
      </c>
      <c r="C5" s="648">
        <v>-7.3175581626565913</v>
      </c>
      <c r="D5" s="649">
        <v>10154</v>
      </c>
      <c r="E5" s="648">
        <v>-1.1006136164410247</v>
      </c>
      <c r="F5" s="653">
        <v>65583</v>
      </c>
      <c r="G5" s="648">
        <v>-0.52631578947368418</v>
      </c>
    </row>
    <row r="6" spans="1:7" x14ac:dyDescent="0.2">
      <c r="A6" s="272"/>
      <c r="B6" s="1"/>
      <c r="C6" s="1"/>
      <c r="D6" s="1"/>
      <c r="E6" s="1"/>
      <c r="F6" s="1"/>
      <c r="G6" s="71" t="s">
        <v>234</v>
      </c>
    </row>
    <row r="7" spans="1:7" x14ac:dyDescent="0.2">
      <c r="A7" s="272" t="s">
        <v>543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8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271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157</v>
      </c>
    </row>
    <row r="3" spans="1:8" s="80" customFormat="1" x14ac:dyDescent="0.2">
      <c r="A3" s="79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894"/>
    </row>
    <row r="4" spans="1:8" s="80" customFormat="1" x14ac:dyDescent="0.2">
      <c r="A4" s="81"/>
      <c r="B4" s="72" t="s">
        <v>47</v>
      </c>
      <c r="C4" s="72" t="s">
        <v>120</v>
      </c>
      <c r="D4" s="72" t="s">
        <v>47</v>
      </c>
      <c r="E4" s="72" t="s">
        <v>121</v>
      </c>
      <c r="F4" s="72" t="s">
        <v>47</v>
      </c>
      <c r="G4" s="73" t="s">
        <v>121</v>
      </c>
      <c r="H4" s="73" t="s">
        <v>126</v>
      </c>
    </row>
    <row r="5" spans="1:8" s="80" customFormat="1" x14ac:dyDescent="0.2">
      <c r="A5" s="82" t="s">
        <v>594</v>
      </c>
      <c r="B5" s="466">
        <v>103</v>
      </c>
      <c r="C5" s="84">
        <v>-21.969696969696969</v>
      </c>
      <c r="D5" s="83">
        <v>230</v>
      </c>
      <c r="E5" s="84">
        <v>-10.15625</v>
      </c>
      <c r="F5" s="83">
        <v>1515</v>
      </c>
      <c r="G5" s="84">
        <v>-8.624849215922799</v>
      </c>
      <c r="H5" s="469">
        <v>2.3378792611128731</v>
      </c>
    </row>
    <row r="6" spans="1:8" s="80" customFormat="1" x14ac:dyDescent="0.2">
      <c r="A6" s="82" t="s">
        <v>48</v>
      </c>
      <c r="B6" s="467">
        <v>585.53399999999999</v>
      </c>
      <c r="C6" s="86">
        <v>-22.71800374574843</v>
      </c>
      <c r="D6" s="85">
        <v>1329.556</v>
      </c>
      <c r="E6" s="86">
        <v>-14.779590010627269</v>
      </c>
      <c r="F6" s="85">
        <v>9324.107</v>
      </c>
      <c r="G6" s="86">
        <v>0.90524733730730045</v>
      </c>
      <c r="H6" s="470">
        <v>14.388538867126977</v>
      </c>
    </row>
    <row r="7" spans="1:8" s="80" customFormat="1" x14ac:dyDescent="0.2">
      <c r="A7" s="82" t="s">
        <v>49</v>
      </c>
      <c r="B7" s="467">
        <v>614.32399999999996</v>
      </c>
      <c r="C7" s="86">
        <v>-4.742972684645359</v>
      </c>
      <c r="D7" s="85">
        <v>1364.2289999999998</v>
      </c>
      <c r="E7" s="86">
        <v>2.3672581810650692</v>
      </c>
      <c r="F7" s="85">
        <v>8917.7700000000023</v>
      </c>
      <c r="G7" s="86">
        <v>-5.3335184674462051</v>
      </c>
      <c r="H7" s="470">
        <v>13.76149804513172</v>
      </c>
    </row>
    <row r="8" spans="1:8" s="80" customFormat="1" x14ac:dyDescent="0.2">
      <c r="A8" s="82" t="s">
        <v>127</v>
      </c>
      <c r="B8" s="467">
        <v>1972.06</v>
      </c>
      <c r="C8" s="86">
        <v>-10.789524873675123</v>
      </c>
      <c r="D8" s="85">
        <v>4262.3449999999993</v>
      </c>
      <c r="E8" s="86">
        <v>-3.6727280287864787</v>
      </c>
      <c r="F8" s="85">
        <v>26587.142</v>
      </c>
      <c r="G8" s="86">
        <v>-3.6199510674576265</v>
      </c>
      <c r="H8" s="470">
        <v>41.028071217203333</v>
      </c>
    </row>
    <row r="9" spans="1:8" s="80" customFormat="1" x14ac:dyDescent="0.2">
      <c r="A9" s="82" t="s">
        <v>128</v>
      </c>
      <c r="B9" s="467">
        <v>412.59800000000001</v>
      </c>
      <c r="C9" s="86">
        <v>41.139244836385778</v>
      </c>
      <c r="D9" s="85">
        <v>878.16699999999992</v>
      </c>
      <c r="E9" s="86">
        <v>42.928267885828845</v>
      </c>
      <c r="F9" s="85">
        <v>5373.018</v>
      </c>
      <c r="G9" s="87">
        <v>32.70672652651124</v>
      </c>
      <c r="H9" s="470">
        <v>8.2913975919380647</v>
      </c>
    </row>
    <row r="10" spans="1:8" s="80" customFormat="1" x14ac:dyDescent="0.2">
      <c r="A10" s="81" t="s">
        <v>129</v>
      </c>
      <c r="B10" s="468">
        <v>885.03</v>
      </c>
      <c r="C10" s="86">
        <v>-4.6566895339216767</v>
      </c>
      <c r="D10" s="88">
        <v>1897.8969999999999</v>
      </c>
      <c r="E10" s="89">
        <v>-3.643616373147899</v>
      </c>
      <c r="F10" s="88">
        <v>13085.282999999998</v>
      </c>
      <c r="G10" s="89">
        <v>-1.2265159514783268</v>
      </c>
      <c r="H10" s="471">
        <v>20.192615017487022</v>
      </c>
    </row>
    <row r="11" spans="1:8" s="80" customFormat="1" x14ac:dyDescent="0.2">
      <c r="A11" s="90" t="s">
        <v>117</v>
      </c>
      <c r="B11" s="91">
        <v>4572.5460000000003</v>
      </c>
      <c r="C11" s="92">
        <v>-7.9179681702452172</v>
      </c>
      <c r="D11" s="91">
        <v>9962.1939999999995</v>
      </c>
      <c r="E11" s="92">
        <v>-1.9252094361035876</v>
      </c>
      <c r="F11" s="91">
        <v>64802.320000000007</v>
      </c>
      <c r="G11" s="92">
        <v>-0.61138374859210587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234</v>
      </c>
    </row>
    <row r="13" spans="1:8" s="80" customFormat="1" x14ac:dyDescent="0.2">
      <c r="A13" s="94" t="s">
        <v>131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544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625</v>
      </c>
      <c r="B15" s="3"/>
      <c r="C15" s="3"/>
      <c r="D15" s="3"/>
      <c r="E15" s="3"/>
      <c r="F15" s="3"/>
      <c r="G15" s="3"/>
      <c r="H15" s="3"/>
    </row>
    <row r="18" spans="2:2" x14ac:dyDescent="0.2">
      <c r="B18" s="78" t="s">
        <v>665</v>
      </c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2" t="s">
        <v>272</v>
      </c>
      <c r="B1" s="222"/>
      <c r="C1" s="222"/>
      <c r="D1" s="222"/>
      <c r="E1" s="222"/>
      <c r="F1" s="223"/>
      <c r="G1" s="223"/>
    </row>
    <row r="2" spans="1:7" x14ac:dyDescent="0.2">
      <c r="A2" s="222"/>
      <c r="B2" s="222"/>
      <c r="C2" s="222"/>
      <c r="D2" s="222"/>
      <c r="E2" s="227" t="s">
        <v>157</v>
      </c>
      <c r="F2" s="223"/>
      <c r="G2" s="223"/>
    </row>
    <row r="3" spans="1:7" x14ac:dyDescent="0.2">
      <c r="A3" s="915">
        <f>INDICE!A3</f>
        <v>42767</v>
      </c>
      <c r="B3" s="915">
        <v>41671</v>
      </c>
      <c r="C3" s="916">
        <v>41671</v>
      </c>
      <c r="D3" s="915">
        <v>41671</v>
      </c>
      <c r="E3" s="915">
        <v>41671</v>
      </c>
      <c r="F3" s="223"/>
    </row>
    <row r="4" spans="1:7" ht="15" x14ac:dyDescent="0.25">
      <c r="A4" s="233" t="s">
        <v>30</v>
      </c>
      <c r="B4" s="234">
        <v>8.484</v>
      </c>
      <c r="C4" s="655"/>
      <c r="D4" s="360" t="s">
        <v>273</v>
      </c>
      <c r="E4" s="775">
        <v>4572.5460000000003</v>
      </c>
    </row>
    <row r="5" spans="1:7" x14ac:dyDescent="0.2">
      <c r="A5" s="233" t="s">
        <v>274</v>
      </c>
      <c r="B5" s="234">
        <v>5101</v>
      </c>
      <c r="C5" s="367"/>
      <c r="D5" s="233" t="s">
        <v>275</v>
      </c>
      <c r="E5" s="234">
        <v>-309</v>
      </c>
    </row>
    <row r="6" spans="1:7" x14ac:dyDescent="0.2">
      <c r="A6" s="233" t="s">
        <v>537</v>
      </c>
      <c r="B6" s="234">
        <v>-36</v>
      </c>
      <c r="C6" s="367"/>
      <c r="D6" s="233" t="s">
        <v>276</v>
      </c>
      <c r="E6" s="234">
        <v>-68.149000000000342</v>
      </c>
    </row>
    <row r="7" spans="1:7" x14ac:dyDescent="0.2">
      <c r="A7" s="233" t="s">
        <v>538</v>
      </c>
      <c r="B7" s="234">
        <v>181.51599999999962</v>
      </c>
      <c r="C7" s="367"/>
      <c r="D7" s="233" t="s">
        <v>539</v>
      </c>
      <c r="E7" s="234">
        <v>2033</v>
      </c>
    </row>
    <row r="8" spans="1:7" x14ac:dyDescent="0.2">
      <c r="A8" s="233" t="s">
        <v>540</v>
      </c>
      <c r="B8" s="234">
        <v>-594</v>
      </c>
      <c r="C8" s="367"/>
      <c r="D8" s="233" t="s">
        <v>541</v>
      </c>
      <c r="E8" s="234">
        <v>-1529</v>
      </c>
    </row>
    <row r="9" spans="1:7" ht="15" x14ac:dyDescent="0.25">
      <c r="A9" s="241" t="s">
        <v>58</v>
      </c>
      <c r="B9" s="668">
        <v>4661</v>
      </c>
      <c r="C9" s="367"/>
      <c r="D9" s="233" t="s">
        <v>278</v>
      </c>
      <c r="E9" s="234">
        <v>-288</v>
      </c>
    </row>
    <row r="10" spans="1:7" ht="15" x14ac:dyDescent="0.25">
      <c r="A10" s="233" t="s">
        <v>277</v>
      </c>
      <c r="B10" s="234">
        <v>-88.453999999999724</v>
      </c>
      <c r="C10" s="367"/>
      <c r="D10" s="241" t="s">
        <v>542</v>
      </c>
      <c r="E10" s="668">
        <v>4411.3969999999999</v>
      </c>
      <c r="G10" s="796"/>
    </row>
    <row r="11" spans="1:7" ht="15" x14ac:dyDescent="0.25">
      <c r="A11" s="241" t="s">
        <v>273</v>
      </c>
      <c r="B11" s="668">
        <v>4572.5460000000003</v>
      </c>
      <c r="C11" s="656"/>
      <c r="D11" s="316"/>
      <c r="E11" s="646" t="s">
        <v>130</v>
      </c>
      <c r="F11" s="233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2"/>
  <sheetViews>
    <sheetView topLeftCell="A2" workbookViewId="0">
      <selection activeCell="G28" sqref="G28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82" t="s">
        <v>546</v>
      </c>
      <c r="B1" s="882"/>
      <c r="C1" s="882"/>
      <c r="D1" s="882"/>
      <c r="E1" s="275"/>
      <c r="F1" s="275"/>
      <c r="G1" s="60"/>
      <c r="H1" s="60"/>
      <c r="I1" s="60"/>
      <c r="J1" s="60"/>
      <c r="K1" s="58"/>
      <c r="L1" s="58"/>
    </row>
    <row r="2" spans="1:12" ht="14.25" customHeight="1" x14ac:dyDescent="0.2">
      <c r="A2" s="882"/>
      <c r="B2" s="882"/>
      <c r="C2" s="882"/>
      <c r="D2" s="882"/>
      <c r="E2" s="275"/>
      <c r="F2" s="275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279</v>
      </c>
      <c r="F3" s="58"/>
    </row>
    <row r="4" spans="1:12" s="278" customFormat="1" ht="14.25" customHeight="1" x14ac:dyDescent="0.2">
      <c r="A4" s="276"/>
      <c r="B4" s="276"/>
      <c r="C4" s="277" t="s">
        <v>280</v>
      </c>
      <c r="D4" s="277" t="s">
        <v>545</v>
      </c>
      <c r="E4" s="65"/>
      <c r="F4" s="65"/>
    </row>
    <row r="5" spans="1:12" s="278" customFormat="1" ht="14.25" customHeight="1" x14ac:dyDescent="0.2">
      <c r="A5" s="884">
        <v>2010</v>
      </c>
      <c r="B5" s="282" t="s">
        <v>281</v>
      </c>
      <c r="C5" s="658">
        <v>11.06</v>
      </c>
      <c r="D5" s="283">
        <v>3.4611786716557624</v>
      </c>
      <c r="E5" s="65"/>
      <c r="F5" s="65"/>
    </row>
    <row r="6" spans="1:12" ht="14.25" customHeight="1" x14ac:dyDescent="0.2">
      <c r="A6" s="917"/>
      <c r="B6" s="279" t="s">
        <v>282</v>
      </c>
      <c r="C6" s="657">
        <v>11.68</v>
      </c>
      <c r="D6" s="280">
        <v>5.6057866184448395</v>
      </c>
      <c r="F6" s="58"/>
    </row>
    <row r="7" spans="1:12" ht="14.25" customHeight="1" x14ac:dyDescent="0.2">
      <c r="A7" s="917"/>
      <c r="B7" s="279" t="s">
        <v>283</v>
      </c>
      <c r="C7" s="657">
        <v>12.45</v>
      </c>
      <c r="D7" s="280">
        <v>6.5924657534246531</v>
      </c>
      <c r="E7" s="281"/>
      <c r="F7" s="58"/>
    </row>
    <row r="8" spans="1:12" ht="14.25" customHeight="1" x14ac:dyDescent="0.2">
      <c r="A8" s="885"/>
      <c r="B8" s="284" t="s">
        <v>284</v>
      </c>
      <c r="C8" s="659">
        <v>12.79</v>
      </c>
      <c r="D8" s="285">
        <v>2.7309236947791153</v>
      </c>
      <c r="E8" s="281"/>
      <c r="F8" s="58"/>
    </row>
    <row r="9" spans="1:12" s="278" customFormat="1" ht="14.25" customHeight="1" x14ac:dyDescent="0.2">
      <c r="A9" s="917">
        <v>2011</v>
      </c>
      <c r="B9" s="279" t="s">
        <v>281</v>
      </c>
      <c r="C9" s="657">
        <v>13.19</v>
      </c>
      <c r="D9" s="280">
        <v>3.1274433150899172</v>
      </c>
      <c r="E9" s="65"/>
      <c r="F9" s="65"/>
    </row>
    <row r="10" spans="1:12" ht="14.25" customHeight="1" x14ac:dyDescent="0.2">
      <c r="A10" s="917"/>
      <c r="B10" s="279" t="s">
        <v>282</v>
      </c>
      <c r="C10" s="657">
        <v>14</v>
      </c>
      <c r="D10" s="280">
        <v>6.141015921152392</v>
      </c>
      <c r="F10" s="58"/>
    </row>
    <row r="11" spans="1:12" ht="14.25" customHeight="1" x14ac:dyDescent="0.2">
      <c r="A11" s="917"/>
      <c r="B11" s="279" t="s">
        <v>283</v>
      </c>
      <c r="C11" s="657">
        <v>14.8</v>
      </c>
      <c r="D11" s="280">
        <v>5.7142857142857197</v>
      </c>
      <c r="E11" s="281"/>
      <c r="F11" s="58"/>
    </row>
    <row r="12" spans="1:12" ht="14.25" customHeight="1" x14ac:dyDescent="0.2">
      <c r="A12" s="885"/>
      <c r="B12" s="284" t="s">
        <v>284</v>
      </c>
      <c r="C12" s="659">
        <v>15.09</v>
      </c>
      <c r="D12" s="285">
        <v>1.9594594594594537</v>
      </c>
      <c r="E12" s="281"/>
      <c r="F12" s="58"/>
    </row>
    <row r="13" spans="1:12" s="278" customFormat="1" ht="14.25" customHeight="1" x14ac:dyDescent="0.2">
      <c r="A13" s="917">
        <v>2012</v>
      </c>
      <c r="B13" s="279" t="s">
        <v>285</v>
      </c>
      <c r="C13" s="657">
        <v>15.53</v>
      </c>
      <c r="D13" s="280">
        <v>2.9158383035122566</v>
      </c>
      <c r="E13" s="65"/>
      <c r="F13" s="65"/>
    </row>
    <row r="14" spans="1:12" ht="14.25" customHeight="1" x14ac:dyDescent="0.2">
      <c r="A14" s="917"/>
      <c r="B14" s="279" t="s">
        <v>283</v>
      </c>
      <c r="C14" s="657">
        <v>16.45</v>
      </c>
      <c r="D14" s="280">
        <v>5.9240180296200897</v>
      </c>
      <c r="F14" s="58"/>
    </row>
    <row r="15" spans="1:12" ht="14.25" customHeight="1" x14ac:dyDescent="0.2">
      <c r="A15" s="917"/>
      <c r="B15" s="279" t="s">
        <v>286</v>
      </c>
      <c r="C15" s="657">
        <v>16.87</v>
      </c>
      <c r="D15" s="280">
        <v>2.5531914893617129</v>
      </c>
      <c r="E15" s="281"/>
      <c r="F15" s="58"/>
    </row>
    <row r="16" spans="1:12" ht="14.25" customHeight="1" x14ac:dyDescent="0.2">
      <c r="A16" s="885"/>
      <c r="B16" s="284" t="s">
        <v>284</v>
      </c>
      <c r="C16" s="659">
        <v>16.100000000000001</v>
      </c>
      <c r="D16" s="285">
        <v>-4.5643153526970925</v>
      </c>
      <c r="E16" s="281"/>
      <c r="F16" s="58"/>
    </row>
    <row r="17" spans="1:6" ht="14.25" customHeight="1" x14ac:dyDescent="0.2">
      <c r="A17" s="884">
        <v>2013</v>
      </c>
      <c r="B17" s="282" t="s">
        <v>281</v>
      </c>
      <c r="C17" s="658">
        <v>16.32</v>
      </c>
      <c r="D17" s="283">
        <v>1.3664596273291854</v>
      </c>
      <c r="E17" s="281"/>
      <c r="F17" s="58"/>
    </row>
    <row r="18" spans="1:6" ht="14.25" customHeight="1" x14ac:dyDescent="0.2">
      <c r="A18" s="917"/>
      <c r="B18" s="279" t="s">
        <v>287</v>
      </c>
      <c r="C18" s="657">
        <v>17.13</v>
      </c>
      <c r="D18" s="280">
        <v>4.9632352941176388</v>
      </c>
      <c r="E18" s="281"/>
      <c r="F18" s="58"/>
    </row>
    <row r="19" spans="1:6" ht="14.25" customHeight="1" x14ac:dyDescent="0.2">
      <c r="A19" s="885"/>
      <c r="B19" s="284" t="s">
        <v>288</v>
      </c>
      <c r="C19" s="659">
        <v>17.5</v>
      </c>
      <c r="D19" s="285">
        <v>2.1599532983070695</v>
      </c>
      <c r="F19" s="58"/>
    </row>
    <row r="20" spans="1:6" ht="14.25" customHeight="1" x14ac:dyDescent="0.2">
      <c r="A20" s="884">
        <v>2015</v>
      </c>
      <c r="B20" s="282" t="s">
        <v>616</v>
      </c>
      <c r="C20" s="658">
        <v>15.81</v>
      </c>
      <c r="D20" s="283">
        <v>-9.66</v>
      </c>
      <c r="F20" s="58"/>
    </row>
    <row r="21" spans="1:6" ht="14.25" customHeight="1" x14ac:dyDescent="0.2">
      <c r="A21" s="917"/>
      <c r="B21" s="279" t="s">
        <v>619</v>
      </c>
      <c r="C21" s="657">
        <v>14.12</v>
      </c>
      <c r="D21" s="280">
        <v>-10.69</v>
      </c>
      <c r="F21" s="58"/>
    </row>
    <row r="22" spans="1:6" ht="14.25" customHeight="1" x14ac:dyDescent="0.2">
      <c r="A22" s="917"/>
      <c r="B22" s="279" t="s">
        <v>623</v>
      </c>
      <c r="C22" s="657">
        <v>13.42</v>
      </c>
      <c r="D22" s="280">
        <v>-4.96</v>
      </c>
    </row>
    <row r="23" spans="1:6" ht="14.25" customHeight="1" x14ac:dyDescent="0.2">
      <c r="A23" s="917"/>
      <c r="B23" s="279" t="s">
        <v>637</v>
      </c>
      <c r="C23" s="657">
        <v>12.76</v>
      </c>
      <c r="D23" s="280">
        <v>-4.9180327868852469</v>
      </c>
    </row>
    <row r="24" spans="1:6" ht="14.25" customHeight="1" x14ac:dyDescent="0.2">
      <c r="A24" s="885"/>
      <c r="B24" s="284" t="s">
        <v>638</v>
      </c>
      <c r="C24" s="659">
        <v>12.68</v>
      </c>
      <c r="D24" s="285">
        <v>-0.62695924764890343</v>
      </c>
    </row>
    <row r="25" spans="1:6" ht="14.25" customHeight="1" x14ac:dyDescent="0.2">
      <c r="A25" s="884">
        <v>2016</v>
      </c>
      <c r="B25" s="282" t="s">
        <v>639</v>
      </c>
      <c r="C25" s="658">
        <v>13.1</v>
      </c>
      <c r="D25" s="283">
        <v>3.3123028391167186</v>
      </c>
    </row>
    <row r="26" spans="1:6" ht="14.25" customHeight="1" x14ac:dyDescent="0.2">
      <c r="A26" s="917"/>
      <c r="B26" s="279" t="s">
        <v>641</v>
      </c>
      <c r="C26" s="657">
        <v>12.46</v>
      </c>
      <c r="D26" s="280">
        <v>-4.8854961832060981</v>
      </c>
    </row>
    <row r="27" spans="1:6" ht="14.25" customHeight="1" x14ac:dyDescent="0.2">
      <c r="A27" s="917"/>
      <c r="B27" s="279" t="s">
        <v>649</v>
      </c>
      <c r="C27" s="657">
        <v>11.85</v>
      </c>
      <c r="D27" s="280">
        <v>-4.8956661316211969</v>
      </c>
    </row>
    <row r="28" spans="1:6" ht="14.25" customHeight="1" x14ac:dyDescent="0.2">
      <c r="A28" s="917"/>
      <c r="B28" s="279" t="s">
        <v>648</v>
      </c>
      <c r="C28" s="657">
        <v>11.27</v>
      </c>
      <c r="D28" s="280">
        <v>-4.8945147679324901</v>
      </c>
    </row>
    <row r="29" spans="1:6" ht="14.25" customHeight="1" x14ac:dyDescent="0.2">
      <c r="A29" s="917"/>
      <c r="B29" s="279" t="s">
        <v>651</v>
      </c>
      <c r="C29" s="657">
        <v>11.71</v>
      </c>
      <c r="D29" s="280">
        <v>3.9041703637977045</v>
      </c>
    </row>
    <row r="30" spans="1:6" ht="14.25" customHeight="1" x14ac:dyDescent="0.2">
      <c r="A30" s="885"/>
      <c r="B30" s="804" t="s">
        <v>654</v>
      </c>
      <c r="C30" s="659">
        <v>12.28</v>
      </c>
      <c r="D30" s="285">
        <v>4.8676345004269725</v>
      </c>
    </row>
    <row r="31" spans="1:6" ht="14.25" customHeight="1" x14ac:dyDescent="0.2">
      <c r="A31" s="830">
        <v>2017</v>
      </c>
      <c r="B31" s="831" t="s">
        <v>661</v>
      </c>
      <c r="C31" s="832">
        <v>12.89</v>
      </c>
      <c r="D31" s="833">
        <v>4.9674267100977296</v>
      </c>
    </row>
    <row r="32" spans="1:6" ht="14.25" customHeight="1" x14ac:dyDescent="0.2">
      <c r="A32" s="272" t="s">
        <v>289</v>
      </c>
      <c r="D32" s="71" t="s">
        <v>657</v>
      </c>
    </row>
  </sheetData>
  <mergeCells count="7">
    <mergeCell ref="A25:A30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C11" sqref="C11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106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107</v>
      </c>
    </row>
    <row r="3" spans="1:7" ht="14.45" customHeight="1" x14ac:dyDescent="0.2">
      <c r="A3" s="63"/>
      <c r="B3" s="884" t="s">
        <v>642</v>
      </c>
      <c r="C3" s="886" t="s">
        <v>473</v>
      </c>
      <c r="D3" s="884" t="s">
        <v>621</v>
      </c>
      <c r="E3" s="886" t="s">
        <v>473</v>
      </c>
      <c r="F3" s="888" t="s">
        <v>109</v>
      </c>
      <c r="G3" s="888"/>
    </row>
    <row r="4" spans="1:7" ht="14.45" customHeight="1" x14ac:dyDescent="0.25">
      <c r="A4" s="793"/>
      <c r="B4" s="885"/>
      <c r="C4" s="887"/>
      <c r="D4" s="885"/>
      <c r="E4" s="887"/>
      <c r="F4" s="452">
        <v>2015</v>
      </c>
      <c r="G4" s="452">
        <v>2014</v>
      </c>
    </row>
    <row r="5" spans="1:7" x14ac:dyDescent="0.2">
      <c r="A5" s="65" t="s">
        <v>110</v>
      </c>
      <c r="B5" s="263">
        <v>14425.661036937392</v>
      </c>
      <c r="C5" s="264">
        <v>11.646075880656944</v>
      </c>
      <c r="D5" s="263">
        <v>11639.392948199999</v>
      </c>
      <c r="E5" s="264">
        <v>9.8314891506505102</v>
      </c>
      <c r="F5" s="740">
        <v>8.3340261664268152</v>
      </c>
      <c r="G5" s="740">
        <v>13.986079100901474</v>
      </c>
    </row>
    <row r="6" spans="1:7" x14ac:dyDescent="0.2">
      <c r="A6" s="65" t="s">
        <v>111</v>
      </c>
      <c r="B6" s="263">
        <v>52434.240239999999</v>
      </c>
      <c r="C6" s="264">
        <v>42.331033497601098</v>
      </c>
      <c r="D6" s="263">
        <v>50446.525071799995</v>
      </c>
      <c r="E6" s="264">
        <v>42.610853172383031</v>
      </c>
      <c r="F6" s="740">
        <v>0.4508656918035282</v>
      </c>
      <c r="G6" s="740">
        <v>0.61599140982995004</v>
      </c>
    </row>
    <row r="7" spans="1:7" x14ac:dyDescent="0.2">
      <c r="A7" s="65" t="s">
        <v>112</v>
      </c>
      <c r="B7" s="263">
        <v>24590.480148000002</v>
      </c>
      <c r="C7" s="264">
        <v>19.852303267912919</v>
      </c>
      <c r="D7" s="263">
        <v>23661.746351999998</v>
      </c>
      <c r="E7" s="264">
        <v>19.986454927712352</v>
      </c>
      <c r="F7" s="740">
        <v>0.22015978408784018</v>
      </c>
      <c r="G7" s="740">
        <v>8.7923586410356094E-2</v>
      </c>
    </row>
    <row r="8" spans="1:7" x14ac:dyDescent="0.2">
      <c r="A8" s="65" t="s">
        <v>113</v>
      </c>
      <c r="B8" s="263">
        <v>14926.70119191919</v>
      </c>
      <c r="C8" s="264">
        <v>12.05057392405565</v>
      </c>
      <c r="D8" s="263">
        <v>14934.0303030303</v>
      </c>
      <c r="E8" s="264">
        <v>12.614382687581163</v>
      </c>
      <c r="F8" s="740">
        <v>100</v>
      </c>
      <c r="G8" s="740">
        <v>100</v>
      </c>
    </row>
    <row r="9" spans="1:7" x14ac:dyDescent="0.2">
      <c r="A9" s="65" t="s">
        <v>114</v>
      </c>
      <c r="B9" s="263">
        <v>17243.376235943582</v>
      </c>
      <c r="C9" s="264">
        <v>13.920864185586732</v>
      </c>
      <c r="D9" s="263">
        <v>17795.982282899997</v>
      </c>
      <c r="E9" s="264">
        <v>15.031798266296805</v>
      </c>
      <c r="F9" s="740">
        <v>100</v>
      </c>
      <c r="G9" s="740">
        <v>100</v>
      </c>
    </row>
    <row r="10" spans="1:7" x14ac:dyDescent="0.2">
      <c r="A10" s="65" t="s">
        <v>115</v>
      </c>
      <c r="B10" s="263">
        <v>259.94936652448104</v>
      </c>
      <c r="C10" s="264">
        <v>0.20986144343202545</v>
      </c>
      <c r="D10" s="263">
        <v>204.15011999999999</v>
      </c>
      <c r="E10" s="264">
        <v>0.17244023797601851</v>
      </c>
      <c r="F10" s="740" t="s">
        <v>643</v>
      </c>
      <c r="G10" s="740" t="s">
        <v>644</v>
      </c>
    </row>
    <row r="11" spans="1:7" x14ac:dyDescent="0.2">
      <c r="A11" s="65" t="s">
        <v>116</v>
      </c>
      <c r="B11" s="263">
        <v>-13.268894763999953</v>
      </c>
      <c r="C11" s="264" t="s">
        <v>645</v>
      </c>
      <c r="D11" s="263">
        <v>-292.91599999999994</v>
      </c>
      <c r="E11" s="264">
        <v>-0.24741844259990359</v>
      </c>
      <c r="F11" s="741"/>
      <c r="G11" s="741"/>
    </row>
    <row r="12" spans="1:7" x14ac:dyDescent="0.2">
      <c r="A12" s="68" t="s">
        <v>117</v>
      </c>
      <c r="B12" s="742">
        <v>123867.13932456066</v>
      </c>
      <c r="C12" s="743">
        <v>100</v>
      </c>
      <c r="D12" s="742">
        <v>118388.91107793032</v>
      </c>
      <c r="E12" s="743">
        <v>100</v>
      </c>
      <c r="F12" s="743">
        <v>26.888410867770883</v>
      </c>
      <c r="G12" s="743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590</v>
      </c>
    </row>
    <row r="14" spans="1:7" x14ac:dyDescent="0.2">
      <c r="A14" s="744" t="s">
        <v>591</v>
      </c>
      <c r="B14" s="1"/>
      <c r="C14" s="1"/>
      <c r="D14" s="1"/>
      <c r="E14" s="1"/>
      <c r="F14" s="1"/>
      <c r="G14" s="1"/>
    </row>
    <row r="15" spans="1:7" x14ac:dyDescent="0.2">
      <c r="A15" s="792" t="s">
        <v>646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547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87" t="s">
        <v>290</v>
      </c>
    </row>
    <row r="3" spans="1:6" x14ac:dyDescent="0.2">
      <c r="A3" s="63"/>
      <c r="B3" s="896" t="s">
        <v>291</v>
      </c>
      <c r="C3" s="896"/>
      <c r="D3" s="896"/>
      <c r="E3" s="257" t="s">
        <v>292</v>
      </c>
      <c r="F3" s="257"/>
    </row>
    <row r="4" spans="1:6" x14ac:dyDescent="0.2">
      <c r="A4" s="75"/>
      <c r="B4" s="288" t="s">
        <v>666</v>
      </c>
      <c r="C4" s="289" t="s">
        <v>658</v>
      </c>
      <c r="D4" s="288" t="s">
        <v>670</v>
      </c>
      <c r="E4" s="259" t="s">
        <v>293</v>
      </c>
      <c r="F4" s="258" t="s">
        <v>294</v>
      </c>
    </row>
    <row r="5" spans="1:6" x14ac:dyDescent="0.2">
      <c r="A5" s="660" t="s">
        <v>549</v>
      </c>
      <c r="B5" s="290">
        <v>125.06046266428569</v>
      </c>
      <c r="C5" s="290">
        <v>124.3614940096774</v>
      </c>
      <c r="D5" s="290">
        <v>107.68999506206897</v>
      </c>
      <c r="E5" s="290">
        <v>0.56204588098137687</v>
      </c>
      <c r="F5" s="290">
        <v>16.130066300221255</v>
      </c>
    </row>
    <row r="6" spans="1:6" x14ac:dyDescent="0.2">
      <c r="A6" s="75" t="s">
        <v>548</v>
      </c>
      <c r="B6" s="269">
        <v>112.96676864642859</v>
      </c>
      <c r="C6" s="285">
        <v>112.82471700645162</v>
      </c>
      <c r="D6" s="269">
        <v>92.704751365517239</v>
      </c>
      <c r="E6" s="269">
        <v>0.12590471640079245</v>
      </c>
      <c r="F6" s="269">
        <v>21.856503558293426</v>
      </c>
    </row>
    <row r="7" spans="1:6" x14ac:dyDescent="0.2">
      <c r="A7" s="1"/>
      <c r="B7" s="1"/>
      <c r="C7" s="1"/>
      <c r="D7" s="1"/>
      <c r="E7" s="1"/>
      <c r="F7" s="71" t="s">
        <v>657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411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A3" sqref="A3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82" t="s">
        <v>295</v>
      </c>
      <c r="B1" s="882"/>
      <c r="C1" s="882"/>
      <c r="D1" s="58"/>
      <c r="E1" s="58"/>
    </row>
    <row r="2" spans="1:38" x14ac:dyDescent="0.2">
      <c r="A2" s="883"/>
      <c r="B2" s="882"/>
      <c r="C2" s="882"/>
      <c r="D2" s="8"/>
      <c r="E2" s="62" t="s">
        <v>290</v>
      </c>
    </row>
    <row r="3" spans="1:38" x14ac:dyDescent="0.2">
      <c r="A3" s="64"/>
      <c r="B3" s="292" t="s">
        <v>296</v>
      </c>
      <c r="C3" s="292" t="s">
        <v>297</v>
      </c>
      <c r="D3" s="292" t="s">
        <v>298</v>
      </c>
      <c r="E3" s="292" t="s">
        <v>299</v>
      </c>
    </row>
    <row r="4" spans="1:38" x14ac:dyDescent="0.2">
      <c r="A4" s="293" t="s">
        <v>300</v>
      </c>
      <c r="B4" s="294">
        <v>125.06046266428569</v>
      </c>
      <c r="C4" s="295">
        <v>21.704708396280989</v>
      </c>
      <c r="D4" s="295">
        <v>46.136822914846491</v>
      </c>
      <c r="E4" s="295">
        <v>57.218931353158219</v>
      </c>
      <c r="F4" s="427"/>
      <c r="G4" s="427"/>
      <c r="H4" s="427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</row>
    <row r="5" spans="1:38" x14ac:dyDescent="0.2">
      <c r="A5" s="296" t="s">
        <v>301</v>
      </c>
      <c r="B5" s="297">
        <v>140.125</v>
      </c>
      <c r="C5" s="291">
        <v>22.372899159663866</v>
      </c>
      <c r="D5" s="291">
        <v>65.177100840336152</v>
      </c>
      <c r="E5" s="291">
        <v>52.574999999999989</v>
      </c>
      <c r="F5" s="427"/>
      <c r="G5" s="427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</row>
    <row r="6" spans="1:38" x14ac:dyDescent="0.2">
      <c r="A6" s="296" t="s">
        <v>302</v>
      </c>
      <c r="B6" s="297">
        <v>119.86428571428571</v>
      </c>
      <c r="C6" s="291">
        <v>19.977380952380955</v>
      </c>
      <c r="D6" s="291">
        <v>49.606833333333341</v>
      </c>
      <c r="E6" s="291">
        <v>50.280071428571425</v>
      </c>
      <c r="F6" s="427"/>
      <c r="G6" s="427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</row>
    <row r="7" spans="1:38" x14ac:dyDescent="0.2">
      <c r="A7" s="296" t="s">
        <v>248</v>
      </c>
      <c r="B7" s="297">
        <v>139.47071428571428</v>
      </c>
      <c r="C7" s="291">
        <v>24.205661157024792</v>
      </c>
      <c r="D7" s="291">
        <v>62.837588842975194</v>
      </c>
      <c r="E7" s="291">
        <v>52.427464285714294</v>
      </c>
      <c r="F7" s="427"/>
      <c r="G7" s="427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</row>
    <row r="8" spans="1:38" x14ac:dyDescent="0.2">
      <c r="A8" s="296" t="s">
        <v>303</v>
      </c>
      <c r="B8" s="297">
        <v>103.54622879932217</v>
      </c>
      <c r="C8" s="291">
        <v>17.25770479988703</v>
      </c>
      <c r="D8" s="291">
        <v>35.794261512765445</v>
      </c>
      <c r="E8" s="291">
        <v>50.49426248666969</v>
      </c>
      <c r="F8" s="427"/>
      <c r="G8" s="427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8"/>
      <c r="AH8" s="428"/>
      <c r="AI8" s="428"/>
      <c r="AJ8" s="428"/>
      <c r="AK8" s="428"/>
      <c r="AL8" s="428"/>
    </row>
    <row r="9" spans="1:38" x14ac:dyDescent="0.2">
      <c r="A9" s="296" t="s">
        <v>304</v>
      </c>
      <c r="B9" s="297">
        <v>115.02948163284857</v>
      </c>
      <c r="C9" s="291">
        <v>19.963794332973716</v>
      </c>
      <c r="D9" s="291">
        <v>47.546572868716339</v>
      </c>
      <c r="E9" s="291">
        <v>47.519114431158513</v>
      </c>
      <c r="F9" s="427"/>
      <c r="G9" s="427"/>
    </row>
    <row r="10" spans="1:38" x14ac:dyDescent="0.2">
      <c r="A10" s="296" t="s">
        <v>305</v>
      </c>
      <c r="B10" s="297">
        <v>124.37910714285712</v>
      </c>
      <c r="C10" s="291">
        <v>19.858849039615844</v>
      </c>
      <c r="D10" s="291">
        <v>49.025829531812718</v>
      </c>
      <c r="E10" s="291">
        <v>55.494428571428557</v>
      </c>
      <c r="F10" s="427"/>
      <c r="G10" s="427"/>
    </row>
    <row r="11" spans="1:38" x14ac:dyDescent="0.2">
      <c r="A11" s="296" t="s">
        <v>306</v>
      </c>
      <c r="B11" s="297">
        <v>130.38356974243771</v>
      </c>
      <c r="C11" s="291">
        <v>26.076713948487544</v>
      </c>
      <c r="D11" s="291">
        <v>51.939421507968639</v>
      </c>
      <c r="E11" s="291">
        <v>52.367434285981531</v>
      </c>
      <c r="F11" s="427"/>
      <c r="G11" s="427"/>
    </row>
    <row r="12" spans="1:38" x14ac:dyDescent="0.2">
      <c r="A12" s="296" t="s">
        <v>307</v>
      </c>
      <c r="B12" s="297">
        <v>152.16114837341834</v>
      </c>
      <c r="C12" s="291">
        <v>30.432229674683668</v>
      </c>
      <c r="D12" s="291">
        <v>61.797720364503306</v>
      </c>
      <c r="E12" s="291">
        <v>59.931198334231361</v>
      </c>
      <c r="F12" s="427"/>
      <c r="G12" s="427"/>
    </row>
    <row r="13" spans="1:38" x14ac:dyDescent="0.2">
      <c r="A13" s="296" t="s">
        <v>308</v>
      </c>
      <c r="B13" s="297">
        <v>132.13928571428571</v>
      </c>
      <c r="C13" s="291">
        <v>22.023214285714285</v>
      </c>
      <c r="D13" s="291">
        <v>58.079285714285703</v>
      </c>
      <c r="E13" s="291">
        <v>52.036785714285713</v>
      </c>
      <c r="F13" s="427"/>
      <c r="G13" s="427"/>
    </row>
    <row r="14" spans="1:38" x14ac:dyDescent="0.2">
      <c r="A14" s="296" t="s">
        <v>309</v>
      </c>
      <c r="B14" s="297">
        <v>129.7945357142857</v>
      </c>
      <c r="C14" s="291">
        <v>23.405572014051522</v>
      </c>
      <c r="D14" s="291">
        <v>57.708285128805606</v>
      </c>
      <c r="E14" s="291">
        <v>48.680678571428572</v>
      </c>
      <c r="F14" s="427"/>
      <c r="G14" s="427"/>
    </row>
    <row r="15" spans="1:38" x14ac:dyDescent="0.2">
      <c r="A15" s="296" t="s">
        <v>214</v>
      </c>
      <c r="B15" s="297">
        <v>122.33928571428571</v>
      </c>
      <c r="C15" s="291">
        <v>20.389880952380953</v>
      </c>
      <c r="D15" s="291">
        <v>44.131119047619052</v>
      </c>
      <c r="E15" s="291">
        <v>57.818285714285707</v>
      </c>
      <c r="F15" s="427"/>
      <c r="G15" s="427"/>
    </row>
    <row r="16" spans="1:38" x14ac:dyDescent="0.2">
      <c r="A16" s="296" t="s">
        <v>310</v>
      </c>
      <c r="B16" s="298">
        <v>149.13928571428571</v>
      </c>
      <c r="C16" s="280">
        <v>28.865668202764976</v>
      </c>
      <c r="D16" s="280">
        <v>65.862760368663572</v>
      </c>
      <c r="E16" s="280">
        <v>54.410857142857154</v>
      </c>
      <c r="F16" s="427"/>
      <c r="G16" s="427"/>
    </row>
    <row r="17" spans="1:13" x14ac:dyDescent="0.2">
      <c r="A17" s="296" t="s">
        <v>249</v>
      </c>
      <c r="B17" s="297">
        <v>141.50417857142855</v>
      </c>
      <c r="C17" s="291">
        <v>23.584029761904759</v>
      </c>
      <c r="D17" s="291">
        <v>65.951648809523789</v>
      </c>
      <c r="E17" s="291">
        <v>51.968500000000006</v>
      </c>
      <c r="F17" s="427"/>
      <c r="G17" s="427"/>
    </row>
    <row r="18" spans="1:13" x14ac:dyDescent="0.2">
      <c r="A18" s="296" t="s">
        <v>250</v>
      </c>
      <c r="B18" s="297">
        <v>154.72142857142859</v>
      </c>
      <c r="C18" s="291">
        <v>29.946082949308757</v>
      </c>
      <c r="D18" s="291">
        <v>71.207381336405547</v>
      </c>
      <c r="E18" s="291">
        <v>53.567964285714275</v>
      </c>
      <c r="F18" s="427"/>
      <c r="G18" s="427"/>
    </row>
    <row r="19" spans="1:13" x14ac:dyDescent="0.2">
      <c r="A19" s="58" t="s">
        <v>251</v>
      </c>
      <c r="B19" s="297">
        <v>158.22857142857143</v>
      </c>
      <c r="C19" s="291">
        <v>27.46115702479339</v>
      </c>
      <c r="D19" s="291">
        <v>77.938378689492325</v>
      </c>
      <c r="E19" s="291">
        <v>52.829035714285716</v>
      </c>
      <c r="F19" s="427"/>
      <c r="G19" s="427"/>
    </row>
    <row r="20" spans="1:13" x14ac:dyDescent="0.2">
      <c r="A20" s="58" t="s">
        <v>311</v>
      </c>
      <c r="B20" s="297">
        <v>119.79726000947396</v>
      </c>
      <c r="C20" s="291">
        <v>25.46870882091179</v>
      </c>
      <c r="D20" s="291">
        <v>41.192845492445144</v>
      </c>
      <c r="E20" s="291">
        <v>53.135705696117029</v>
      </c>
      <c r="F20" s="427"/>
      <c r="G20" s="427"/>
    </row>
    <row r="21" spans="1:13" x14ac:dyDescent="0.2">
      <c r="A21" s="58" t="s">
        <v>312</v>
      </c>
      <c r="B21" s="297">
        <v>138.8642857142857</v>
      </c>
      <c r="C21" s="291">
        <v>25.966492450638789</v>
      </c>
      <c r="D21" s="291">
        <v>60.771828977932621</v>
      </c>
      <c r="E21" s="291">
        <v>52.125964285714289</v>
      </c>
      <c r="F21" s="427"/>
      <c r="G21" s="427"/>
    </row>
    <row r="22" spans="1:13" x14ac:dyDescent="0.2">
      <c r="A22" s="58" t="s">
        <v>215</v>
      </c>
      <c r="B22" s="297">
        <v>155.17264285714288</v>
      </c>
      <c r="C22" s="291">
        <v>27.981951990632325</v>
      </c>
      <c r="D22" s="291">
        <v>73.028583723653412</v>
      </c>
      <c r="E22" s="291">
        <v>54.162107142857131</v>
      </c>
      <c r="F22" s="427"/>
      <c r="G22" s="427"/>
    </row>
    <row r="23" spans="1:13" x14ac:dyDescent="0.2">
      <c r="A23" s="299" t="s">
        <v>313</v>
      </c>
      <c r="B23" s="300">
        <v>117.6285</v>
      </c>
      <c r="C23" s="301">
        <v>20.414863636363638</v>
      </c>
      <c r="D23" s="301">
        <v>44.520064935064951</v>
      </c>
      <c r="E23" s="301">
        <v>52.693571428571417</v>
      </c>
      <c r="F23" s="427"/>
      <c r="G23" s="427"/>
    </row>
    <row r="24" spans="1:13" x14ac:dyDescent="0.2">
      <c r="A24" s="299" t="s">
        <v>314</v>
      </c>
      <c r="B24" s="300">
        <v>116.0962142857143</v>
      </c>
      <c r="C24" s="301">
        <v>20.148929752066117</v>
      </c>
      <c r="D24" s="301">
        <v>43.639355962219611</v>
      </c>
      <c r="E24" s="301">
        <v>52.307928571428569</v>
      </c>
      <c r="F24" s="427"/>
      <c r="G24" s="427"/>
    </row>
    <row r="25" spans="1:13" x14ac:dyDescent="0.2">
      <c r="A25" s="279" t="s">
        <v>315</v>
      </c>
      <c r="B25" s="300">
        <v>118.94642857142858</v>
      </c>
      <c r="C25" s="301">
        <v>17.282814407814413</v>
      </c>
      <c r="D25" s="301">
        <v>46.465578449328447</v>
      </c>
      <c r="E25" s="301">
        <v>55.198035714285723</v>
      </c>
      <c r="F25" s="427"/>
      <c r="G25" s="427"/>
    </row>
    <row r="26" spans="1:13" x14ac:dyDescent="0.2">
      <c r="A26" s="279" t="s">
        <v>316</v>
      </c>
      <c r="B26" s="300">
        <v>131</v>
      </c>
      <c r="C26" s="301">
        <v>19.983050847457626</v>
      </c>
      <c r="D26" s="301">
        <v>54.937949152542394</v>
      </c>
      <c r="E26" s="301">
        <v>56.078999999999986</v>
      </c>
      <c r="F26" s="427"/>
      <c r="G26" s="427"/>
    </row>
    <row r="27" spans="1:13" x14ac:dyDescent="0.2">
      <c r="A27" s="279" t="s">
        <v>317</v>
      </c>
      <c r="B27" s="300">
        <v>109.95562091767991</v>
      </c>
      <c r="C27" s="301">
        <v>20.560807163468603</v>
      </c>
      <c r="D27" s="301">
        <v>38.547677530178603</v>
      </c>
      <c r="E27" s="301">
        <v>50.847136224032703</v>
      </c>
      <c r="F27" s="427"/>
      <c r="G27" s="427"/>
    </row>
    <row r="28" spans="1:13" x14ac:dyDescent="0.2">
      <c r="A28" s="58" t="s">
        <v>252</v>
      </c>
      <c r="B28" s="297">
        <v>149.43214285714288</v>
      </c>
      <c r="C28" s="291">
        <v>27.942595818815334</v>
      </c>
      <c r="D28" s="291">
        <v>65.130547038327535</v>
      </c>
      <c r="E28" s="291">
        <v>56.359000000000002</v>
      </c>
      <c r="F28" s="427"/>
      <c r="G28" s="427"/>
    </row>
    <row r="29" spans="1:13" x14ac:dyDescent="0.2">
      <c r="A29" s="279" t="s">
        <v>218</v>
      </c>
      <c r="B29" s="300">
        <v>140.73814088335382</v>
      </c>
      <c r="C29" s="301">
        <v>23.456356813892306</v>
      </c>
      <c r="D29" s="301">
        <v>67.818437239043845</v>
      </c>
      <c r="E29" s="301">
        <v>49.463346830417677</v>
      </c>
      <c r="F29" s="427"/>
      <c r="G29" s="427"/>
    </row>
    <row r="30" spans="1:13" x14ac:dyDescent="0.2">
      <c r="A30" s="58" t="s">
        <v>318</v>
      </c>
      <c r="B30" s="297">
        <v>106.72654904479036</v>
      </c>
      <c r="C30" s="291">
        <v>17.040373376899304</v>
      </c>
      <c r="D30" s="291">
        <v>36.423815080311456</v>
      </c>
      <c r="E30" s="291">
        <v>53.2623605875796</v>
      </c>
      <c r="F30" s="427"/>
      <c r="G30" s="427"/>
    </row>
    <row r="31" spans="1:13" x14ac:dyDescent="0.2">
      <c r="A31" s="302" t="s">
        <v>253</v>
      </c>
      <c r="B31" s="303">
        <v>150.0238549140411</v>
      </c>
      <c r="C31" s="269">
        <v>30.004770982808218</v>
      </c>
      <c r="D31" s="269">
        <v>66.350693440598093</v>
      </c>
      <c r="E31" s="269">
        <v>53.668390490634771</v>
      </c>
      <c r="F31" s="427"/>
      <c r="G31" s="427"/>
    </row>
    <row r="32" spans="1:13" x14ac:dyDescent="0.2">
      <c r="A32" s="304" t="s">
        <v>319</v>
      </c>
      <c r="B32" s="305">
        <v>138.80047894815237</v>
      </c>
      <c r="C32" s="305">
        <v>24.52781177531303</v>
      </c>
      <c r="D32" s="305">
        <v>61.742929790767263</v>
      </c>
      <c r="E32" s="305">
        <v>52.529737382072085</v>
      </c>
      <c r="F32" s="427"/>
      <c r="G32" s="427"/>
      <c r="M32" s="428"/>
    </row>
    <row r="33" spans="1:13" x14ac:dyDescent="0.2">
      <c r="A33" s="306" t="s">
        <v>320</v>
      </c>
      <c r="B33" s="307">
        <v>142.61378260587685</v>
      </c>
      <c r="C33" s="307">
        <v>24.597150658504891</v>
      </c>
      <c r="D33" s="307">
        <v>64.640193370666267</v>
      </c>
      <c r="E33" s="307">
        <v>53.376438576705695</v>
      </c>
      <c r="F33" s="427"/>
      <c r="G33" s="427"/>
      <c r="M33" s="428"/>
    </row>
    <row r="34" spans="1:13" x14ac:dyDescent="0.2">
      <c r="A34" s="306" t="s">
        <v>321</v>
      </c>
      <c r="B34" s="308">
        <v>17.553319941591155</v>
      </c>
      <c r="C34" s="308">
        <v>2.8924422622239021</v>
      </c>
      <c r="D34" s="308">
        <v>18.503370455819777</v>
      </c>
      <c r="E34" s="308">
        <v>-3.8424927764525236</v>
      </c>
      <c r="F34" s="427"/>
      <c r="G34" s="427"/>
    </row>
    <row r="35" spans="1:13" x14ac:dyDescent="0.2">
      <c r="A35" s="94"/>
      <c r="B35" s="65"/>
      <c r="C35" s="58"/>
      <c r="D35" s="8"/>
      <c r="E35" s="71" t="s">
        <v>657</v>
      </c>
    </row>
    <row r="36" spans="1:13" x14ac:dyDescent="0.2">
      <c r="B36" s="427"/>
      <c r="C36" s="427"/>
      <c r="D36" s="427"/>
      <c r="E36" s="427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82" t="s">
        <v>322</v>
      </c>
      <c r="B1" s="882"/>
      <c r="C1" s="882"/>
      <c r="D1" s="58"/>
      <c r="E1" s="58"/>
    </row>
    <row r="2" spans="1:36" x14ac:dyDescent="0.2">
      <c r="A2" s="883"/>
      <c r="B2" s="882"/>
      <c r="C2" s="882"/>
      <c r="D2" s="8"/>
      <c r="E2" s="62" t="s">
        <v>290</v>
      </c>
    </row>
    <row r="3" spans="1:36" x14ac:dyDescent="0.2">
      <c r="A3" s="64"/>
      <c r="B3" s="292" t="s">
        <v>296</v>
      </c>
      <c r="C3" s="292" t="s">
        <v>297</v>
      </c>
      <c r="D3" s="292" t="s">
        <v>298</v>
      </c>
      <c r="E3" s="292" t="s">
        <v>299</v>
      </c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</row>
    <row r="4" spans="1:36" x14ac:dyDescent="0.2">
      <c r="A4" s="293" t="s">
        <v>300</v>
      </c>
      <c r="B4" s="294">
        <v>112.96676864642859</v>
      </c>
      <c r="C4" s="295">
        <v>19.605802822933889</v>
      </c>
      <c r="D4" s="295">
        <v>36.736275123907916</v>
      </c>
      <c r="E4" s="295">
        <v>56.624690699586786</v>
      </c>
      <c r="F4" s="427"/>
      <c r="G4" s="427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</row>
    <row r="5" spans="1:36" x14ac:dyDescent="0.2">
      <c r="A5" s="296" t="s">
        <v>301</v>
      </c>
      <c r="B5" s="297">
        <v>119.58214285714287</v>
      </c>
      <c r="C5" s="291">
        <v>19.092947178871551</v>
      </c>
      <c r="D5" s="291">
        <v>47.040195678271317</v>
      </c>
      <c r="E5" s="291">
        <v>53.448999999999998</v>
      </c>
      <c r="G5" s="427"/>
      <c r="H5" s="432"/>
      <c r="I5" s="432"/>
      <c r="J5" s="432"/>
      <c r="K5" s="432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0"/>
    </row>
    <row r="6" spans="1:36" x14ac:dyDescent="0.2">
      <c r="A6" s="296" t="s">
        <v>302</v>
      </c>
      <c r="B6" s="297">
        <v>112.75714285714287</v>
      </c>
      <c r="C6" s="291">
        <v>18.792857142857144</v>
      </c>
      <c r="D6" s="291">
        <v>40.964107142857152</v>
      </c>
      <c r="E6" s="291">
        <v>53.00017857142857</v>
      </c>
      <c r="G6" s="427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</row>
    <row r="7" spans="1:36" x14ac:dyDescent="0.2">
      <c r="A7" s="296" t="s">
        <v>248</v>
      </c>
      <c r="B7" s="297">
        <v>125.74071428571429</v>
      </c>
      <c r="C7" s="291">
        <v>21.822768595041325</v>
      </c>
      <c r="D7" s="291">
        <v>51.305124262101529</v>
      </c>
      <c r="E7" s="291">
        <v>52.612821428571429</v>
      </c>
      <c r="G7" s="427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</row>
    <row r="8" spans="1:36" x14ac:dyDescent="0.2">
      <c r="A8" s="296" t="s">
        <v>303</v>
      </c>
      <c r="B8" s="297">
        <v>104.30185674842593</v>
      </c>
      <c r="C8" s="291">
        <v>17.383642791404323</v>
      </c>
      <c r="D8" s="291">
        <v>33.029907381707147</v>
      </c>
      <c r="E8" s="291">
        <v>53.888306575314459</v>
      </c>
      <c r="G8" s="427"/>
    </row>
    <row r="9" spans="1:36" x14ac:dyDescent="0.2">
      <c r="A9" s="296" t="s">
        <v>304</v>
      </c>
      <c r="B9" s="297">
        <v>112.9969479662451</v>
      </c>
      <c r="C9" s="291">
        <v>19.611040556125182</v>
      </c>
      <c r="D9" s="291">
        <v>40.523767696835513</v>
      </c>
      <c r="E9" s="291">
        <v>52.862139713284407</v>
      </c>
      <c r="G9" s="427"/>
    </row>
    <row r="10" spans="1:36" x14ac:dyDescent="0.2">
      <c r="A10" s="296" t="s">
        <v>305</v>
      </c>
      <c r="B10" s="297">
        <v>122.87214285714285</v>
      </c>
      <c r="C10" s="291">
        <v>19.618241296518605</v>
      </c>
      <c r="D10" s="291">
        <v>46.069722989195668</v>
      </c>
      <c r="E10" s="291">
        <v>57.184178571428575</v>
      </c>
      <c r="G10" s="427"/>
    </row>
    <row r="11" spans="1:36" x14ac:dyDescent="0.2">
      <c r="A11" s="296" t="s">
        <v>306</v>
      </c>
      <c r="B11" s="297">
        <v>119.89661995536255</v>
      </c>
      <c r="C11" s="291">
        <v>23.979323991072512</v>
      </c>
      <c r="D11" s="291">
        <v>41.061250110736076</v>
      </c>
      <c r="E11" s="291">
        <v>54.856045853553965</v>
      </c>
      <c r="G11" s="427"/>
    </row>
    <row r="12" spans="1:36" x14ac:dyDescent="0.2">
      <c r="A12" s="296" t="s">
        <v>307</v>
      </c>
      <c r="B12" s="297">
        <v>128.22361361598524</v>
      </c>
      <c r="C12" s="291">
        <v>25.644722723197049</v>
      </c>
      <c r="D12" s="291">
        <v>42.121343272765642</v>
      </c>
      <c r="E12" s="291">
        <v>60.457547620022559</v>
      </c>
      <c r="G12" s="427"/>
    </row>
    <row r="13" spans="1:36" x14ac:dyDescent="0.2">
      <c r="A13" s="296" t="s">
        <v>308</v>
      </c>
      <c r="B13" s="297">
        <v>116.68928571428572</v>
      </c>
      <c r="C13" s="291">
        <v>19.44821428571429</v>
      </c>
      <c r="D13" s="291">
        <v>41.605000000000004</v>
      </c>
      <c r="E13" s="291">
        <v>55.636071428571427</v>
      </c>
      <c r="G13" s="427"/>
    </row>
    <row r="14" spans="1:36" x14ac:dyDescent="0.2">
      <c r="A14" s="296" t="s">
        <v>309</v>
      </c>
      <c r="B14" s="297">
        <v>118.40599999999999</v>
      </c>
      <c r="C14" s="291">
        <v>21.351901639344263</v>
      </c>
      <c r="D14" s="291">
        <v>50.232312646370005</v>
      </c>
      <c r="E14" s="291">
        <v>46.821785714285724</v>
      </c>
      <c r="G14" s="427"/>
    </row>
    <row r="15" spans="1:36" x14ac:dyDescent="0.2">
      <c r="A15" s="296" t="s">
        <v>214</v>
      </c>
      <c r="B15" s="297">
        <v>120.22499999999999</v>
      </c>
      <c r="C15" s="291">
        <v>20.037500000000001</v>
      </c>
      <c r="D15" s="291">
        <v>39.291892857142848</v>
      </c>
      <c r="E15" s="291">
        <v>60.895607142857145</v>
      </c>
      <c r="G15" s="427"/>
    </row>
    <row r="16" spans="1:36" x14ac:dyDescent="0.2">
      <c r="A16" s="296" t="s">
        <v>310</v>
      </c>
      <c r="B16" s="298">
        <v>135.42142857142858</v>
      </c>
      <c r="C16" s="280">
        <v>26.210599078341016</v>
      </c>
      <c r="D16" s="280">
        <v>49.846936635944701</v>
      </c>
      <c r="E16" s="280">
        <v>59.363892857142858</v>
      </c>
      <c r="G16" s="427"/>
    </row>
    <row r="17" spans="1:11" x14ac:dyDescent="0.2">
      <c r="A17" s="296" t="s">
        <v>249</v>
      </c>
      <c r="B17" s="297">
        <v>126.44867857142859</v>
      </c>
      <c r="C17" s="291">
        <v>21.074779761904768</v>
      </c>
      <c r="D17" s="291">
        <v>54.670041666666677</v>
      </c>
      <c r="E17" s="291">
        <v>50.703857142857139</v>
      </c>
      <c r="G17" s="427"/>
    </row>
    <row r="18" spans="1:11" x14ac:dyDescent="0.2">
      <c r="A18" s="296" t="s">
        <v>250</v>
      </c>
      <c r="B18" s="297">
        <v>129.22142857142859</v>
      </c>
      <c r="C18" s="291">
        <v>25.010599078341016</v>
      </c>
      <c r="D18" s="291">
        <v>42.06629377880185</v>
      </c>
      <c r="E18" s="291">
        <v>62.144535714285723</v>
      </c>
      <c r="G18" s="427"/>
    </row>
    <row r="19" spans="1:11" x14ac:dyDescent="0.2">
      <c r="A19" s="58" t="s">
        <v>251</v>
      </c>
      <c r="B19" s="297">
        <v>124.64642857142857</v>
      </c>
      <c r="C19" s="291">
        <v>21.632851239669424</v>
      </c>
      <c r="D19" s="291">
        <v>49.391970188902022</v>
      </c>
      <c r="E19" s="291">
        <v>53.621607142857137</v>
      </c>
      <c r="G19" s="427"/>
    </row>
    <row r="20" spans="1:11" x14ac:dyDescent="0.2">
      <c r="A20" s="58" t="s">
        <v>311</v>
      </c>
      <c r="B20" s="297">
        <v>121.47735971789348</v>
      </c>
      <c r="C20" s="291">
        <v>25.825895373095467</v>
      </c>
      <c r="D20" s="291">
        <v>39.492356836378249</v>
      </c>
      <c r="E20" s="291">
        <v>56.159107508419766</v>
      </c>
      <c r="G20" s="427"/>
    </row>
    <row r="21" spans="1:11" x14ac:dyDescent="0.2">
      <c r="A21" s="58" t="s">
        <v>312</v>
      </c>
      <c r="B21" s="297">
        <v>126.54285714285713</v>
      </c>
      <c r="C21" s="291">
        <v>23.662485481997678</v>
      </c>
      <c r="D21" s="291">
        <v>49.899728803716584</v>
      </c>
      <c r="E21" s="291">
        <v>52.980642857142868</v>
      </c>
      <c r="G21" s="427"/>
    </row>
    <row r="22" spans="1:11" x14ac:dyDescent="0.2">
      <c r="A22" s="58" t="s">
        <v>215</v>
      </c>
      <c r="B22" s="297">
        <v>139.94685714285714</v>
      </c>
      <c r="C22" s="291">
        <v>25.236318501170963</v>
      </c>
      <c r="D22" s="291">
        <v>61.739895784543329</v>
      </c>
      <c r="E22" s="291">
        <v>52.970642857142856</v>
      </c>
      <c r="G22" s="427"/>
    </row>
    <row r="23" spans="1:11" x14ac:dyDescent="0.2">
      <c r="A23" s="299" t="s">
        <v>313</v>
      </c>
      <c r="B23" s="300">
        <v>109.31089285714286</v>
      </c>
      <c r="C23" s="301">
        <v>18.971311983471075</v>
      </c>
      <c r="D23" s="301">
        <v>34.9018665879575</v>
      </c>
      <c r="E23" s="301">
        <v>55.437714285714286</v>
      </c>
      <c r="G23" s="427"/>
    </row>
    <row r="24" spans="1:11" x14ac:dyDescent="0.2">
      <c r="A24" s="299" t="s">
        <v>314</v>
      </c>
      <c r="B24" s="300">
        <v>106.25903571428572</v>
      </c>
      <c r="C24" s="301">
        <v>18.441650826446281</v>
      </c>
      <c r="D24" s="301">
        <v>33.016956316410855</v>
      </c>
      <c r="E24" s="301">
        <v>54.800428571428576</v>
      </c>
      <c r="G24" s="427"/>
    </row>
    <row r="25" spans="1:11" x14ac:dyDescent="0.2">
      <c r="A25" s="279" t="s">
        <v>315</v>
      </c>
      <c r="B25" s="300">
        <v>101.98571428571429</v>
      </c>
      <c r="C25" s="301">
        <v>14.818437118437123</v>
      </c>
      <c r="D25" s="301">
        <v>33.499812881562882</v>
      </c>
      <c r="E25" s="301">
        <v>53.667464285714289</v>
      </c>
      <c r="G25" s="427"/>
    </row>
    <row r="26" spans="1:11" x14ac:dyDescent="0.2">
      <c r="A26" s="279" t="s">
        <v>316</v>
      </c>
      <c r="B26" s="300">
        <v>118</v>
      </c>
      <c r="C26" s="301">
        <v>18</v>
      </c>
      <c r="D26" s="301">
        <v>47.239999999999981</v>
      </c>
      <c r="E26" s="301">
        <v>52.760000000000012</v>
      </c>
      <c r="G26" s="427"/>
    </row>
    <row r="27" spans="1:11" x14ac:dyDescent="0.2">
      <c r="A27" s="279" t="s">
        <v>317</v>
      </c>
      <c r="B27" s="300">
        <v>107.3404769988401</v>
      </c>
      <c r="C27" s="301">
        <v>20.071796511978231</v>
      </c>
      <c r="D27" s="301">
        <v>33.850684368525876</v>
      </c>
      <c r="E27" s="301">
        <v>53.417996118335999</v>
      </c>
      <c r="G27" s="427"/>
    </row>
    <row r="28" spans="1:11" x14ac:dyDescent="0.2">
      <c r="A28" s="58" t="s">
        <v>252</v>
      </c>
      <c r="B28" s="297">
        <v>127.00357142857142</v>
      </c>
      <c r="C28" s="291">
        <v>23.748635307781651</v>
      </c>
      <c r="D28" s="291">
        <v>46.636078977932613</v>
      </c>
      <c r="E28" s="291">
        <v>56.618857142857145</v>
      </c>
      <c r="G28" s="427"/>
    </row>
    <row r="29" spans="1:11" x14ac:dyDescent="0.2">
      <c r="A29" s="279" t="s">
        <v>218</v>
      </c>
      <c r="B29" s="300">
        <v>144.48772425865147</v>
      </c>
      <c r="C29" s="301">
        <v>24.081287376441914</v>
      </c>
      <c r="D29" s="301">
        <v>67.974156432317159</v>
      </c>
      <c r="E29" s="301">
        <v>52.432280449892403</v>
      </c>
      <c r="G29" s="427"/>
    </row>
    <row r="30" spans="1:11" x14ac:dyDescent="0.2">
      <c r="A30" s="58" t="s">
        <v>318</v>
      </c>
      <c r="B30" s="297">
        <v>106.22870695365296</v>
      </c>
      <c r="C30" s="291">
        <v>16.960885984196693</v>
      </c>
      <c r="D30" s="291">
        <v>33.665571716625564</v>
      </c>
      <c r="E30" s="291">
        <v>55.602249252830703</v>
      </c>
      <c r="G30" s="427"/>
    </row>
    <row r="31" spans="1:11" x14ac:dyDescent="0.2">
      <c r="A31" s="302" t="s">
        <v>253</v>
      </c>
      <c r="B31" s="303">
        <v>147.72525008307636</v>
      </c>
      <c r="C31" s="269">
        <v>29.545050016615271</v>
      </c>
      <c r="D31" s="269">
        <v>58.919823522013395</v>
      </c>
      <c r="E31" s="269">
        <v>59.260376544447695</v>
      </c>
      <c r="G31" s="427"/>
    </row>
    <row r="32" spans="1:11" x14ac:dyDescent="0.2">
      <c r="A32" s="304" t="s">
        <v>319</v>
      </c>
      <c r="B32" s="305">
        <v>124.70866173923937</v>
      </c>
      <c r="C32" s="305">
        <v>22.037608263829139</v>
      </c>
      <c r="D32" s="305">
        <v>48.971691391953314</v>
      </c>
      <c r="E32" s="305">
        <v>53.699362083456926</v>
      </c>
      <c r="G32" s="427"/>
      <c r="H32" s="433"/>
      <c r="I32" s="433"/>
      <c r="J32" s="433"/>
      <c r="K32" s="433"/>
    </row>
    <row r="33" spans="1:11" x14ac:dyDescent="0.2">
      <c r="A33" s="306" t="s">
        <v>320</v>
      </c>
      <c r="B33" s="307">
        <v>123.47091341035102</v>
      </c>
      <c r="C33" s="307">
        <v>21.295505971471691</v>
      </c>
      <c r="D33" s="307">
        <v>48.634623987154647</v>
      </c>
      <c r="E33" s="307">
        <v>53.540783451724678</v>
      </c>
      <c r="G33" s="427"/>
      <c r="H33" s="430"/>
      <c r="I33" s="430"/>
      <c r="J33" s="430"/>
      <c r="K33" s="430"/>
    </row>
    <row r="34" spans="1:11" x14ac:dyDescent="0.2">
      <c r="A34" s="306" t="s">
        <v>321</v>
      </c>
      <c r="B34" s="308">
        <v>10.504144763922426</v>
      </c>
      <c r="C34" s="308">
        <v>1.6897031485378022</v>
      </c>
      <c r="D34" s="308">
        <v>11.898348863246731</v>
      </c>
      <c r="E34" s="308">
        <v>-3.0839072478621077</v>
      </c>
      <c r="G34" s="427"/>
    </row>
    <row r="35" spans="1:11" x14ac:dyDescent="0.2">
      <c r="A35" s="94"/>
      <c r="B35" s="65"/>
      <c r="C35" s="58"/>
      <c r="D35" s="8"/>
      <c r="E35" s="71" t="s">
        <v>657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B14" sqref="B14:C14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82" t="s">
        <v>35</v>
      </c>
      <c r="B1" s="882"/>
      <c r="C1" s="882"/>
    </row>
    <row r="2" spans="1:4" x14ac:dyDescent="0.2">
      <c r="A2" s="882"/>
      <c r="B2" s="882"/>
      <c r="C2" s="882"/>
    </row>
    <row r="3" spans="1:4" x14ac:dyDescent="0.2">
      <c r="A3" s="61"/>
      <c r="B3" s="8"/>
      <c r="C3" s="62" t="s">
        <v>290</v>
      </c>
    </row>
    <row r="4" spans="1:4" x14ac:dyDescent="0.2">
      <c r="A4" s="64"/>
      <c r="B4" s="292" t="s">
        <v>296</v>
      </c>
      <c r="C4" s="292" t="s">
        <v>299</v>
      </c>
    </row>
    <row r="5" spans="1:4" x14ac:dyDescent="0.2">
      <c r="A5" s="293" t="s">
        <v>300</v>
      </c>
      <c r="B5" s="732">
        <v>70.79317857142857</v>
      </c>
      <c r="C5" s="733">
        <v>49.587249999999997</v>
      </c>
    </row>
    <row r="6" spans="1:4" x14ac:dyDescent="0.2">
      <c r="A6" s="296" t="s">
        <v>301</v>
      </c>
      <c r="B6" s="734">
        <v>62.885714285714286</v>
      </c>
      <c r="C6" s="735">
        <v>46.71</v>
      </c>
    </row>
    <row r="7" spans="1:4" x14ac:dyDescent="0.2">
      <c r="A7" s="296" t="s">
        <v>302</v>
      </c>
      <c r="B7" s="734">
        <v>71.810678571428554</v>
      </c>
      <c r="C7" s="735">
        <v>48.924178571428563</v>
      </c>
    </row>
    <row r="8" spans="1:4" x14ac:dyDescent="0.2">
      <c r="A8" s="296" t="s">
        <v>248</v>
      </c>
      <c r="B8" s="734">
        <v>58.617142857142859</v>
      </c>
      <c r="C8" s="735">
        <v>46.578999999999994</v>
      </c>
    </row>
    <row r="9" spans="1:4" x14ac:dyDescent="0.2">
      <c r="A9" s="296" t="s">
        <v>303</v>
      </c>
      <c r="B9" s="734">
        <v>95.347098578586767</v>
      </c>
      <c r="C9" s="735">
        <v>46.426008531401109</v>
      </c>
    </row>
    <row r="10" spans="1:4" x14ac:dyDescent="0.2">
      <c r="A10" s="296" t="s">
        <v>305</v>
      </c>
      <c r="B10" s="734">
        <v>80.540999999999997</v>
      </c>
      <c r="C10" s="735">
        <v>54.138999999999996</v>
      </c>
    </row>
    <row r="11" spans="1:4" x14ac:dyDescent="0.2">
      <c r="A11" s="296" t="s">
        <v>306</v>
      </c>
      <c r="B11" s="734">
        <v>66.058099712467481</v>
      </c>
      <c r="C11" s="735">
        <v>48.243926839955563</v>
      </c>
      <c r="D11" s="291"/>
    </row>
    <row r="12" spans="1:4" x14ac:dyDescent="0.2">
      <c r="A12" s="296" t="s">
        <v>307</v>
      </c>
      <c r="B12" s="734">
        <v>119.83135392788355</v>
      </c>
      <c r="C12" s="735">
        <v>62.94277257446231</v>
      </c>
    </row>
    <row r="13" spans="1:4" x14ac:dyDescent="0.2">
      <c r="A13" s="296" t="s">
        <v>308</v>
      </c>
      <c r="B13" s="734">
        <v>0</v>
      </c>
      <c r="C13" s="735">
        <v>0</v>
      </c>
    </row>
    <row r="14" spans="1:4" x14ac:dyDescent="0.2">
      <c r="A14" s="296" t="s">
        <v>309</v>
      </c>
      <c r="B14" s="734">
        <v>84.132714285714286</v>
      </c>
      <c r="C14" s="735">
        <v>43.61796428571428</v>
      </c>
    </row>
    <row r="15" spans="1:4" x14ac:dyDescent="0.2">
      <c r="A15" s="296" t="s">
        <v>214</v>
      </c>
      <c r="B15" s="734">
        <v>70.296428571428564</v>
      </c>
      <c r="C15" s="735">
        <v>47.485464285714293</v>
      </c>
    </row>
    <row r="16" spans="1:4" x14ac:dyDescent="0.2">
      <c r="A16" s="296" t="s">
        <v>310</v>
      </c>
      <c r="B16" s="734">
        <v>92.117857142857147</v>
      </c>
      <c r="C16" s="735">
        <v>51.418571428571418</v>
      </c>
    </row>
    <row r="17" spans="1:3" x14ac:dyDescent="0.2">
      <c r="A17" s="296" t="s">
        <v>249</v>
      </c>
      <c r="B17" s="734">
        <v>78.443357142857138</v>
      </c>
      <c r="C17" s="735">
        <v>53.479428571428571</v>
      </c>
    </row>
    <row r="18" spans="1:3" x14ac:dyDescent="0.2">
      <c r="A18" s="296" t="s">
        <v>250</v>
      </c>
      <c r="B18" s="734">
        <v>98.739285714285714</v>
      </c>
      <c r="C18" s="735">
        <v>50.74982142857143</v>
      </c>
    </row>
    <row r="19" spans="1:3" x14ac:dyDescent="0.2">
      <c r="A19" s="296" t="s">
        <v>311</v>
      </c>
      <c r="B19" s="736">
        <v>121.4772595658316</v>
      </c>
      <c r="C19" s="737">
        <v>56.159154433287497</v>
      </c>
    </row>
    <row r="20" spans="1:3" x14ac:dyDescent="0.2">
      <c r="A20" s="296" t="s">
        <v>312</v>
      </c>
      <c r="B20" s="734">
        <v>66.747821428571442</v>
      </c>
      <c r="C20" s="735">
        <v>46.580714285714279</v>
      </c>
    </row>
    <row r="21" spans="1:3" x14ac:dyDescent="0.2">
      <c r="A21" s="296" t="s">
        <v>215</v>
      </c>
      <c r="B21" s="734">
        <v>120.97285714285715</v>
      </c>
      <c r="C21" s="735">
        <v>58.837071428571434</v>
      </c>
    </row>
    <row r="22" spans="1:3" x14ac:dyDescent="0.2">
      <c r="A22" s="296" t="s">
        <v>313</v>
      </c>
      <c r="B22" s="734">
        <v>74.935892857142861</v>
      </c>
      <c r="C22" s="735">
        <v>55.437535714285715</v>
      </c>
    </row>
    <row r="23" spans="1:3" x14ac:dyDescent="0.2">
      <c r="A23" s="296" t="s">
        <v>314</v>
      </c>
      <c r="B23" s="734">
        <v>58.234000000000002</v>
      </c>
      <c r="C23" s="735">
        <v>46.012999999999998</v>
      </c>
    </row>
    <row r="24" spans="1:3" x14ac:dyDescent="0.2">
      <c r="A24" s="296" t="s">
        <v>315</v>
      </c>
      <c r="B24" s="734">
        <v>55.921428571428564</v>
      </c>
      <c r="C24" s="735">
        <v>48.053892857142856</v>
      </c>
    </row>
    <row r="25" spans="1:3" x14ac:dyDescent="0.2">
      <c r="A25" s="296" t="s">
        <v>316</v>
      </c>
      <c r="B25" s="734">
        <v>100</v>
      </c>
      <c r="C25" s="735">
        <v>61.536999999999999</v>
      </c>
    </row>
    <row r="26" spans="1:3" x14ac:dyDescent="0.2">
      <c r="A26" s="296" t="s">
        <v>684</v>
      </c>
      <c r="B26" s="734">
        <v>102.86785714285713</v>
      </c>
      <c r="C26" s="735">
        <v>35.622714285714288</v>
      </c>
    </row>
    <row r="27" spans="1:3" x14ac:dyDescent="0.2">
      <c r="A27" s="296" t="s">
        <v>317</v>
      </c>
      <c r="B27" s="734">
        <v>70.613739608071668</v>
      </c>
      <c r="C27" s="735">
        <v>52.027051391187641</v>
      </c>
    </row>
    <row r="28" spans="1:3" x14ac:dyDescent="0.2">
      <c r="A28" s="296" t="s">
        <v>252</v>
      </c>
      <c r="B28" s="734">
        <v>107.79285714285713</v>
      </c>
      <c r="C28" s="735">
        <v>52.941607142857137</v>
      </c>
    </row>
    <row r="29" spans="1:3" x14ac:dyDescent="0.2">
      <c r="A29" s="296" t="s">
        <v>218</v>
      </c>
      <c r="B29" s="734">
        <v>60.998404364271849</v>
      </c>
      <c r="C29" s="735">
        <v>45.026463820632721</v>
      </c>
    </row>
    <row r="30" spans="1:3" x14ac:dyDescent="0.2">
      <c r="A30" s="296" t="s">
        <v>685</v>
      </c>
      <c r="B30" s="734">
        <v>66.875497109391105</v>
      </c>
      <c r="C30" s="735">
        <v>46.479754550693372</v>
      </c>
    </row>
    <row r="31" spans="1:3" x14ac:dyDescent="0.2">
      <c r="A31" s="296" t="s">
        <v>318</v>
      </c>
      <c r="B31" s="734">
        <v>87.568660644806329</v>
      </c>
      <c r="C31" s="735">
        <v>39.921476543627286</v>
      </c>
    </row>
    <row r="32" spans="1:3" x14ac:dyDescent="0.2">
      <c r="A32" s="296" t="s">
        <v>253</v>
      </c>
      <c r="B32" s="734">
        <v>115.47118609370196</v>
      </c>
      <c r="C32" s="735">
        <v>49.620218855480644</v>
      </c>
    </row>
    <row r="33" spans="1:3" x14ac:dyDescent="0.2">
      <c r="A33" s="304" t="s">
        <v>319</v>
      </c>
      <c r="B33" s="738">
        <v>72.407813911728539</v>
      </c>
      <c r="C33" s="738">
        <v>49.160879017169428</v>
      </c>
    </row>
    <row r="34" spans="1:3" x14ac:dyDescent="0.2">
      <c r="A34" s="306" t="s">
        <v>320</v>
      </c>
      <c r="B34" s="739">
        <v>70.995285295427365</v>
      </c>
      <c r="C34" s="739">
        <v>49.009868844713303</v>
      </c>
    </row>
    <row r="35" spans="1:3" x14ac:dyDescent="0.2">
      <c r="A35" s="306" t="s">
        <v>321</v>
      </c>
      <c r="B35" s="777">
        <v>0.2021067239987957</v>
      </c>
      <c r="C35" s="777">
        <v>-0.57738115528669454</v>
      </c>
    </row>
    <row r="36" spans="1:3" x14ac:dyDescent="0.2">
      <c r="A36" s="94"/>
      <c r="B36" s="8"/>
      <c r="C36" s="71" t="s">
        <v>595</v>
      </c>
    </row>
    <row r="37" spans="1:3" x14ac:dyDescent="0.2">
      <c r="A37" s="94" t="s">
        <v>550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A3" sqref="A3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2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7" t="s">
        <v>323</v>
      </c>
    </row>
    <row r="3" spans="1:13" x14ac:dyDescent="0.2">
      <c r="A3" s="228"/>
      <c r="B3" s="721">
        <v>2016</v>
      </c>
      <c r="C3" s="721" t="s">
        <v>588</v>
      </c>
      <c r="D3" s="721" t="s">
        <v>588</v>
      </c>
      <c r="E3" s="721" t="s">
        <v>588</v>
      </c>
      <c r="F3" s="721" t="s">
        <v>588</v>
      </c>
      <c r="G3" s="721" t="s">
        <v>588</v>
      </c>
      <c r="H3" s="721" t="s">
        <v>588</v>
      </c>
      <c r="I3" s="721" t="s">
        <v>588</v>
      </c>
      <c r="J3" s="721" t="s">
        <v>588</v>
      </c>
      <c r="K3" s="721" t="s">
        <v>588</v>
      </c>
      <c r="L3" s="721">
        <v>2017</v>
      </c>
      <c r="M3" s="721" t="s">
        <v>588</v>
      </c>
    </row>
    <row r="4" spans="1:13" x14ac:dyDescent="0.2">
      <c r="A4" s="316"/>
      <c r="B4" s="661">
        <v>42430</v>
      </c>
      <c r="C4" s="661">
        <v>42461</v>
      </c>
      <c r="D4" s="661">
        <v>42491</v>
      </c>
      <c r="E4" s="661">
        <v>42522</v>
      </c>
      <c r="F4" s="661">
        <v>42552</v>
      </c>
      <c r="G4" s="661">
        <v>42583</v>
      </c>
      <c r="H4" s="661">
        <v>42614</v>
      </c>
      <c r="I4" s="661">
        <v>42644</v>
      </c>
      <c r="J4" s="661">
        <v>42675</v>
      </c>
      <c r="K4" s="661">
        <v>42705</v>
      </c>
      <c r="L4" s="661">
        <v>42736</v>
      </c>
      <c r="M4" s="661">
        <v>42767</v>
      </c>
    </row>
    <row r="5" spans="1:13" x14ac:dyDescent="0.2">
      <c r="A5" s="310" t="s">
        <v>324</v>
      </c>
      <c r="B5" s="311">
        <v>38.352857142857133</v>
      </c>
      <c r="C5" s="311">
        <v>41.665238095238102</v>
      </c>
      <c r="D5" s="311">
        <v>46.814500000000002</v>
      </c>
      <c r="E5" s="311">
        <v>48.358636363636357</v>
      </c>
      <c r="F5" s="311">
        <v>44.977142857142859</v>
      </c>
      <c r="G5" s="311">
        <v>45.704090909090915</v>
      </c>
      <c r="H5" s="311">
        <v>46.597727272727276</v>
      </c>
      <c r="I5" s="311">
        <v>49.484285714285718</v>
      </c>
      <c r="J5" s="311">
        <v>44.89318181818183</v>
      </c>
      <c r="K5" s="311">
        <v>53.201999999999998</v>
      </c>
      <c r="L5" s="311">
        <v>54.541904761904753</v>
      </c>
      <c r="M5" s="311">
        <v>54.806500000000007</v>
      </c>
    </row>
    <row r="6" spans="1:13" x14ac:dyDescent="0.2">
      <c r="A6" s="312" t="s">
        <v>325</v>
      </c>
      <c r="B6" s="311">
        <v>37.802727272727275</v>
      </c>
      <c r="C6" s="311">
        <v>40.958095238095225</v>
      </c>
      <c r="D6" s="311">
        <v>46.712380952380947</v>
      </c>
      <c r="E6" s="311">
        <v>48.757272727272721</v>
      </c>
      <c r="F6" s="311">
        <v>44.651499999999999</v>
      </c>
      <c r="G6" s="311">
        <v>44.724347826086962</v>
      </c>
      <c r="H6" s="311">
        <v>45.200952380952387</v>
      </c>
      <c r="I6" s="311">
        <v>49.845714285714287</v>
      </c>
      <c r="J6" s="311">
        <v>45.660952380952381</v>
      </c>
      <c r="K6" s="311">
        <v>51.970476190476198</v>
      </c>
      <c r="L6" s="311">
        <v>52.503999999999998</v>
      </c>
      <c r="M6" s="311">
        <v>53.46842105263157</v>
      </c>
    </row>
    <row r="7" spans="1:13" x14ac:dyDescent="0.2">
      <c r="A7" s="313" t="s">
        <v>326</v>
      </c>
      <c r="B7" s="314">
        <v>1.1099666666666668</v>
      </c>
      <c r="C7" s="314">
        <v>1.1339190476190477</v>
      </c>
      <c r="D7" s="314">
        <v>1.1311090909090913</v>
      </c>
      <c r="E7" s="314">
        <v>1.1228909090909089</v>
      </c>
      <c r="F7" s="314">
        <v>1.1068523809523811</v>
      </c>
      <c r="G7" s="314">
        <v>1.1211739130434786</v>
      </c>
      <c r="H7" s="314">
        <v>1.1212090909090908</v>
      </c>
      <c r="I7" s="314">
        <v>1.1026047619047619</v>
      </c>
      <c r="J7" s="314">
        <v>1.0798954545454547</v>
      </c>
      <c r="K7" s="314">
        <v>1.0542904761904763</v>
      </c>
      <c r="L7" s="314">
        <v>1.0614409090909092</v>
      </c>
      <c r="M7" s="314">
        <v>1.064265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5" t="s">
        <v>327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M28" sqref="M28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2" t="s">
        <v>21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x14ac:dyDescent="0.2">
      <c r="A2" s="225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7" t="s">
        <v>323</v>
      </c>
    </row>
    <row r="3" spans="1:13" x14ac:dyDescent="0.2">
      <c r="A3" s="315"/>
      <c r="B3" s="721">
        <v>2016</v>
      </c>
      <c r="C3" s="721" t="s">
        <v>588</v>
      </c>
      <c r="D3" s="721" t="s">
        <v>588</v>
      </c>
      <c r="E3" s="721" t="s">
        <v>588</v>
      </c>
      <c r="F3" s="721" t="s">
        <v>588</v>
      </c>
      <c r="G3" s="721" t="s">
        <v>588</v>
      </c>
      <c r="H3" s="721" t="s">
        <v>588</v>
      </c>
      <c r="I3" s="721" t="s">
        <v>588</v>
      </c>
      <c r="J3" s="721" t="s">
        <v>588</v>
      </c>
      <c r="K3" s="721" t="s">
        <v>588</v>
      </c>
      <c r="L3" s="721">
        <v>2017</v>
      </c>
      <c r="M3" s="721" t="s">
        <v>588</v>
      </c>
    </row>
    <row r="4" spans="1:13" x14ac:dyDescent="0.2">
      <c r="A4" s="316"/>
      <c r="B4" s="661">
        <v>42430</v>
      </c>
      <c r="C4" s="661">
        <v>42461</v>
      </c>
      <c r="D4" s="661">
        <v>42491</v>
      </c>
      <c r="E4" s="661">
        <v>42522</v>
      </c>
      <c r="F4" s="661">
        <v>42552</v>
      </c>
      <c r="G4" s="661">
        <v>42583</v>
      </c>
      <c r="H4" s="661">
        <v>42614</v>
      </c>
      <c r="I4" s="661">
        <v>42644</v>
      </c>
      <c r="J4" s="661">
        <v>42675</v>
      </c>
      <c r="K4" s="661">
        <v>42705</v>
      </c>
      <c r="L4" s="661">
        <v>42736</v>
      </c>
      <c r="M4" s="661">
        <v>42767</v>
      </c>
    </row>
    <row r="5" spans="1:13" x14ac:dyDescent="0.2">
      <c r="A5" s="779" t="s">
        <v>328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x14ac:dyDescent="0.2">
      <c r="A6" s="317" t="s">
        <v>329</v>
      </c>
      <c r="B6" s="235">
        <v>34.746521739130436</v>
      </c>
      <c r="C6" s="235">
        <v>38.209047619047617</v>
      </c>
      <c r="D6" s="235">
        <v>42.980454545454535</v>
      </c>
      <c r="E6" s="235">
        <v>45.464545454545458</v>
      </c>
      <c r="F6" s="235">
        <v>42.106190476190484</v>
      </c>
      <c r="G6" s="235">
        <v>42.415217391304346</v>
      </c>
      <c r="H6" s="235">
        <v>42.98181818181817</v>
      </c>
      <c r="I6" s="235">
        <v>46.685714285714283</v>
      </c>
      <c r="J6" s="235">
        <v>41.767272727272726</v>
      </c>
      <c r="K6" s="235">
        <v>50.18636363636363</v>
      </c>
      <c r="L6" s="235">
        <v>51.363181818181822</v>
      </c>
      <c r="M6" s="235">
        <v>51.314499999999995</v>
      </c>
    </row>
    <row r="7" spans="1:13" x14ac:dyDescent="0.2">
      <c r="A7" s="317" t="s">
        <v>330</v>
      </c>
      <c r="B7" s="235">
        <v>35.470909090909096</v>
      </c>
      <c r="C7" s="235">
        <v>39.421428571428571</v>
      </c>
      <c r="D7" s="235">
        <v>44.289999999999992</v>
      </c>
      <c r="E7" s="235">
        <v>46.307727272727277</v>
      </c>
      <c r="F7" s="235">
        <v>42.466666666666661</v>
      </c>
      <c r="G7" s="235">
        <v>43.926521739130429</v>
      </c>
      <c r="H7" s="235">
        <v>43.770909090909079</v>
      </c>
      <c r="I7" s="235">
        <v>48.794761904761906</v>
      </c>
      <c r="J7" s="235">
        <v>43.976363636363629</v>
      </c>
      <c r="K7" s="235">
        <v>52.12772727272727</v>
      </c>
      <c r="L7" s="235">
        <v>53.673636363636369</v>
      </c>
      <c r="M7" s="235">
        <v>54.338999999999984</v>
      </c>
    </row>
    <row r="8" spans="1:13" x14ac:dyDescent="0.2">
      <c r="A8" s="317" t="s">
        <v>682</v>
      </c>
      <c r="B8" s="235">
        <v>34.643478260869571</v>
      </c>
      <c r="C8" s="235">
        <v>38.147619047619045</v>
      </c>
      <c r="D8" s="235">
        <v>42.975454545454539</v>
      </c>
      <c r="E8" s="235">
        <v>45.516363636363629</v>
      </c>
      <c r="F8" s="235">
        <v>42.156666666666666</v>
      </c>
      <c r="G8" s="235">
        <v>42.369565217391305</v>
      </c>
      <c r="H8" s="235">
        <v>42.93181818181818</v>
      </c>
      <c r="I8" s="235">
        <v>46.68333333333333</v>
      </c>
      <c r="J8" s="235">
        <v>41.743636363636362</v>
      </c>
      <c r="K8" s="235">
        <v>50.142272727272733</v>
      </c>
      <c r="L8" s="235">
        <v>51.24</v>
      </c>
      <c r="M8" s="235">
        <v>51.3125</v>
      </c>
    </row>
    <row r="9" spans="1:13" x14ac:dyDescent="0.2">
      <c r="A9" s="317" t="s">
        <v>683</v>
      </c>
      <c r="B9" s="235">
        <v>33.278260869565216</v>
      </c>
      <c r="C9" s="235">
        <v>36.61666666666666</v>
      </c>
      <c r="D9" s="235">
        <v>41.152727272727269</v>
      </c>
      <c r="E9" s="235">
        <v>43.523181818181811</v>
      </c>
      <c r="F9" s="235">
        <v>40.061428571428578</v>
      </c>
      <c r="G9" s="235">
        <v>40.508695652173913</v>
      </c>
      <c r="H9" s="235">
        <v>41.415909090909089</v>
      </c>
      <c r="I9" s="235">
        <v>45.040476190476191</v>
      </c>
      <c r="J9" s="235">
        <v>40.23681818181818</v>
      </c>
      <c r="K9" s="235">
        <v>48.260454545454543</v>
      </c>
      <c r="L9" s="235">
        <v>49.521818181818183</v>
      </c>
      <c r="M9" s="235">
        <v>49.517499999999998</v>
      </c>
    </row>
    <row r="10" spans="1:13" x14ac:dyDescent="0.2">
      <c r="A10" s="320" t="s">
        <v>332</v>
      </c>
      <c r="B10" s="318">
        <v>33.198095238095235</v>
      </c>
      <c r="C10" s="318">
        <v>36.407142857142858</v>
      </c>
      <c r="D10" s="318">
        <v>41.523809523809533</v>
      </c>
      <c r="E10" s="318">
        <v>43.047272727272734</v>
      </c>
      <c r="F10" s="318">
        <v>39.751904761904761</v>
      </c>
      <c r="G10" s="318">
        <v>40.4</v>
      </c>
      <c r="H10" s="318">
        <v>41.367727272727265</v>
      </c>
      <c r="I10" s="318">
        <v>44.329047619047614</v>
      </c>
      <c r="J10" s="318">
        <v>39.788636363636357</v>
      </c>
      <c r="K10" s="318">
        <v>48.672499999999999</v>
      </c>
      <c r="L10" s="318">
        <v>49.976666666666667</v>
      </c>
      <c r="M10" s="318">
        <v>50.269500000000001</v>
      </c>
    </row>
    <row r="11" spans="1:13" x14ac:dyDescent="0.2">
      <c r="A11" s="779" t="s">
        <v>331</v>
      </c>
      <c r="B11" s="778"/>
      <c r="C11" s="778"/>
      <c r="D11" s="778"/>
      <c r="E11" s="778"/>
      <c r="F11" s="778"/>
      <c r="G11" s="778"/>
      <c r="H11" s="778"/>
      <c r="I11" s="778"/>
      <c r="J11" s="778"/>
      <c r="K11" s="778"/>
      <c r="L11" s="778"/>
      <c r="M11" s="778"/>
    </row>
    <row r="12" spans="1:13" x14ac:dyDescent="0.2">
      <c r="A12" s="317" t="s">
        <v>333</v>
      </c>
      <c r="B12" s="235">
        <v>38.940952380952382</v>
      </c>
      <c r="C12" s="235">
        <v>42.43571428571429</v>
      </c>
      <c r="D12" s="235">
        <v>47.349999999999994</v>
      </c>
      <c r="E12" s="235">
        <v>48.551818181818184</v>
      </c>
      <c r="F12" s="235">
        <v>45.390000000000008</v>
      </c>
      <c r="G12" s="235">
        <v>46.045454545454547</v>
      </c>
      <c r="H12" s="235">
        <v>46.547272727272713</v>
      </c>
      <c r="I12" s="235">
        <v>49.47904761904762</v>
      </c>
      <c r="J12" s="235">
        <v>44.815909090909095</v>
      </c>
      <c r="K12" s="235">
        <v>53.490000000000009</v>
      </c>
      <c r="L12" s="235">
        <v>54.569523809523808</v>
      </c>
      <c r="M12" s="235">
        <v>54.721999999999994</v>
      </c>
    </row>
    <row r="13" spans="1:13" x14ac:dyDescent="0.2">
      <c r="A13" s="317" t="s">
        <v>334</v>
      </c>
      <c r="B13" s="235">
        <v>37.414347826086953</v>
      </c>
      <c r="C13" s="235">
        <v>40.675714285714285</v>
      </c>
      <c r="D13" s="235">
        <v>45.806363636363635</v>
      </c>
      <c r="E13" s="235">
        <v>47.367727272727272</v>
      </c>
      <c r="F13" s="235">
        <v>43.993333333333339</v>
      </c>
      <c r="G13" s="235">
        <v>44.85521739130435</v>
      </c>
      <c r="H13" s="235">
        <v>45.493181818181824</v>
      </c>
      <c r="I13" s="235">
        <v>48.41</v>
      </c>
      <c r="J13" s="235">
        <v>43.224545454545456</v>
      </c>
      <c r="K13" s="235">
        <v>51.843636363636371</v>
      </c>
      <c r="L13" s="235">
        <v>53.055454545454538</v>
      </c>
      <c r="M13" s="235">
        <v>53.450500000000012</v>
      </c>
    </row>
    <row r="14" spans="1:13" x14ac:dyDescent="0.2">
      <c r="A14" s="317" t="s">
        <v>335</v>
      </c>
      <c r="B14" s="235">
        <v>38.917142857142849</v>
      </c>
      <c r="C14" s="235">
        <v>42.283333333333317</v>
      </c>
      <c r="D14" s="235">
        <v>47.596666666666657</v>
      </c>
      <c r="E14" s="235">
        <v>49.299090909090914</v>
      </c>
      <c r="F14" s="235">
        <v>46.325714285714284</v>
      </c>
      <c r="G14" s="235">
        <v>47.458181818181828</v>
      </c>
      <c r="H14" s="235">
        <v>48.329090909090908</v>
      </c>
      <c r="I14" s="235">
        <v>50.346190476190472</v>
      </c>
      <c r="J14" s="235">
        <v>45.481818181818191</v>
      </c>
      <c r="K14" s="235">
        <v>54.101500000000009</v>
      </c>
      <c r="L14" s="235">
        <v>55.098571428571439</v>
      </c>
      <c r="M14" s="235">
        <v>55.484999999999999</v>
      </c>
    </row>
    <row r="15" spans="1:13" x14ac:dyDescent="0.2">
      <c r="A15" s="779" t="s">
        <v>219</v>
      </c>
      <c r="B15" s="778"/>
      <c r="C15" s="778"/>
      <c r="D15" s="778"/>
      <c r="E15" s="778"/>
      <c r="F15" s="778"/>
      <c r="G15" s="778"/>
      <c r="H15" s="778"/>
      <c r="I15" s="778"/>
      <c r="J15" s="778"/>
      <c r="K15" s="778"/>
      <c r="L15" s="778"/>
      <c r="M15" s="778"/>
    </row>
    <row r="16" spans="1:13" x14ac:dyDescent="0.2">
      <c r="A16" s="317" t="s">
        <v>336</v>
      </c>
      <c r="B16" s="235">
        <v>36.617142857142859</v>
      </c>
      <c r="C16" s="235">
        <v>39.976190476190467</v>
      </c>
      <c r="D16" s="235">
        <v>45.018500000000003</v>
      </c>
      <c r="E16" s="235">
        <v>46.651818181818186</v>
      </c>
      <c r="F16" s="235">
        <v>43.66142857142858</v>
      </c>
      <c r="G16" s="235">
        <v>43.815909090909095</v>
      </c>
      <c r="H16" s="235">
        <v>44.367727272727272</v>
      </c>
      <c r="I16" s="235">
        <v>48.027142857142856</v>
      </c>
      <c r="J16" s="235">
        <v>43.520454545454548</v>
      </c>
      <c r="K16" s="235">
        <v>52.122500000000002</v>
      </c>
      <c r="L16" s="235">
        <v>53.436190476190482</v>
      </c>
      <c r="M16" s="235">
        <v>53.397000000000006</v>
      </c>
    </row>
    <row r="17" spans="1:13" x14ac:dyDescent="0.2">
      <c r="A17" s="779" t="s">
        <v>337</v>
      </c>
      <c r="B17" s="781"/>
      <c r="C17" s="781"/>
      <c r="D17" s="781"/>
      <c r="E17" s="781"/>
      <c r="F17" s="781"/>
      <c r="G17" s="781"/>
      <c r="H17" s="781"/>
      <c r="I17" s="781"/>
      <c r="J17" s="781"/>
      <c r="K17" s="781"/>
      <c r="L17" s="781"/>
      <c r="M17" s="781"/>
    </row>
    <row r="18" spans="1:13" x14ac:dyDescent="0.2">
      <c r="A18" s="317" t="s">
        <v>338</v>
      </c>
      <c r="B18" s="235">
        <v>37.802727272727275</v>
      </c>
      <c r="C18" s="235">
        <v>40.958095238095225</v>
      </c>
      <c r="D18" s="235">
        <v>46.712380952380947</v>
      </c>
      <c r="E18" s="235">
        <v>48.757272727272721</v>
      </c>
      <c r="F18" s="235">
        <v>44.651499999999999</v>
      </c>
      <c r="G18" s="235">
        <v>44.724347826086962</v>
      </c>
      <c r="H18" s="235">
        <v>45.200952380952387</v>
      </c>
      <c r="I18" s="235">
        <v>49.845714285714287</v>
      </c>
      <c r="J18" s="235">
        <v>45.660952380952381</v>
      </c>
      <c r="K18" s="235">
        <v>51.970476190476198</v>
      </c>
      <c r="L18" s="235">
        <v>52.503999999999998</v>
      </c>
      <c r="M18" s="235">
        <v>53.46842105263157</v>
      </c>
    </row>
    <row r="19" spans="1:13" x14ac:dyDescent="0.2">
      <c r="A19" s="320" t="s">
        <v>339</v>
      </c>
      <c r="B19" s="318">
        <v>28.658695652173911</v>
      </c>
      <c r="C19" s="318">
        <v>30.706666666666667</v>
      </c>
      <c r="D19" s="318">
        <v>36.206818181818178</v>
      </c>
      <c r="E19" s="318">
        <v>37.576363636363638</v>
      </c>
      <c r="F19" s="318">
        <v>36.103333333333339</v>
      </c>
      <c r="G19" s="318">
        <v>36.703043478260874</v>
      </c>
      <c r="H19" s="318">
        <v>36.674090909090907</v>
      </c>
      <c r="I19" s="318">
        <v>38.796190476190482</v>
      </c>
      <c r="J19" s="318">
        <v>34.836818181818188</v>
      </c>
      <c r="K19" s="318">
        <v>42.839999999999996</v>
      </c>
      <c r="L19" s="318">
        <v>44.243636363636362</v>
      </c>
      <c r="M19" s="318">
        <v>44.576000000000001</v>
      </c>
    </row>
    <row r="20" spans="1:13" x14ac:dyDescent="0.2">
      <c r="A20" s="779" t="s">
        <v>340</v>
      </c>
      <c r="B20" s="781"/>
      <c r="C20" s="781"/>
      <c r="D20" s="781"/>
      <c r="E20" s="781"/>
      <c r="F20" s="781"/>
      <c r="G20" s="781"/>
      <c r="H20" s="781"/>
      <c r="I20" s="781"/>
      <c r="J20" s="781"/>
      <c r="K20" s="781"/>
      <c r="L20" s="781"/>
      <c r="M20" s="781"/>
    </row>
    <row r="21" spans="1:13" x14ac:dyDescent="0.2">
      <c r="A21" s="317" t="s">
        <v>341</v>
      </c>
      <c r="B21" s="235">
        <v>38.649047619047622</v>
      </c>
      <c r="C21" s="235">
        <v>42.088095238095235</v>
      </c>
      <c r="D21" s="235">
        <v>47.711904761904776</v>
      </c>
      <c r="E21" s="235">
        <v>48.499545454545455</v>
      </c>
      <c r="F21" s="235">
        <v>44.982857142857142</v>
      </c>
      <c r="G21" s="235">
        <v>45.718181818181819</v>
      </c>
      <c r="H21" s="235">
        <v>46.945454545454545</v>
      </c>
      <c r="I21" s="235">
        <v>49.353333333333325</v>
      </c>
      <c r="J21" s="235">
        <v>44.497727272727275</v>
      </c>
      <c r="K21" s="235">
        <v>53.398000000000003</v>
      </c>
      <c r="L21" s="235">
        <v>54.607619047619039</v>
      </c>
      <c r="M21" s="235">
        <v>55.013500000000001</v>
      </c>
    </row>
    <row r="22" spans="1:13" x14ac:dyDescent="0.2">
      <c r="A22" s="317" t="s">
        <v>342</v>
      </c>
      <c r="B22" s="244">
        <v>37.984761904761911</v>
      </c>
      <c r="C22" s="244">
        <v>41.064761904761909</v>
      </c>
      <c r="D22" s="244">
        <v>46.63333333333334</v>
      </c>
      <c r="E22" s="244">
        <v>47.851363636363651</v>
      </c>
      <c r="F22" s="244">
        <v>44.438571428571422</v>
      </c>
      <c r="G22" s="244">
        <v>45.265454545454546</v>
      </c>
      <c r="H22" s="244">
        <v>46.730909090909101</v>
      </c>
      <c r="I22" s="244">
        <v>48.93666666666666</v>
      </c>
      <c r="J22" s="244">
        <v>44.005454545454548</v>
      </c>
      <c r="K22" s="244">
        <v>53.031499999999994</v>
      </c>
      <c r="L22" s="244">
        <v>54.455714285714279</v>
      </c>
      <c r="M22" s="244">
        <v>54.606500000000004</v>
      </c>
    </row>
    <row r="23" spans="1:13" x14ac:dyDescent="0.2">
      <c r="A23" s="320" t="s">
        <v>343</v>
      </c>
      <c r="B23" s="318">
        <v>38.083809523809521</v>
      </c>
      <c r="C23" s="318">
        <v>41.252380952380953</v>
      </c>
      <c r="D23" s="318">
        <v>46.773500000000006</v>
      </c>
      <c r="E23" s="318">
        <v>47.795000000000009</v>
      </c>
      <c r="F23" s="318">
        <v>44.535714285714292</v>
      </c>
      <c r="G23" s="318">
        <v>45.339545454545458</v>
      </c>
      <c r="H23" s="318">
        <v>46.797272727272734</v>
      </c>
      <c r="I23" s="318">
        <v>49.009523809523813</v>
      </c>
      <c r="J23" s="318">
        <v>44.006363636363638</v>
      </c>
      <c r="K23" s="318">
        <v>52.998000000000005</v>
      </c>
      <c r="L23" s="318">
        <v>54.407619047619036</v>
      </c>
      <c r="M23" s="318">
        <v>54.503999999999998</v>
      </c>
    </row>
    <row r="24" spans="1:13" s="256" customFormat="1" ht="15" x14ac:dyDescent="0.25">
      <c r="A24" s="662" t="s">
        <v>344</v>
      </c>
      <c r="B24" s="663">
        <v>34.653043478260869</v>
      </c>
      <c r="C24" s="663">
        <v>37.86</v>
      </c>
      <c r="D24" s="663">
        <v>43.23</v>
      </c>
      <c r="E24" s="663">
        <v>45.837272727272733</v>
      </c>
      <c r="F24" s="663">
        <v>42.701904761904757</v>
      </c>
      <c r="G24" s="663">
        <v>43.101739130434787</v>
      </c>
      <c r="H24" s="663">
        <v>42.885909090909088</v>
      </c>
      <c r="I24" s="663">
        <v>47.867619047619051</v>
      </c>
      <c r="J24" s="663">
        <v>43.217272727272729</v>
      </c>
      <c r="K24" s="663">
        <v>51.676666666666655</v>
      </c>
      <c r="L24" s="663">
        <v>52.397142857142867</v>
      </c>
      <c r="M24" s="663">
        <v>53.369000000000014</v>
      </c>
    </row>
    <row r="25" spans="1:13" x14ac:dyDescent="0.2">
      <c r="A25" s="321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45" t="s">
        <v>327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A3" sqref="A3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4"/>
    <col min="16" max="16384" width="10.5" style="13"/>
  </cols>
  <sheetData>
    <row r="1" spans="1:15" ht="13.7" customHeight="1" x14ac:dyDescent="0.2">
      <c r="A1" s="222" t="s">
        <v>22</v>
      </c>
      <c r="B1" s="222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5" ht="13.7" customHeight="1" x14ac:dyDescent="0.2">
      <c r="A2" s="222"/>
      <c r="B2" s="222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7" t="s">
        <v>345</v>
      </c>
    </row>
    <row r="3" spans="1:15" ht="13.7" customHeight="1" x14ac:dyDescent="0.2">
      <c r="A3" s="807"/>
      <c r="B3" s="807"/>
      <c r="C3" s="721">
        <v>2016</v>
      </c>
      <c r="D3" s="721" t="s">
        <v>588</v>
      </c>
      <c r="E3" s="721" t="s">
        <v>588</v>
      </c>
      <c r="F3" s="721" t="s">
        <v>588</v>
      </c>
      <c r="G3" s="721" t="s">
        <v>588</v>
      </c>
      <c r="H3" s="721" t="s">
        <v>588</v>
      </c>
      <c r="I3" s="721" t="s">
        <v>588</v>
      </c>
      <c r="J3" s="721" t="s">
        <v>588</v>
      </c>
      <c r="K3" s="721" t="s">
        <v>588</v>
      </c>
      <c r="L3" s="721" t="s">
        <v>588</v>
      </c>
      <c r="M3" s="721">
        <v>2017</v>
      </c>
      <c r="N3" s="721" t="s">
        <v>588</v>
      </c>
    </row>
    <row r="4" spans="1:15" ht="13.7" customHeight="1" x14ac:dyDescent="0.2">
      <c r="B4" s="233"/>
      <c r="C4" s="661">
        <v>42430</v>
      </c>
      <c r="D4" s="661">
        <v>42461</v>
      </c>
      <c r="E4" s="661">
        <v>42491</v>
      </c>
      <c r="F4" s="661">
        <v>42522</v>
      </c>
      <c r="G4" s="661">
        <v>42552</v>
      </c>
      <c r="H4" s="661">
        <v>42583</v>
      </c>
      <c r="I4" s="661">
        <v>42614</v>
      </c>
      <c r="J4" s="661">
        <v>42644</v>
      </c>
      <c r="K4" s="661">
        <v>42675</v>
      </c>
      <c r="L4" s="661">
        <v>42705</v>
      </c>
      <c r="M4" s="661">
        <v>42736</v>
      </c>
      <c r="N4" s="661">
        <v>42767</v>
      </c>
    </row>
    <row r="5" spans="1:15" ht="13.7" customHeight="1" x14ac:dyDescent="0.2">
      <c r="A5" s="918" t="s">
        <v>551</v>
      </c>
      <c r="B5" s="322" t="s">
        <v>346</v>
      </c>
      <c r="C5" s="724">
        <v>420.59523809523807</v>
      </c>
      <c r="D5" s="724">
        <v>476.88095238095241</v>
      </c>
      <c r="E5" s="724">
        <v>512.09523809523807</v>
      </c>
      <c r="F5" s="724">
        <v>509.67045454545456</v>
      </c>
      <c r="G5" s="724">
        <v>458.42857142857144</v>
      </c>
      <c r="H5" s="724">
        <v>471.72727272727275</v>
      </c>
      <c r="I5" s="724">
        <v>496.01136363636363</v>
      </c>
      <c r="J5" s="724">
        <v>514.08333333333337</v>
      </c>
      <c r="K5" s="724">
        <v>468.29545454545456</v>
      </c>
      <c r="L5" s="724">
        <v>521.5</v>
      </c>
      <c r="M5" s="724">
        <v>549</v>
      </c>
      <c r="N5" s="724">
        <v>564.28750000000002</v>
      </c>
    </row>
    <row r="6" spans="1:15" ht="13.7" customHeight="1" x14ac:dyDescent="0.2">
      <c r="A6" s="919"/>
      <c r="B6" s="323" t="s">
        <v>347</v>
      </c>
      <c r="C6" s="725">
        <v>390.11904761904759</v>
      </c>
      <c r="D6" s="725">
        <v>470.07142857142856</v>
      </c>
      <c r="E6" s="725">
        <v>498.28571428571428</v>
      </c>
      <c r="F6" s="725">
        <v>502.875</v>
      </c>
      <c r="G6" s="725">
        <v>450.60714285714283</v>
      </c>
      <c r="H6" s="725">
        <v>464.02272727272725</v>
      </c>
      <c r="I6" s="725">
        <v>490.85227272727275</v>
      </c>
      <c r="J6" s="725">
        <v>511.58333333333331</v>
      </c>
      <c r="K6" s="725">
        <v>467.92045454545456</v>
      </c>
      <c r="L6" s="725">
        <v>510.05</v>
      </c>
      <c r="M6" s="725">
        <v>534.53571428571433</v>
      </c>
      <c r="N6" s="725">
        <v>549.01250000000005</v>
      </c>
    </row>
    <row r="7" spans="1:15" ht="13.7" customHeight="1" x14ac:dyDescent="0.2">
      <c r="A7" s="920" t="s">
        <v>599</v>
      </c>
      <c r="B7" s="322" t="s">
        <v>346</v>
      </c>
      <c r="C7" s="726">
        <v>361.86904761904759</v>
      </c>
      <c r="D7" s="726">
        <v>378.26190476190476</v>
      </c>
      <c r="E7" s="726">
        <v>428.82499999999999</v>
      </c>
      <c r="F7" s="726">
        <v>451.27272727272725</v>
      </c>
      <c r="G7" s="726">
        <v>417.26190476190476</v>
      </c>
      <c r="H7" s="726">
        <v>420.78409090909093</v>
      </c>
      <c r="I7" s="726">
        <v>429.30681818181819</v>
      </c>
      <c r="J7" s="726">
        <v>472.13095238095241</v>
      </c>
      <c r="K7" s="726">
        <v>440.69318181818181</v>
      </c>
      <c r="L7" s="726">
        <v>492.78750000000002</v>
      </c>
      <c r="M7" s="726">
        <v>499.89285714285717</v>
      </c>
      <c r="N7" s="726">
        <v>509.8125</v>
      </c>
    </row>
    <row r="8" spans="1:15" ht="13.7" customHeight="1" x14ac:dyDescent="0.2">
      <c r="A8" s="921"/>
      <c r="B8" s="323" t="s">
        <v>347</v>
      </c>
      <c r="C8" s="725">
        <v>370.78571428571428</v>
      </c>
      <c r="D8" s="725">
        <v>392.51190476190476</v>
      </c>
      <c r="E8" s="725">
        <v>436.59523809523807</v>
      </c>
      <c r="F8" s="725">
        <v>459.28409090909093</v>
      </c>
      <c r="G8" s="725">
        <v>423.1904761904762</v>
      </c>
      <c r="H8" s="725">
        <v>430.97727272727275</v>
      </c>
      <c r="I8" s="725">
        <v>436.69318181818181</v>
      </c>
      <c r="J8" s="725">
        <v>479.65476190476193</v>
      </c>
      <c r="K8" s="725">
        <v>449.18181818181819</v>
      </c>
      <c r="L8" s="725">
        <v>503.55</v>
      </c>
      <c r="M8" s="725">
        <v>507.02380952380952</v>
      </c>
      <c r="N8" s="725">
        <v>515.85</v>
      </c>
    </row>
    <row r="9" spans="1:15" ht="13.7" customHeight="1" x14ac:dyDescent="0.2">
      <c r="A9" s="920" t="s">
        <v>552</v>
      </c>
      <c r="B9" s="322" t="s">
        <v>346</v>
      </c>
      <c r="C9" s="724">
        <v>350.5595238095238</v>
      </c>
      <c r="D9" s="724">
        <v>363.3095238095238</v>
      </c>
      <c r="E9" s="724">
        <v>421.39285714285717</v>
      </c>
      <c r="F9" s="724">
        <v>439.86363636363637</v>
      </c>
      <c r="G9" s="724">
        <v>401.45238095238096</v>
      </c>
      <c r="H9" s="724">
        <v>408.46739130434781</v>
      </c>
      <c r="I9" s="724">
        <v>417.30681818181819</v>
      </c>
      <c r="J9" s="724">
        <v>460</v>
      </c>
      <c r="K9" s="724">
        <v>424.54545454545456</v>
      </c>
      <c r="L9" s="724">
        <v>476.26190476190476</v>
      </c>
      <c r="M9" s="724">
        <v>483</v>
      </c>
      <c r="N9" s="724">
        <v>492.58749999999998</v>
      </c>
    </row>
    <row r="10" spans="1:15" ht="13.7" customHeight="1" x14ac:dyDescent="0.2">
      <c r="A10" s="921"/>
      <c r="B10" s="323" t="s">
        <v>347</v>
      </c>
      <c r="C10" s="725">
        <v>357.64285714285717</v>
      </c>
      <c r="D10" s="725">
        <v>375.25</v>
      </c>
      <c r="E10" s="725">
        <v>427.65650000000005</v>
      </c>
      <c r="F10" s="725">
        <v>449.12590909090909</v>
      </c>
      <c r="G10" s="725">
        <v>407.19666666666672</v>
      </c>
      <c r="H10" s="725">
        <v>414.51136363636363</v>
      </c>
      <c r="I10" s="725">
        <v>423.25</v>
      </c>
      <c r="J10" s="725">
        <v>466.96428571428572</v>
      </c>
      <c r="K10" s="725">
        <v>432.72727272727275</v>
      </c>
      <c r="L10" s="725">
        <v>486.7</v>
      </c>
      <c r="M10" s="725">
        <v>489.9404761904762</v>
      </c>
      <c r="N10" s="725">
        <v>494.08749999999998</v>
      </c>
    </row>
    <row r="11" spans="1:15" ht="13.7" customHeight="1" x14ac:dyDescent="0.2">
      <c r="A11" s="918" t="s">
        <v>348</v>
      </c>
      <c r="B11" s="322" t="s">
        <v>346</v>
      </c>
      <c r="C11" s="724">
        <v>158.98285714285717</v>
      </c>
      <c r="D11" s="724">
        <v>178.16095238095238</v>
      </c>
      <c r="E11" s="724">
        <v>217.45904761904762</v>
      </c>
      <c r="F11" s="724">
        <v>233.51818181818183</v>
      </c>
      <c r="G11" s="724">
        <v>243.48285714285717</v>
      </c>
      <c r="H11" s="724">
        <v>237.57500000000002</v>
      </c>
      <c r="I11" s="724">
        <v>252.7109090909091</v>
      </c>
      <c r="J11" s="724">
        <v>276.00666666666666</v>
      </c>
      <c r="K11" s="724">
        <v>259.93772727272727</v>
      </c>
      <c r="L11" s="724">
        <v>307.0547619047619</v>
      </c>
      <c r="M11" s="724">
        <v>308.61428571428576</v>
      </c>
      <c r="N11" s="724">
        <v>316.29450000000003</v>
      </c>
    </row>
    <row r="12" spans="1:15" ht="13.7" customHeight="1" x14ac:dyDescent="0.2">
      <c r="A12" s="919"/>
      <c r="B12" s="323" t="s">
        <v>347</v>
      </c>
      <c r="C12" s="725">
        <v>155.11904761904762</v>
      </c>
      <c r="D12" s="725">
        <v>174.07142857142858</v>
      </c>
      <c r="E12" s="725">
        <v>211.36250000000001</v>
      </c>
      <c r="F12" s="725">
        <v>222.97727272727272</v>
      </c>
      <c r="G12" s="725">
        <v>236.11904761904762</v>
      </c>
      <c r="H12" s="725">
        <v>233.45454545454547</v>
      </c>
      <c r="I12" s="725">
        <v>249.375</v>
      </c>
      <c r="J12" s="725">
        <v>270.75</v>
      </c>
      <c r="K12" s="725">
        <v>257.31818181818181</v>
      </c>
      <c r="L12" s="725">
        <v>304.38749999999999</v>
      </c>
      <c r="M12" s="725">
        <v>302</v>
      </c>
      <c r="N12" s="725">
        <v>307.57499999999999</v>
      </c>
    </row>
    <row r="13" spans="1:15" ht="13.7" customHeight="1" x14ac:dyDescent="0.2">
      <c r="B13" s="321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45" t="s">
        <v>327</v>
      </c>
    </row>
    <row r="14" spans="1:15" ht="13.7" customHeight="1" x14ac:dyDescent="0.2">
      <c r="A14" s="321"/>
      <c r="N14" s="224"/>
      <c r="O14" s="13"/>
    </row>
    <row r="15" spans="1:15" ht="13.7" customHeight="1" x14ac:dyDescent="0.2">
      <c r="A15" s="321"/>
      <c r="N15" s="224"/>
      <c r="O15" s="13"/>
    </row>
    <row r="18" spans="13:15" ht="13.7" customHeight="1" x14ac:dyDescent="0.2">
      <c r="N18" s="224"/>
      <c r="O18" s="13"/>
    </row>
    <row r="19" spans="13:15" ht="13.7" customHeight="1" x14ac:dyDescent="0.2">
      <c r="M19" s="224"/>
      <c r="O19" s="13"/>
    </row>
    <row r="20" spans="13:15" ht="13.7" customHeight="1" x14ac:dyDescent="0.2">
      <c r="M20" s="224"/>
      <c r="O20" s="13"/>
    </row>
    <row r="21" spans="13:15" ht="13.7" customHeight="1" x14ac:dyDescent="0.2">
      <c r="M21" s="224"/>
      <c r="O21" s="13"/>
    </row>
    <row r="22" spans="13:15" ht="13.7" customHeight="1" x14ac:dyDescent="0.2">
      <c r="M22" s="224"/>
      <c r="O22" s="13"/>
    </row>
    <row r="23" spans="13:15" ht="13.7" customHeight="1" x14ac:dyDescent="0.2">
      <c r="M23" s="224"/>
      <c r="O23" s="13"/>
    </row>
    <row r="24" spans="13:15" ht="13.7" customHeight="1" x14ac:dyDescent="0.2">
      <c r="M24" s="224"/>
      <c r="O24" s="13"/>
    </row>
    <row r="25" spans="13:15" ht="13.7" customHeight="1" x14ac:dyDescent="0.2">
      <c r="M25" s="224"/>
      <c r="O25" s="13"/>
    </row>
    <row r="26" spans="13:15" ht="13.7" customHeight="1" x14ac:dyDescent="0.2">
      <c r="M26" s="224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A4" sqref="A4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349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530</v>
      </c>
    </row>
    <row r="3" spans="1:8" x14ac:dyDescent="0.2">
      <c r="A3" s="63"/>
      <c r="B3" s="896">
        <f>INDICE!A3</f>
        <v>42767</v>
      </c>
      <c r="C3" s="914">
        <v>41671</v>
      </c>
      <c r="D3" s="914" t="s">
        <v>118</v>
      </c>
      <c r="E3" s="914"/>
      <c r="F3" s="914" t="s">
        <v>119</v>
      </c>
      <c r="G3" s="914"/>
      <c r="H3" s="914"/>
    </row>
    <row r="4" spans="1:8" ht="25.5" x14ac:dyDescent="0.2">
      <c r="A4" s="75"/>
      <c r="B4" s="258" t="s">
        <v>54</v>
      </c>
      <c r="C4" s="259" t="s">
        <v>509</v>
      </c>
      <c r="D4" s="258" t="s">
        <v>54</v>
      </c>
      <c r="E4" s="259" t="s">
        <v>509</v>
      </c>
      <c r="F4" s="258" t="s">
        <v>54</v>
      </c>
      <c r="G4" s="260" t="s">
        <v>509</v>
      </c>
      <c r="H4" s="259" t="s">
        <v>108</v>
      </c>
    </row>
    <row r="5" spans="1:8" x14ac:dyDescent="0.2">
      <c r="A5" s="65" t="s">
        <v>350</v>
      </c>
      <c r="B5" s="262">
        <v>24818.381000000001</v>
      </c>
      <c r="C5" s="261">
        <v>-1.2855512036251964</v>
      </c>
      <c r="D5" s="262">
        <v>55849.021000000001</v>
      </c>
      <c r="E5" s="261">
        <v>10.713118172377261</v>
      </c>
      <c r="F5" s="262">
        <v>257437.734</v>
      </c>
      <c r="G5" s="261">
        <v>6.5264361349856097</v>
      </c>
      <c r="H5" s="261">
        <v>78.145667489747154</v>
      </c>
    </row>
    <row r="6" spans="1:8" x14ac:dyDescent="0.2">
      <c r="A6" s="65" t="s">
        <v>351</v>
      </c>
      <c r="B6" s="66">
        <v>3602.9180000000001</v>
      </c>
      <c r="C6" s="264">
        <v>11.922798537483963</v>
      </c>
      <c r="D6" s="66">
        <v>10128.472</v>
      </c>
      <c r="E6" s="67">
        <v>29.611924560366294</v>
      </c>
      <c r="F6" s="66">
        <v>61825.624000000003</v>
      </c>
      <c r="G6" s="67">
        <v>4.1832370265290395</v>
      </c>
      <c r="H6" s="67">
        <v>18.767274635233278</v>
      </c>
    </row>
    <row r="7" spans="1:8" x14ac:dyDescent="0.2">
      <c r="A7" s="65" t="s">
        <v>352</v>
      </c>
      <c r="B7" s="263">
        <v>842.98</v>
      </c>
      <c r="C7" s="264">
        <v>8.3005404877622624</v>
      </c>
      <c r="D7" s="263">
        <v>1779.904</v>
      </c>
      <c r="E7" s="264">
        <v>14.94286127585708</v>
      </c>
      <c r="F7" s="263">
        <v>10169.791999999999</v>
      </c>
      <c r="G7" s="264">
        <v>8.1117006998701466</v>
      </c>
      <c r="H7" s="264">
        <v>3.0870578750195596</v>
      </c>
    </row>
    <row r="8" spans="1:8" x14ac:dyDescent="0.2">
      <c r="A8" s="327" t="s">
        <v>194</v>
      </c>
      <c r="B8" s="328">
        <v>29264.278999999999</v>
      </c>
      <c r="C8" s="329">
        <v>0.42969456472015066</v>
      </c>
      <c r="D8" s="328">
        <v>67757.396999999997</v>
      </c>
      <c r="E8" s="329">
        <v>13.291942732334444</v>
      </c>
      <c r="F8" s="328">
        <v>329433.15000000002</v>
      </c>
      <c r="G8" s="329">
        <v>6.1265184036177995</v>
      </c>
      <c r="H8" s="330">
        <v>100</v>
      </c>
    </row>
    <row r="9" spans="1:8" x14ac:dyDescent="0.2">
      <c r="A9" s="331" t="s">
        <v>579</v>
      </c>
      <c r="B9" s="610">
        <v>7925.7</v>
      </c>
      <c r="C9" s="270">
        <v>8.9078476392169392</v>
      </c>
      <c r="D9" s="610">
        <v>17167.11</v>
      </c>
      <c r="E9" s="270">
        <v>16.627122035129219</v>
      </c>
      <c r="F9" s="610">
        <v>96032.903999999995</v>
      </c>
      <c r="G9" s="271">
        <v>4.2423135097578513</v>
      </c>
      <c r="H9" s="271">
        <v>29.150953387659982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234</v>
      </c>
    </row>
    <row r="11" spans="1:8" x14ac:dyDescent="0.2">
      <c r="A11" s="272" t="s">
        <v>543</v>
      </c>
      <c r="B11" s="94"/>
      <c r="C11" s="286"/>
      <c r="D11" s="286"/>
      <c r="E11" s="286"/>
      <c r="F11" s="94"/>
      <c r="G11" s="94"/>
      <c r="H11" s="94"/>
    </row>
    <row r="12" spans="1:8" x14ac:dyDescent="0.2">
      <c r="A12" s="272" t="s">
        <v>580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78" t="s">
        <v>625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4" sqref="A4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353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530</v>
      </c>
    </row>
    <row r="3" spans="1:8" ht="14.1" customHeight="1" x14ac:dyDescent="0.2">
      <c r="A3" s="63"/>
      <c r="B3" s="896">
        <f>INDICE!A3</f>
        <v>42767</v>
      </c>
      <c r="C3" s="896">
        <v>41671</v>
      </c>
      <c r="D3" s="914" t="s">
        <v>118</v>
      </c>
      <c r="E3" s="914"/>
      <c r="F3" s="914" t="s">
        <v>119</v>
      </c>
      <c r="G3" s="914"/>
      <c r="H3" s="257"/>
    </row>
    <row r="4" spans="1:8" ht="25.5" x14ac:dyDescent="0.2">
      <c r="A4" s="75"/>
      <c r="B4" s="258" t="s">
        <v>54</v>
      </c>
      <c r="C4" s="259" t="s">
        <v>509</v>
      </c>
      <c r="D4" s="258" t="s">
        <v>54</v>
      </c>
      <c r="E4" s="259" t="s">
        <v>509</v>
      </c>
      <c r="F4" s="258" t="s">
        <v>54</v>
      </c>
      <c r="G4" s="260" t="s">
        <v>509</v>
      </c>
      <c r="H4" s="259" t="s">
        <v>108</v>
      </c>
    </row>
    <row r="5" spans="1:8" x14ac:dyDescent="0.2">
      <c r="A5" s="65" t="s">
        <v>556</v>
      </c>
      <c r="B5" s="262">
        <v>9071.6309999999994</v>
      </c>
      <c r="C5" s="261">
        <v>5.0502239703512863</v>
      </c>
      <c r="D5" s="262">
        <v>21810.057000000001</v>
      </c>
      <c r="E5" s="261">
        <v>19.997395386588124</v>
      </c>
      <c r="F5" s="262">
        <v>128609.077</v>
      </c>
      <c r="G5" s="261">
        <v>5.7345474727025572</v>
      </c>
      <c r="H5" s="261">
        <v>39.039506801304</v>
      </c>
    </row>
    <row r="6" spans="1:8" x14ac:dyDescent="0.2">
      <c r="A6" s="65" t="s">
        <v>555</v>
      </c>
      <c r="B6" s="66">
        <v>10166.442999999999</v>
      </c>
      <c r="C6" s="264">
        <v>3.282988033776109</v>
      </c>
      <c r="D6" s="66">
        <v>21343.896000000001</v>
      </c>
      <c r="E6" s="67">
        <v>7.3912984850628565</v>
      </c>
      <c r="F6" s="66">
        <v>119356.262</v>
      </c>
      <c r="G6" s="67">
        <v>2.1689094654447008</v>
      </c>
      <c r="H6" s="67">
        <v>36.230798873762396</v>
      </c>
    </row>
    <row r="7" spans="1:8" x14ac:dyDescent="0.2">
      <c r="A7" s="65" t="s">
        <v>554</v>
      </c>
      <c r="B7" s="263">
        <v>9183.2250000000004</v>
      </c>
      <c r="C7" s="264">
        <v>-7.0701744159924029</v>
      </c>
      <c r="D7" s="263">
        <v>22823.54</v>
      </c>
      <c r="E7" s="264">
        <v>12.937821636688271</v>
      </c>
      <c r="F7" s="263">
        <v>71298.019</v>
      </c>
      <c r="G7" s="264">
        <v>13.981390590179906</v>
      </c>
      <c r="H7" s="264">
        <v>21.64263644991404</v>
      </c>
    </row>
    <row r="8" spans="1:8" x14ac:dyDescent="0.2">
      <c r="A8" s="664" t="s">
        <v>354</v>
      </c>
      <c r="B8" s="263">
        <v>842.98</v>
      </c>
      <c r="C8" s="264">
        <v>8.3005404877622624</v>
      </c>
      <c r="D8" s="263">
        <v>1779.904</v>
      </c>
      <c r="E8" s="264">
        <v>14.94286127585708</v>
      </c>
      <c r="F8" s="263">
        <v>10169.791999999999</v>
      </c>
      <c r="G8" s="264">
        <v>8.1117006998701466</v>
      </c>
      <c r="H8" s="264">
        <v>3.0870578750195596</v>
      </c>
    </row>
    <row r="9" spans="1:8" x14ac:dyDescent="0.2">
      <c r="A9" s="327" t="s">
        <v>194</v>
      </c>
      <c r="B9" s="328">
        <v>29264.278999999999</v>
      </c>
      <c r="C9" s="329">
        <v>0.42969456472015066</v>
      </c>
      <c r="D9" s="328">
        <v>67757.396999999997</v>
      </c>
      <c r="E9" s="329">
        <v>13.291942732334444</v>
      </c>
      <c r="F9" s="328">
        <v>329433.15000000002</v>
      </c>
      <c r="G9" s="329">
        <v>6.1265184036177995</v>
      </c>
      <c r="H9" s="330">
        <v>100</v>
      </c>
    </row>
    <row r="10" spans="1:8" x14ac:dyDescent="0.2">
      <c r="A10" s="272"/>
      <c r="B10" s="65"/>
      <c r="C10" s="65"/>
      <c r="D10" s="65"/>
      <c r="E10" s="65"/>
      <c r="F10" s="65"/>
      <c r="G10" s="134"/>
      <c r="H10" s="71" t="s">
        <v>234</v>
      </c>
    </row>
    <row r="11" spans="1:8" x14ac:dyDescent="0.2">
      <c r="A11" s="272" t="s">
        <v>543</v>
      </c>
      <c r="B11" s="94"/>
      <c r="C11" s="286"/>
      <c r="D11" s="286"/>
      <c r="E11" s="286"/>
      <c r="F11" s="94"/>
      <c r="G11" s="94"/>
      <c r="H11" s="94"/>
    </row>
    <row r="12" spans="1:8" x14ac:dyDescent="0.2">
      <c r="A12" s="272" t="s">
        <v>553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78" t="s">
        <v>625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353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A3" sqref="A3"/>
    </sheetView>
  </sheetViews>
  <sheetFormatPr baseColWidth="10" defaultRowHeight="14.25" x14ac:dyDescent="0.2"/>
  <cols>
    <col min="1" max="1" width="11" customWidth="1"/>
  </cols>
  <sheetData>
    <row r="1" spans="1:4" x14ac:dyDescent="0.2">
      <c r="A1" s="222" t="s">
        <v>557</v>
      </c>
      <c r="B1" s="222"/>
      <c r="C1" s="222"/>
      <c r="D1" s="222"/>
    </row>
    <row r="2" spans="1:4" x14ac:dyDescent="0.2">
      <c r="A2" s="225"/>
      <c r="B2" s="225"/>
      <c r="C2" s="225"/>
      <c r="D2" s="225"/>
    </row>
    <row r="3" spans="1:4" x14ac:dyDescent="0.2">
      <c r="A3" s="228"/>
      <c r="B3" s="922">
        <v>2014</v>
      </c>
      <c r="C3" s="922">
        <v>2015</v>
      </c>
      <c r="D3" s="922">
        <v>2016</v>
      </c>
    </row>
    <row r="4" spans="1:4" x14ac:dyDescent="0.2">
      <c r="A4" s="233"/>
      <c r="B4" s="923"/>
      <c r="C4" s="923"/>
      <c r="D4" s="923"/>
    </row>
    <row r="5" spans="1:4" x14ac:dyDescent="0.2">
      <c r="A5" s="273" t="s">
        <v>355</v>
      </c>
      <c r="B5" s="319">
        <v>-8.7746122552038237</v>
      </c>
      <c r="C5" s="319">
        <v>3.1225683851275741</v>
      </c>
      <c r="D5" s="319">
        <v>5.5228717584226796</v>
      </c>
    </row>
    <row r="6" spans="1:4" x14ac:dyDescent="0.2">
      <c r="A6" s="233" t="s">
        <v>133</v>
      </c>
      <c r="B6" s="235">
        <v>-6.9034158052081613</v>
      </c>
      <c r="C6" s="235">
        <v>1.7887576542539851</v>
      </c>
      <c r="D6" s="235">
        <v>6.1265184036177995</v>
      </c>
    </row>
    <row r="7" spans="1:4" x14ac:dyDescent="0.2">
      <c r="A7" s="233" t="s">
        <v>134</v>
      </c>
      <c r="B7" s="235">
        <v>-5.1917100836056029</v>
      </c>
      <c r="C7" s="235">
        <v>1.5809605575139873</v>
      </c>
      <c r="D7" s="235" t="s">
        <v>588</v>
      </c>
    </row>
    <row r="8" spans="1:4" x14ac:dyDescent="0.2">
      <c r="A8" s="233" t="s">
        <v>135</v>
      </c>
      <c r="B8" s="235">
        <v>-3.4450308917159105</v>
      </c>
      <c r="C8" s="235">
        <v>1.1861246519310344</v>
      </c>
      <c r="D8" s="235" t="s">
        <v>588</v>
      </c>
    </row>
    <row r="9" spans="1:4" x14ac:dyDescent="0.2">
      <c r="A9" s="233" t="s">
        <v>136</v>
      </c>
      <c r="B9" s="235">
        <v>-2.1157275986592428</v>
      </c>
      <c r="C9" s="235">
        <v>1.2766797291035235</v>
      </c>
      <c r="D9" s="235" t="s">
        <v>588</v>
      </c>
    </row>
    <row r="10" spans="1:4" x14ac:dyDescent="0.2">
      <c r="A10" s="233" t="s">
        <v>137</v>
      </c>
      <c r="B10" s="235">
        <v>-1.9954844551567894</v>
      </c>
      <c r="C10" s="235">
        <v>1.2585247722524802</v>
      </c>
      <c r="D10" s="235" t="s">
        <v>588</v>
      </c>
    </row>
    <row r="11" spans="1:4" x14ac:dyDescent="0.2">
      <c r="A11" s="233" t="s">
        <v>138</v>
      </c>
      <c r="B11" s="235">
        <v>-0.4342531960155534</v>
      </c>
      <c r="C11" s="235">
        <v>-0.46447537146197027</v>
      </c>
      <c r="D11" s="235" t="s">
        <v>588</v>
      </c>
    </row>
    <row r="12" spans="1:4" x14ac:dyDescent="0.2">
      <c r="A12" s="233" t="s">
        <v>139</v>
      </c>
      <c r="B12" s="235">
        <v>-0.30806680833158201</v>
      </c>
      <c r="C12" s="235">
        <v>-0.40051052702054712</v>
      </c>
      <c r="D12" s="235" t="s">
        <v>588</v>
      </c>
    </row>
    <row r="13" spans="1:4" x14ac:dyDescent="0.2">
      <c r="A13" s="233" t="s">
        <v>140</v>
      </c>
      <c r="B13" s="235">
        <v>-0.79213975059034136</v>
      </c>
      <c r="C13" s="235">
        <v>0.16363968984043803</v>
      </c>
      <c r="D13" s="235" t="s">
        <v>588</v>
      </c>
    </row>
    <row r="14" spans="1:4" x14ac:dyDescent="0.2">
      <c r="A14" s="233" t="s">
        <v>141</v>
      </c>
      <c r="B14" s="235">
        <v>0.39709337913275045</v>
      </c>
      <c r="C14" s="235">
        <v>0.60255471326074794</v>
      </c>
      <c r="D14" s="235" t="s">
        <v>588</v>
      </c>
    </row>
    <row r="15" spans="1:4" x14ac:dyDescent="0.2">
      <c r="A15" s="233" t="s">
        <v>142</v>
      </c>
      <c r="B15" s="235">
        <v>2.2521504758267423</v>
      </c>
      <c r="C15" s="235">
        <v>1.4019876508820777</v>
      </c>
      <c r="D15" s="235" t="s">
        <v>588</v>
      </c>
    </row>
    <row r="16" spans="1:4" x14ac:dyDescent="0.2">
      <c r="A16" s="316" t="s">
        <v>143</v>
      </c>
      <c r="B16" s="318">
        <v>4.1392051654495372</v>
      </c>
      <c r="C16" s="318">
        <v>2.3150042893824154</v>
      </c>
      <c r="D16" s="318" t="s">
        <v>588</v>
      </c>
    </row>
    <row r="17" spans="4:4" x14ac:dyDescent="0.2">
      <c r="D17" s="71" t="s">
        <v>234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107</v>
      </c>
    </row>
    <row r="3" spans="1:6" ht="14.45" customHeight="1" x14ac:dyDescent="0.2">
      <c r="A3" s="63"/>
      <c r="B3" s="889" t="s">
        <v>642</v>
      </c>
      <c r="C3" s="886" t="s">
        <v>473</v>
      </c>
      <c r="D3" s="889" t="s">
        <v>621</v>
      </c>
      <c r="E3" s="886" t="s">
        <v>473</v>
      </c>
      <c r="F3" s="891" t="s">
        <v>647</v>
      </c>
    </row>
    <row r="4" spans="1:6" x14ac:dyDescent="0.2">
      <c r="A4" s="75"/>
      <c r="B4" s="890"/>
      <c r="C4" s="887"/>
      <c r="D4" s="890"/>
      <c r="E4" s="887"/>
      <c r="F4" s="892"/>
    </row>
    <row r="5" spans="1:6" x14ac:dyDescent="0.2">
      <c r="A5" s="65" t="s">
        <v>110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122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123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124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125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117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590</v>
      </c>
    </row>
    <row r="12" spans="1:6" x14ac:dyDescent="0.2">
      <c r="A12" s="388"/>
      <c r="B12" s="388"/>
      <c r="C12" s="388"/>
      <c r="D12" s="388"/>
      <c r="E12" s="388"/>
      <c r="F12" s="388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5"/>
  <sheetViews>
    <sheetView workbookViewId="0">
      <selection activeCell="E8" sqref="E8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924" t="s">
        <v>559</v>
      </c>
      <c r="B1" s="924"/>
      <c r="C1" s="924"/>
      <c r="D1" s="924"/>
      <c r="E1" s="924"/>
      <c r="F1" s="924"/>
      <c r="G1" s="224"/>
      <c r="H1" s="224"/>
      <c r="I1" s="224"/>
      <c r="J1" s="224"/>
      <c r="K1" s="224"/>
      <c r="L1" s="1"/>
    </row>
    <row r="2" spans="1:12" x14ac:dyDescent="0.2">
      <c r="A2" s="925"/>
      <c r="B2" s="925"/>
      <c r="C2" s="925"/>
      <c r="D2" s="925"/>
      <c r="E2" s="925"/>
      <c r="F2" s="925"/>
      <c r="G2" s="224"/>
      <c r="H2" s="224"/>
      <c r="I2" s="224"/>
      <c r="J2" s="224"/>
      <c r="K2" s="62"/>
      <c r="L2" s="62" t="s">
        <v>530</v>
      </c>
    </row>
    <row r="3" spans="1:12" x14ac:dyDescent="0.2">
      <c r="A3" s="332"/>
      <c r="B3" s="926">
        <f>INDICE!A3</f>
        <v>42767</v>
      </c>
      <c r="C3" s="927">
        <v>41671</v>
      </c>
      <c r="D3" s="927">
        <v>41671</v>
      </c>
      <c r="E3" s="927">
        <v>41671</v>
      </c>
      <c r="F3" s="928">
        <v>41671</v>
      </c>
      <c r="G3" s="929" t="s">
        <v>119</v>
      </c>
      <c r="H3" s="927"/>
      <c r="I3" s="927"/>
      <c r="J3" s="927"/>
      <c r="K3" s="927"/>
      <c r="L3" s="930" t="s">
        <v>108</v>
      </c>
    </row>
    <row r="4" spans="1:12" x14ac:dyDescent="0.2">
      <c r="A4" s="333"/>
      <c r="B4" s="334" t="s">
        <v>356</v>
      </c>
      <c r="C4" s="334" t="s">
        <v>357</v>
      </c>
      <c r="D4" s="335" t="s">
        <v>358</v>
      </c>
      <c r="E4" s="335" t="s">
        <v>359</v>
      </c>
      <c r="F4" s="336" t="s">
        <v>194</v>
      </c>
      <c r="G4" s="337" t="s">
        <v>356</v>
      </c>
      <c r="H4" s="230" t="s">
        <v>357</v>
      </c>
      <c r="I4" s="338" t="s">
        <v>358</v>
      </c>
      <c r="J4" s="338" t="s">
        <v>359</v>
      </c>
      <c r="K4" s="338" t="s">
        <v>194</v>
      </c>
      <c r="L4" s="931"/>
    </row>
    <row r="5" spans="1:12" x14ac:dyDescent="0.2">
      <c r="A5" s="339" t="s">
        <v>159</v>
      </c>
      <c r="B5" s="875">
        <v>2406</v>
      </c>
      <c r="C5" s="875">
        <v>533</v>
      </c>
      <c r="D5" s="875">
        <v>277</v>
      </c>
      <c r="E5" s="875">
        <v>265</v>
      </c>
      <c r="F5" s="340">
        <v>3481</v>
      </c>
      <c r="G5" s="875">
        <v>35992</v>
      </c>
      <c r="H5" s="875">
        <v>6616</v>
      </c>
      <c r="I5" s="875">
        <v>2478</v>
      </c>
      <c r="J5" s="875">
        <v>3175</v>
      </c>
      <c r="K5" s="341">
        <v>48262</v>
      </c>
      <c r="L5" s="665">
        <v>14.7</v>
      </c>
    </row>
    <row r="6" spans="1:12" x14ac:dyDescent="0.2">
      <c r="A6" s="342" t="s">
        <v>160</v>
      </c>
      <c r="B6" s="875">
        <v>393</v>
      </c>
      <c r="C6" s="875">
        <v>598</v>
      </c>
      <c r="D6" s="875">
        <v>422</v>
      </c>
      <c r="E6" s="875">
        <v>57</v>
      </c>
      <c r="F6" s="343">
        <v>1469</v>
      </c>
      <c r="G6" s="875">
        <v>4113</v>
      </c>
      <c r="H6" s="875">
        <v>7050</v>
      </c>
      <c r="I6" s="875">
        <v>3170</v>
      </c>
      <c r="J6" s="875">
        <v>555</v>
      </c>
      <c r="K6" s="274">
        <v>14887</v>
      </c>
      <c r="L6" s="666">
        <v>4.5</v>
      </c>
    </row>
    <row r="7" spans="1:12" x14ac:dyDescent="0.2">
      <c r="A7" s="342" t="s">
        <v>161</v>
      </c>
      <c r="B7" s="875">
        <v>201</v>
      </c>
      <c r="C7" s="875">
        <v>468</v>
      </c>
      <c r="D7" s="875">
        <v>260</v>
      </c>
      <c r="E7" s="875">
        <v>40</v>
      </c>
      <c r="F7" s="343">
        <v>968</v>
      </c>
      <c r="G7" s="875">
        <v>1132</v>
      </c>
      <c r="H7" s="875">
        <v>4231</v>
      </c>
      <c r="I7" s="875">
        <v>2068</v>
      </c>
      <c r="J7" s="875">
        <v>1048</v>
      </c>
      <c r="K7" s="274">
        <v>8479</v>
      </c>
      <c r="L7" s="666">
        <v>2.6</v>
      </c>
    </row>
    <row r="8" spans="1:12" x14ac:dyDescent="0.2">
      <c r="A8" s="342" t="s">
        <v>162</v>
      </c>
      <c r="B8" s="875">
        <v>169</v>
      </c>
      <c r="C8" s="876">
        <v>9.8000000000000007</v>
      </c>
      <c r="D8" s="875">
        <v>77</v>
      </c>
      <c r="E8" s="876">
        <v>2</v>
      </c>
      <c r="F8" s="343">
        <v>259</v>
      </c>
      <c r="G8" s="875">
        <v>2630</v>
      </c>
      <c r="H8" s="875">
        <v>16</v>
      </c>
      <c r="I8" s="875">
        <v>827</v>
      </c>
      <c r="J8" s="875">
        <v>29</v>
      </c>
      <c r="K8" s="274">
        <v>3502</v>
      </c>
      <c r="L8" s="666">
        <v>1.1000000000000001</v>
      </c>
    </row>
    <row r="9" spans="1:12" x14ac:dyDescent="0.2">
      <c r="A9" s="342" t="s">
        <v>163</v>
      </c>
      <c r="B9" s="875">
        <v>0</v>
      </c>
      <c r="C9" s="875">
        <v>0</v>
      </c>
      <c r="D9" s="875">
        <v>0</v>
      </c>
      <c r="E9" s="875">
        <v>1</v>
      </c>
      <c r="F9" s="343">
        <v>1</v>
      </c>
      <c r="G9" s="875">
        <v>0</v>
      </c>
      <c r="H9" s="875">
        <v>0</v>
      </c>
      <c r="I9" s="875">
        <v>0</v>
      </c>
      <c r="J9" s="875">
        <v>3</v>
      </c>
      <c r="K9" s="274">
        <v>3</v>
      </c>
      <c r="L9" s="876">
        <v>0</v>
      </c>
    </row>
    <row r="10" spans="1:12" x14ac:dyDescent="0.2">
      <c r="A10" s="342" t="s">
        <v>164</v>
      </c>
      <c r="B10" s="875">
        <v>315</v>
      </c>
      <c r="C10" s="875">
        <v>152</v>
      </c>
      <c r="D10" s="875">
        <v>130</v>
      </c>
      <c r="E10" s="875">
        <v>2</v>
      </c>
      <c r="F10" s="343">
        <v>599</v>
      </c>
      <c r="G10" s="875">
        <v>2445</v>
      </c>
      <c r="H10" s="875">
        <v>1711</v>
      </c>
      <c r="I10" s="875">
        <v>1063</v>
      </c>
      <c r="J10" s="875">
        <v>23</v>
      </c>
      <c r="K10" s="274">
        <v>5243</v>
      </c>
      <c r="L10" s="666">
        <v>1.6</v>
      </c>
    </row>
    <row r="11" spans="1:12" x14ac:dyDescent="0.2">
      <c r="A11" s="342" t="s">
        <v>165</v>
      </c>
      <c r="B11" s="875">
        <v>216</v>
      </c>
      <c r="C11" s="875">
        <v>609</v>
      </c>
      <c r="D11" s="875">
        <v>897</v>
      </c>
      <c r="E11" s="875">
        <v>55</v>
      </c>
      <c r="F11" s="343">
        <v>1777</v>
      </c>
      <c r="G11" s="875">
        <v>2991</v>
      </c>
      <c r="H11" s="875">
        <v>8288</v>
      </c>
      <c r="I11" s="875">
        <v>6736</v>
      </c>
      <c r="J11" s="875">
        <v>584</v>
      </c>
      <c r="K11" s="274">
        <v>18599</v>
      </c>
      <c r="L11" s="666">
        <v>5.6</v>
      </c>
    </row>
    <row r="12" spans="1:12" x14ac:dyDescent="0.2">
      <c r="A12" s="342" t="s">
        <v>593</v>
      </c>
      <c r="B12" s="875">
        <v>821</v>
      </c>
      <c r="C12" s="875">
        <v>345</v>
      </c>
      <c r="D12" s="875">
        <v>394</v>
      </c>
      <c r="E12" s="875">
        <v>39</v>
      </c>
      <c r="F12" s="343">
        <v>1599</v>
      </c>
      <c r="G12" s="875">
        <v>10212</v>
      </c>
      <c r="H12" s="875">
        <v>3861</v>
      </c>
      <c r="I12" s="875">
        <v>2757</v>
      </c>
      <c r="J12" s="875">
        <v>470</v>
      </c>
      <c r="K12" s="274">
        <v>17300</v>
      </c>
      <c r="L12" s="666">
        <v>5.3</v>
      </c>
    </row>
    <row r="13" spans="1:12" x14ac:dyDescent="0.2">
      <c r="A13" s="342" t="s">
        <v>166</v>
      </c>
      <c r="B13" s="875">
        <v>999</v>
      </c>
      <c r="C13" s="875">
        <v>2854</v>
      </c>
      <c r="D13" s="875">
        <v>2199</v>
      </c>
      <c r="E13" s="875">
        <v>146</v>
      </c>
      <c r="F13" s="343">
        <v>6198</v>
      </c>
      <c r="G13" s="875">
        <v>16133</v>
      </c>
      <c r="H13" s="875">
        <v>33637</v>
      </c>
      <c r="I13" s="875">
        <v>17288</v>
      </c>
      <c r="J13" s="875">
        <v>1537</v>
      </c>
      <c r="K13" s="274">
        <v>68595</v>
      </c>
      <c r="L13" s="666">
        <v>20.8</v>
      </c>
    </row>
    <row r="14" spans="1:12" x14ac:dyDescent="0.2">
      <c r="A14" s="342" t="s">
        <v>360</v>
      </c>
      <c r="B14" s="875">
        <v>937</v>
      </c>
      <c r="C14" s="875">
        <v>1799</v>
      </c>
      <c r="D14" s="875">
        <v>415</v>
      </c>
      <c r="E14" s="875">
        <v>64</v>
      </c>
      <c r="F14" s="343">
        <v>3215</v>
      </c>
      <c r="G14" s="875">
        <v>15466</v>
      </c>
      <c r="H14" s="875">
        <v>20446</v>
      </c>
      <c r="I14" s="875">
        <v>3461</v>
      </c>
      <c r="J14" s="875">
        <v>714</v>
      </c>
      <c r="K14" s="274">
        <v>40087</v>
      </c>
      <c r="L14" s="666">
        <v>12.2</v>
      </c>
    </row>
    <row r="15" spans="1:12" x14ac:dyDescent="0.2">
      <c r="A15" s="342" t="s">
        <v>169</v>
      </c>
      <c r="B15" s="876">
        <v>0</v>
      </c>
      <c r="C15" s="875">
        <v>99</v>
      </c>
      <c r="D15" s="875">
        <v>75</v>
      </c>
      <c r="E15" s="875">
        <v>31</v>
      </c>
      <c r="F15" s="343">
        <v>205</v>
      </c>
      <c r="G15" s="876">
        <v>2.5000000000000001E-2</v>
      </c>
      <c r="H15" s="875">
        <v>1593</v>
      </c>
      <c r="I15" s="875">
        <v>618</v>
      </c>
      <c r="J15" s="875">
        <v>406</v>
      </c>
      <c r="K15" s="274">
        <v>2618</v>
      </c>
      <c r="L15" s="666">
        <v>0.8</v>
      </c>
    </row>
    <row r="16" spans="1:12" x14ac:dyDescent="0.2">
      <c r="A16" s="342" t="s">
        <v>170</v>
      </c>
      <c r="B16" s="875">
        <v>309</v>
      </c>
      <c r="C16" s="875">
        <v>657</v>
      </c>
      <c r="D16" s="875">
        <v>256</v>
      </c>
      <c r="E16" s="875">
        <v>49</v>
      </c>
      <c r="F16" s="343">
        <v>1272</v>
      </c>
      <c r="G16" s="875">
        <v>5231</v>
      </c>
      <c r="H16" s="875">
        <v>7860</v>
      </c>
      <c r="I16" s="875">
        <v>2104</v>
      </c>
      <c r="J16" s="875">
        <v>583</v>
      </c>
      <c r="K16" s="274">
        <v>15778</v>
      </c>
      <c r="L16" s="666">
        <v>4.8</v>
      </c>
    </row>
    <row r="17" spans="1:12" x14ac:dyDescent="0.2">
      <c r="A17" s="342" t="s">
        <v>171</v>
      </c>
      <c r="B17" s="876">
        <v>53</v>
      </c>
      <c r="C17" s="875">
        <v>52</v>
      </c>
      <c r="D17" s="875">
        <v>148</v>
      </c>
      <c r="E17" s="875">
        <v>3</v>
      </c>
      <c r="F17" s="343">
        <v>256</v>
      </c>
      <c r="G17" s="875">
        <v>2362</v>
      </c>
      <c r="H17" s="875">
        <v>602</v>
      </c>
      <c r="I17" s="875">
        <v>1103</v>
      </c>
      <c r="J17" s="875">
        <v>43</v>
      </c>
      <c r="K17" s="274">
        <v>4109</v>
      </c>
      <c r="L17" s="666">
        <v>1.2</v>
      </c>
    </row>
    <row r="18" spans="1:12" x14ac:dyDescent="0.2">
      <c r="A18" s="342" t="s">
        <v>172</v>
      </c>
      <c r="B18" s="875">
        <v>131</v>
      </c>
      <c r="C18" s="875">
        <v>280</v>
      </c>
      <c r="D18" s="875">
        <v>2603</v>
      </c>
      <c r="E18" s="875">
        <v>17</v>
      </c>
      <c r="F18" s="343">
        <v>3030</v>
      </c>
      <c r="G18" s="875">
        <v>1626</v>
      </c>
      <c r="H18" s="875">
        <v>2977</v>
      </c>
      <c r="I18" s="875">
        <v>19022</v>
      </c>
      <c r="J18" s="875">
        <v>169</v>
      </c>
      <c r="K18" s="274">
        <v>23795</v>
      </c>
      <c r="L18" s="666">
        <v>7.2</v>
      </c>
    </row>
    <row r="19" spans="1:12" x14ac:dyDescent="0.2">
      <c r="A19" s="342" t="s">
        <v>174</v>
      </c>
      <c r="B19" s="875">
        <v>1443</v>
      </c>
      <c r="C19" s="875">
        <v>110</v>
      </c>
      <c r="D19" s="875">
        <v>64</v>
      </c>
      <c r="E19" s="875">
        <v>57</v>
      </c>
      <c r="F19" s="343">
        <v>1673</v>
      </c>
      <c r="G19" s="875">
        <v>18106</v>
      </c>
      <c r="H19" s="875">
        <v>1290</v>
      </c>
      <c r="I19" s="875">
        <v>611</v>
      </c>
      <c r="J19" s="875">
        <v>647</v>
      </c>
      <c r="K19" s="274">
        <v>20654</v>
      </c>
      <c r="L19" s="666">
        <v>6.3</v>
      </c>
    </row>
    <row r="20" spans="1:12" x14ac:dyDescent="0.2">
      <c r="A20" s="342" t="s">
        <v>175</v>
      </c>
      <c r="B20" s="875">
        <v>257</v>
      </c>
      <c r="C20" s="875">
        <v>429</v>
      </c>
      <c r="D20" s="875">
        <v>320</v>
      </c>
      <c r="E20" s="875">
        <v>10</v>
      </c>
      <c r="F20" s="343">
        <v>1015</v>
      </c>
      <c r="G20" s="875">
        <v>3125</v>
      </c>
      <c r="H20" s="875">
        <v>4972</v>
      </c>
      <c r="I20" s="875">
        <v>2422</v>
      </c>
      <c r="J20" s="875">
        <v>126</v>
      </c>
      <c r="K20" s="274">
        <v>10645</v>
      </c>
      <c r="L20" s="666">
        <v>3.2</v>
      </c>
    </row>
    <row r="21" spans="1:12" x14ac:dyDescent="0.2">
      <c r="A21" s="342" t="s">
        <v>176</v>
      </c>
      <c r="B21" s="875">
        <v>422</v>
      </c>
      <c r="C21" s="875">
        <v>1172</v>
      </c>
      <c r="D21" s="875">
        <v>648</v>
      </c>
      <c r="E21" s="875">
        <v>5</v>
      </c>
      <c r="F21" s="343">
        <v>2247</v>
      </c>
      <c r="G21" s="875">
        <v>6992</v>
      </c>
      <c r="H21" s="875">
        <v>14252</v>
      </c>
      <c r="I21" s="875">
        <v>5571</v>
      </c>
      <c r="J21" s="875">
        <v>56</v>
      </c>
      <c r="K21" s="274">
        <v>26870</v>
      </c>
      <c r="L21" s="666">
        <v>8.1999999999999993</v>
      </c>
    </row>
    <row r="22" spans="1:12" ht="15" x14ac:dyDescent="0.25">
      <c r="A22" s="344" t="s">
        <v>117</v>
      </c>
      <c r="B22" s="668">
        <v>9072</v>
      </c>
      <c r="C22" s="668">
        <v>10166</v>
      </c>
      <c r="D22" s="668">
        <v>9183</v>
      </c>
      <c r="E22" s="668">
        <v>843</v>
      </c>
      <c r="F22" s="669">
        <v>29264</v>
      </c>
      <c r="G22" s="670">
        <v>128555</v>
      </c>
      <c r="H22" s="668">
        <v>119403</v>
      </c>
      <c r="I22" s="668">
        <v>71299</v>
      </c>
      <c r="J22" s="668">
        <v>10169</v>
      </c>
      <c r="K22" s="668">
        <v>329427</v>
      </c>
      <c r="L22" s="667">
        <v>100</v>
      </c>
    </row>
    <row r="23" spans="1:12" x14ac:dyDescent="0.2">
      <c r="A23" s="233"/>
      <c r="B23" s="233"/>
      <c r="C23" s="233"/>
      <c r="D23" s="233"/>
      <c r="E23" s="233"/>
      <c r="F23" s="233"/>
      <c r="G23" s="233"/>
      <c r="H23" s="233"/>
      <c r="I23" s="233"/>
      <c r="J23" s="233"/>
      <c r="L23" s="245" t="s">
        <v>234</v>
      </c>
    </row>
    <row r="24" spans="1:12" x14ac:dyDescent="0.2">
      <c r="A24" s="321" t="s">
        <v>558</v>
      </c>
      <c r="B24" s="321"/>
      <c r="C24" s="345"/>
      <c r="D24" s="345"/>
      <c r="E24" s="345"/>
      <c r="F24" s="345"/>
      <c r="G24" s="224"/>
      <c r="H24" s="224"/>
      <c r="I24" s="224"/>
      <c r="J24" s="224"/>
      <c r="K24" s="224"/>
      <c r="L24" s="1"/>
    </row>
    <row r="25" spans="1:12" x14ac:dyDescent="0.2">
      <c r="A25" s="321" t="s">
        <v>235</v>
      </c>
      <c r="B25" s="321"/>
      <c r="C25" s="321"/>
      <c r="D25" s="321"/>
      <c r="E25" s="321"/>
      <c r="F25" s="346"/>
      <c r="G25" s="224"/>
      <c r="H25" s="224"/>
      <c r="I25" s="224"/>
      <c r="J25" s="224"/>
      <c r="K25" s="224"/>
      <c r="L25" s="1"/>
    </row>
  </sheetData>
  <mergeCells count="4">
    <mergeCell ref="A1:F2"/>
    <mergeCell ref="B3:F3"/>
    <mergeCell ref="G3:K3"/>
    <mergeCell ref="L3:L4"/>
  </mergeCells>
  <conditionalFormatting sqref="C8">
    <cfRule type="cellIs" dxfId="307" priority="11" operator="between">
      <formula>0</formula>
      <formula>0.5</formula>
    </cfRule>
    <cfRule type="cellIs" dxfId="306" priority="12" operator="between">
      <formula>0</formula>
      <formula>0.49</formula>
    </cfRule>
  </conditionalFormatting>
  <conditionalFormatting sqref="B17">
    <cfRule type="cellIs" dxfId="305" priority="9" operator="between">
      <formula>0</formula>
      <formula>0.5</formula>
    </cfRule>
    <cfRule type="cellIs" dxfId="304" priority="10" operator="between">
      <formula>0</formula>
      <formula>0.49</formula>
    </cfRule>
  </conditionalFormatting>
  <conditionalFormatting sqref="L9">
    <cfRule type="cellIs" dxfId="303" priority="7" operator="between">
      <formula>0</formula>
      <formula>0.5</formula>
    </cfRule>
    <cfRule type="cellIs" dxfId="302" priority="8" operator="between">
      <formula>0</formula>
      <formula>0.49</formula>
    </cfRule>
  </conditionalFormatting>
  <conditionalFormatting sqref="E8">
    <cfRule type="cellIs" dxfId="301" priority="5" operator="between">
      <formula>0</formula>
      <formula>0.5</formula>
    </cfRule>
    <cfRule type="cellIs" dxfId="300" priority="6" operator="between">
      <formula>0</formula>
      <formula>0.49</formula>
    </cfRule>
  </conditionalFormatting>
  <conditionalFormatting sqref="B15">
    <cfRule type="cellIs" dxfId="299" priority="3" operator="between">
      <formula>0</formula>
      <formula>0.5</formula>
    </cfRule>
    <cfRule type="cellIs" dxfId="298" priority="4" operator="between">
      <formula>0</formula>
      <formula>0.49</formula>
    </cfRule>
  </conditionalFormatting>
  <conditionalFormatting sqref="G15">
    <cfRule type="cellIs" dxfId="297" priority="1" operator="between">
      <formula>0</formula>
      <formula>0.5</formula>
    </cfRule>
    <cfRule type="cellIs" dxfId="296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70"/>
  <sheetViews>
    <sheetView topLeftCell="A8" workbookViewId="0">
      <selection activeCell="A38" sqref="A38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2" t="s">
        <v>560</v>
      </c>
      <c r="B1" s="222"/>
      <c r="C1" s="222"/>
      <c r="D1" s="222"/>
      <c r="E1" s="222"/>
      <c r="F1" s="222"/>
      <c r="G1" s="222"/>
      <c r="H1" s="1"/>
      <c r="I1" s="1"/>
    </row>
    <row r="2" spans="1:10" x14ac:dyDescent="0.2">
      <c r="A2" s="225"/>
      <c r="B2" s="225"/>
      <c r="C2" s="225"/>
      <c r="D2" s="225"/>
      <c r="E2" s="225"/>
      <c r="F2" s="225"/>
      <c r="G2" s="225"/>
      <c r="H2" s="1"/>
      <c r="I2" s="62" t="s">
        <v>530</v>
      </c>
      <c r="J2" s="62"/>
    </row>
    <row r="3" spans="1:10" x14ac:dyDescent="0.2">
      <c r="A3" s="910" t="s">
        <v>511</v>
      </c>
      <c r="B3" s="910" t="s">
        <v>512</v>
      </c>
      <c r="C3" s="896">
        <f>INDICE!A3</f>
        <v>42767</v>
      </c>
      <c r="D3" s="896">
        <v>41671</v>
      </c>
      <c r="E3" s="914" t="s">
        <v>118</v>
      </c>
      <c r="F3" s="914"/>
      <c r="G3" s="914" t="s">
        <v>119</v>
      </c>
      <c r="H3" s="914"/>
      <c r="I3" s="914"/>
      <c r="J3" s="245"/>
    </row>
    <row r="4" spans="1:10" x14ac:dyDescent="0.2">
      <c r="A4" s="911"/>
      <c r="B4" s="911"/>
      <c r="C4" s="258" t="s">
        <v>54</v>
      </c>
      <c r="D4" s="259" t="s">
        <v>474</v>
      </c>
      <c r="E4" s="258" t="s">
        <v>54</v>
      </c>
      <c r="F4" s="259" t="s">
        <v>474</v>
      </c>
      <c r="G4" s="258" t="s">
        <v>54</v>
      </c>
      <c r="H4" s="260" t="s">
        <v>474</v>
      </c>
      <c r="I4" s="259" t="s">
        <v>534</v>
      </c>
      <c r="J4" s="11"/>
    </row>
    <row r="5" spans="1:10" x14ac:dyDescent="0.2">
      <c r="A5" s="1"/>
      <c r="B5" s="199" t="s">
        <v>361</v>
      </c>
      <c r="C5" s="715">
        <v>3827.8853300000001</v>
      </c>
      <c r="D5" s="186">
        <v>346.56045115809326</v>
      </c>
      <c r="E5" s="718">
        <v>7574.7601199999999</v>
      </c>
      <c r="F5" s="186">
        <v>336.63379099191644</v>
      </c>
      <c r="G5" s="718">
        <v>25991.030019999995</v>
      </c>
      <c r="H5" s="186">
        <v>161.69345980812301</v>
      </c>
      <c r="I5" s="619">
        <v>6.8447187792483586</v>
      </c>
      <c r="J5" s="1"/>
    </row>
    <row r="6" spans="1:10" x14ac:dyDescent="0.2">
      <c r="A6" s="1"/>
      <c r="B6" s="199" t="s">
        <v>533</v>
      </c>
      <c r="C6" s="715">
        <v>909.88274000000001</v>
      </c>
      <c r="D6" s="186">
        <v>8.1644629834488303</v>
      </c>
      <c r="E6" s="718">
        <v>1754.06017</v>
      </c>
      <c r="F6" s="186">
        <v>-17.228243076361171</v>
      </c>
      <c r="G6" s="718">
        <v>6940.4294300000001</v>
      </c>
      <c r="H6" s="186">
        <v>-43.679130479964243</v>
      </c>
      <c r="I6" s="616">
        <v>1.8277570230581033</v>
      </c>
      <c r="J6" s="1"/>
    </row>
    <row r="7" spans="1:10" x14ac:dyDescent="0.2">
      <c r="A7" s="721" t="s">
        <v>518</v>
      </c>
      <c r="B7" s="721"/>
      <c r="C7" s="716">
        <v>4737.7680700000001</v>
      </c>
      <c r="D7" s="195">
        <v>178.95542236636763</v>
      </c>
      <c r="E7" s="716">
        <v>9328.8202899999997</v>
      </c>
      <c r="F7" s="195">
        <v>142.05795231737522</v>
      </c>
      <c r="G7" s="716">
        <v>32931.459449999995</v>
      </c>
      <c r="H7" s="351">
        <v>47.974130313021682</v>
      </c>
      <c r="I7" s="195">
        <v>8.6724758023064616</v>
      </c>
      <c r="J7" s="1"/>
    </row>
    <row r="8" spans="1:10" x14ac:dyDescent="0.2">
      <c r="A8" s="797"/>
      <c r="B8" s="199" t="s">
        <v>245</v>
      </c>
      <c r="C8" s="715">
        <v>1365.8593000000001</v>
      </c>
      <c r="D8" s="186" t="s">
        <v>148</v>
      </c>
      <c r="E8" s="718">
        <v>3299.0223799999999</v>
      </c>
      <c r="F8" s="186" t="s">
        <v>148</v>
      </c>
      <c r="G8" s="718">
        <v>4144.5636699999995</v>
      </c>
      <c r="H8" s="186" t="s">
        <v>148</v>
      </c>
      <c r="I8" s="616">
        <v>1.0914678164739966</v>
      </c>
      <c r="J8" s="1"/>
    </row>
    <row r="9" spans="1:10" x14ac:dyDescent="0.2">
      <c r="A9" s="721" t="s">
        <v>337</v>
      </c>
      <c r="B9" s="721"/>
      <c r="C9" s="716">
        <v>1365.8593000000001</v>
      </c>
      <c r="D9" s="195" t="s">
        <v>148</v>
      </c>
      <c r="E9" s="716">
        <v>3299.0223799999999</v>
      </c>
      <c r="F9" s="195" t="s">
        <v>148</v>
      </c>
      <c r="G9" s="716">
        <v>4144.5636699999995</v>
      </c>
      <c r="H9" s="351" t="s">
        <v>148</v>
      </c>
      <c r="I9" s="195">
        <v>1.0914678164739966</v>
      </c>
      <c r="J9" s="1"/>
    </row>
    <row r="10" spans="1:10" s="676" customFormat="1" x14ac:dyDescent="0.2">
      <c r="A10" s="673"/>
      <c r="B10" s="625" t="s">
        <v>249</v>
      </c>
      <c r="C10" s="715">
        <v>1072.3587999999995</v>
      </c>
      <c r="D10" s="186">
        <v>26.769148636922139</v>
      </c>
      <c r="E10" s="718">
        <v>3040.9426399999988</v>
      </c>
      <c r="F10" s="200">
        <v>69.30409338030104</v>
      </c>
      <c r="G10" s="718">
        <v>9063.650929999998</v>
      </c>
      <c r="H10" s="200">
        <v>-23.120622737710288</v>
      </c>
      <c r="I10" s="802">
        <v>2.3869058548808852</v>
      </c>
      <c r="J10" s="673"/>
    </row>
    <row r="11" spans="1:10" s="676" customFormat="1" x14ac:dyDescent="0.2">
      <c r="A11" s="673"/>
      <c r="B11" s="674" t="s">
        <v>362</v>
      </c>
      <c r="C11" s="717">
        <v>1072.3587999999995</v>
      </c>
      <c r="D11" s="636">
        <v>26.810801043663151</v>
      </c>
      <c r="E11" s="719">
        <v>3040.9426399999988</v>
      </c>
      <c r="F11" s="636">
        <v>69.330287528307281</v>
      </c>
      <c r="G11" s="719">
        <v>9063.3566899999969</v>
      </c>
      <c r="H11" s="636">
        <v>-23.121306676260563</v>
      </c>
      <c r="I11" s="858">
        <v>2.3868283669917147</v>
      </c>
      <c r="J11" s="673"/>
    </row>
    <row r="12" spans="1:10" s="676" customFormat="1" x14ac:dyDescent="0.2">
      <c r="A12" s="673"/>
      <c r="B12" s="674" t="s">
        <v>359</v>
      </c>
      <c r="C12" s="717">
        <v>0</v>
      </c>
      <c r="D12" s="636">
        <v>-100</v>
      </c>
      <c r="E12" s="719">
        <v>0</v>
      </c>
      <c r="F12" s="636">
        <v>-100</v>
      </c>
      <c r="G12" s="874">
        <v>0.29424</v>
      </c>
      <c r="H12" s="636">
        <v>-23.120622737710288</v>
      </c>
      <c r="I12" s="859">
        <v>7.7487889170082126E-5</v>
      </c>
      <c r="J12" s="673"/>
    </row>
    <row r="13" spans="1:10" x14ac:dyDescent="0.2">
      <c r="A13" s="797"/>
      <c r="B13" s="625" t="s">
        <v>251</v>
      </c>
      <c r="C13" s="715">
        <v>0</v>
      </c>
      <c r="D13" s="186" t="s">
        <v>148</v>
      </c>
      <c r="E13" s="718">
        <v>313.10043000000002</v>
      </c>
      <c r="F13" s="200" t="s">
        <v>148</v>
      </c>
      <c r="G13" s="718">
        <v>313.10043000000002</v>
      </c>
      <c r="H13" s="200" t="s">
        <v>148</v>
      </c>
      <c r="I13" s="795">
        <v>8.2454769640242856E-2</v>
      </c>
      <c r="J13" s="797"/>
    </row>
    <row r="14" spans="1:10" s="676" customFormat="1" x14ac:dyDescent="0.2">
      <c r="A14" s="673"/>
      <c r="B14" s="625" t="s">
        <v>217</v>
      </c>
      <c r="C14" s="715">
        <v>3709.9365600000001</v>
      </c>
      <c r="D14" s="186">
        <v>10.984475758556709</v>
      </c>
      <c r="E14" s="718">
        <v>6870.3548800000008</v>
      </c>
      <c r="F14" s="200">
        <v>-10.650894767510673</v>
      </c>
      <c r="G14" s="718">
        <v>37596.71428</v>
      </c>
      <c r="H14" s="200">
        <v>13.166892115970658</v>
      </c>
      <c r="I14" s="795">
        <v>9.9010672556004771</v>
      </c>
      <c r="J14" s="673"/>
    </row>
    <row r="15" spans="1:10" s="676" customFormat="1" x14ac:dyDescent="0.2">
      <c r="A15" s="673"/>
      <c r="B15" s="674" t="s">
        <v>362</v>
      </c>
      <c r="C15" s="717">
        <v>1890.02244</v>
      </c>
      <c r="D15" s="636">
        <v>-21.099582241024294</v>
      </c>
      <c r="E15" s="719">
        <v>4519.5767200000009</v>
      </c>
      <c r="F15" s="636">
        <v>-22.440857344030164</v>
      </c>
      <c r="G15" s="719">
        <v>28440.569050000002</v>
      </c>
      <c r="H15" s="636">
        <v>14.481014384733063</v>
      </c>
      <c r="I15" s="858">
        <v>7.4898030943463434</v>
      </c>
      <c r="J15" s="673"/>
    </row>
    <row r="16" spans="1:10" x14ac:dyDescent="0.2">
      <c r="A16" s="1"/>
      <c r="B16" s="674" t="s">
        <v>359</v>
      </c>
      <c r="C16" s="717">
        <v>1819.9141200000001</v>
      </c>
      <c r="D16" s="636">
        <v>92.11598593593952</v>
      </c>
      <c r="E16" s="719">
        <v>2350.7781600000003</v>
      </c>
      <c r="F16" s="636">
        <v>26.245201940952629</v>
      </c>
      <c r="G16" s="719">
        <v>9156.1452300000001</v>
      </c>
      <c r="H16" s="636">
        <v>9.2707755622450545</v>
      </c>
      <c r="I16" s="858">
        <v>2.4112641612541332</v>
      </c>
      <c r="J16" s="1"/>
    </row>
    <row r="17" spans="1:10" s="676" customFormat="1" x14ac:dyDescent="0.2">
      <c r="A17" s="673"/>
      <c r="B17" s="625" t="s">
        <v>252</v>
      </c>
      <c r="C17" s="715">
        <v>15.48907</v>
      </c>
      <c r="D17" s="186" t="s">
        <v>148</v>
      </c>
      <c r="E17" s="718">
        <v>20.469169999999998</v>
      </c>
      <c r="F17" s="200" t="s">
        <v>148</v>
      </c>
      <c r="G17" s="718">
        <v>28.469169999999998</v>
      </c>
      <c r="H17" s="200">
        <v>486.87582071214609</v>
      </c>
      <c r="I17" s="858">
        <v>7.497335133646775E-3</v>
      </c>
      <c r="J17" s="673"/>
    </row>
    <row r="18" spans="1:10" s="676" customFormat="1" x14ac:dyDescent="0.2">
      <c r="A18" s="673"/>
      <c r="B18" s="674" t="s">
        <v>362</v>
      </c>
      <c r="C18" s="717">
        <v>14.858690000000001</v>
      </c>
      <c r="D18" s="636" t="s">
        <v>148</v>
      </c>
      <c r="E18" s="719">
        <v>14.858690000000001</v>
      </c>
      <c r="F18" s="636" t="s">
        <v>148</v>
      </c>
      <c r="G18" s="719">
        <v>22.858690000000003</v>
      </c>
      <c r="H18" s="636">
        <v>371.21895208587148</v>
      </c>
      <c r="I18" s="858">
        <v>6.0198193219591651E-3</v>
      </c>
      <c r="J18" s="673"/>
    </row>
    <row r="19" spans="1:10" x14ac:dyDescent="0.2">
      <c r="A19" s="797"/>
      <c r="B19" s="674" t="s">
        <v>359</v>
      </c>
      <c r="C19" s="717">
        <v>0.63037999999999994</v>
      </c>
      <c r="D19" s="636" t="s">
        <v>148</v>
      </c>
      <c r="E19" s="719">
        <v>5.6104800000000008</v>
      </c>
      <c r="F19" s="636" t="s">
        <v>148</v>
      </c>
      <c r="G19" s="719">
        <v>5.6104800000000008</v>
      </c>
      <c r="H19" s="636" t="s">
        <v>148</v>
      </c>
      <c r="I19" s="858">
        <v>1.4775158116876101E-3</v>
      </c>
      <c r="J19" s="797"/>
    </row>
    <row r="20" spans="1:10" x14ac:dyDescent="0.2">
      <c r="A20" s="721" t="s">
        <v>502</v>
      </c>
      <c r="B20" s="721"/>
      <c r="C20" s="716">
        <v>4797.7844299999997</v>
      </c>
      <c r="D20" s="195">
        <v>14.54202563973001</v>
      </c>
      <c r="E20" s="716">
        <v>10244.867119999999</v>
      </c>
      <c r="F20" s="195">
        <v>8.0057777820856284</v>
      </c>
      <c r="G20" s="716">
        <v>47001.934809999999</v>
      </c>
      <c r="H20" s="351">
        <v>4.4100972975725998</v>
      </c>
      <c r="I20" s="195">
        <v>12.377925215255251</v>
      </c>
      <c r="J20" s="797"/>
    </row>
    <row r="21" spans="1:10" s="676" customFormat="1" x14ac:dyDescent="0.2">
      <c r="A21" s="673"/>
      <c r="B21" s="625" t="s">
        <v>363</v>
      </c>
      <c r="C21" s="715">
        <v>3585.4291600000001</v>
      </c>
      <c r="D21" s="186">
        <v>33.790073670736632</v>
      </c>
      <c r="E21" s="718">
        <v>5373.5135999999993</v>
      </c>
      <c r="F21" s="200">
        <v>-14.725124589515032</v>
      </c>
      <c r="G21" s="718">
        <v>28014.82734</v>
      </c>
      <c r="H21" s="200">
        <v>-17.873048038937064</v>
      </c>
      <c r="I21" s="802">
        <v>7.3776843258595255</v>
      </c>
      <c r="J21" s="673"/>
    </row>
    <row r="22" spans="1:10" s="676" customFormat="1" x14ac:dyDescent="0.2">
      <c r="A22" s="721" t="s">
        <v>381</v>
      </c>
      <c r="B22" s="721"/>
      <c r="C22" s="716">
        <v>3585.4291600000001</v>
      </c>
      <c r="D22" s="195">
        <v>33.790073670736632</v>
      </c>
      <c r="E22" s="716">
        <v>5373.5135999999993</v>
      </c>
      <c r="F22" s="195">
        <v>-14.725124589515032</v>
      </c>
      <c r="G22" s="716">
        <v>28014.82734</v>
      </c>
      <c r="H22" s="351">
        <v>-17.873048038937064</v>
      </c>
      <c r="I22" s="195">
        <v>7.3776843258595255</v>
      </c>
      <c r="J22" s="673"/>
    </row>
    <row r="23" spans="1:10" x14ac:dyDescent="0.2">
      <c r="A23" s="797"/>
      <c r="B23" s="625" t="s">
        <v>222</v>
      </c>
      <c r="C23" s="715">
        <v>1046.2517499999999</v>
      </c>
      <c r="D23" s="186" t="s">
        <v>148</v>
      </c>
      <c r="E23" s="718">
        <v>1046.2517499999999</v>
      </c>
      <c r="F23" s="200" t="s">
        <v>148</v>
      </c>
      <c r="G23" s="718">
        <v>2085.8373999999999</v>
      </c>
      <c r="H23" s="200" t="s">
        <v>148</v>
      </c>
      <c r="I23" s="795">
        <v>0.54930375638258655</v>
      </c>
      <c r="J23" s="797"/>
    </row>
    <row r="24" spans="1:10" x14ac:dyDescent="0.2">
      <c r="A24" s="797"/>
      <c r="B24" s="625" t="s">
        <v>223</v>
      </c>
      <c r="C24" s="715">
        <v>20124.410800000001</v>
      </c>
      <c r="D24" s="186">
        <v>54.85656014059672</v>
      </c>
      <c r="E24" s="718">
        <v>37437.931859999997</v>
      </c>
      <c r="F24" s="200">
        <v>11.998666388365722</v>
      </c>
      <c r="G24" s="718">
        <v>211047.63060000003</v>
      </c>
      <c r="H24" s="200">
        <v>-3.1633298708309949</v>
      </c>
      <c r="I24" s="795">
        <v>55.579239428837802</v>
      </c>
      <c r="J24" s="797"/>
    </row>
    <row r="25" spans="1:10" x14ac:dyDescent="0.2">
      <c r="A25" s="797"/>
      <c r="B25" s="674" t="s">
        <v>362</v>
      </c>
      <c r="C25" s="717">
        <v>15712.854889999999</v>
      </c>
      <c r="D25" s="636">
        <v>34.765211014066395</v>
      </c>
      <c r="E25" s="719">
        <v>32521.199979999998</v>
      </c>
      <c r="F25" s="636">
        <v>18.646819141461783</v>
      </c>
      <c r="G25" s="719">
        <v>178649.79087999999</v>
      </c>
      <c r="H25" s="636">
        <v>1.8615815202541519</v>
      </c>
      <c r="I25" s="802">
        <v>47.047291992821464</v>
      </c>
      <c r="J25" s="797"/>
    </row>
    <row r="26" spans="1:10" x14ac:dyDescent="0.2">
      <c r="A26" s="797"/>
      <c r="B26" s="674" t="s">
        <v>359</v>
      </c>
      <c r="C26" s="717">
        <v>4411.55591</v>
      </c>
      <c r="D26" s="636">
        <v>230.18464568571608</v>
      </c>
      <c r="E26" s="719">
        <v>4916.7318800000003</v>
      </c>
      <c r="F26" s="636">
        <v>-18.286437672160023</v>
      </c>
      <c r="G26" s="719">
        <v>32397.83972</v>
      </c>
      <c r="H26" s="636">
        <v>-23.87187490071328</v>
      </c>
      <c r="I26" s="802">
        <v>8.5319474360163294</v>
      </c>
      <c r="J26" s="797"/>
    </row>
    <row r="27" spans="1:10" x14ac:dyDescent="0.2">
      <c r="A27" s="797"/>
      <c r="B27" s="625" t="s">
        <v>230</v>
      </c>
      <c r="C27" s="715">
        <v>3979.5128500000001</v>
      </c>
      <c r="D27" s="186">
        <v>23.465685908106774</v>
      </c>
      <c r="E27" s="718">
        <v>8768.9303</v>
      </c>
      <c r="F27" s="200">
        <v>24.681681149603886</v>
      </c>
      <c r="G27" s="718">
        <v>54497.601840000003</v>
      </c>
      <c r="H27" s="200">
        <v>19.765837103436983</v>
      </c>
      <c r="I27" s="795">
        <v>14.351903654884394</v>
      </c>
      <c r="J27" s="797"/>
    </row>
    <row r="28" spans="1:10" x14ac:dyDescent="0.2">
      <c r="A28" s="721" t="s">
        <v>503</v>
      </c>
      <c r="B28" s="721"/>
      <c r="C28" s="716">
        <v>25150.175400000004</v>
      </c>
      <c r="D28" s="195">
        <v>55.06908973720838</v>
      </c>
      <c r="E28" s="716">
        <v>47253.11391</v>
      </c>
      <c r="F28" s="195">
        <v>16.789191780990894</v>
      </c>
      <c r="G28" s="716">
        <v>267631.06984000001</v>
      </c>
      <c r="H28" s="195">
        <v>1.5888526687757722</v>
      </c>
      <c r="I28" s="195">
        <v>70.480446840104776</v>
      </c>
      <c r="J28" s="797"/>
    </row>
    <row r="29" spans="1:10" x14ac:dyDescent="0.2">
      <c r="A29" s="203" t="s">
        <v>117</v>
      </c>
      <c r="B29" s="203"/>
      <c r="C29" s="252">
        <v>39637.016360000009</v>
      </c>
      <c r="D29" s="205">
        <v>59.919241675655179</v>
      </c>
      <c r="E29" s="252">
        <v>75499.337300000014</v>
      </c>
      <c r="F29" s="205">
        <v>25.620720514352595</v>
      </c>
      <c r="G29" s="252">
        <v>379723.85510999995</v>
      </c>
      <c r="H29" s="205">
        <v>4.0828499186396545</v>
      </c>
      <c r="I29" s="620">
        <v>100</v>
      </c>
      <c r="J29" s="797"/>
    </row>
    <row r="30" spans="1:10" x14ac:dyDescent="0.2">
      <c r="A30" s="862"/>
      <c r="B30" s="208" t="s">
        <v>364</v>
      </c>
      <c r="C30" s="253">
        <v>18690.094820000002</v>
      </c>
      <c r="D30" s="216">
        <v>25.432505443110575</v>
      </c>
      <c r="E30" s="863">
        <v>40096.578030000004</v>
      </c>
      <c r="F30" s="864">
        <v>14.453020686061086</v>
      </c>
      <c r="G30" s="863">
        <v>216176.57531000001</v>
      </c>
      <c r="H30" s="864">
        <v>1.9595405289902783</v>
      </c>
      <c r="I30" s="864">
        <v>56.929943273481484</v>
      </c>
      <c r="J30" s="797"/>
    </row>
    <row r="31" spans="1:10" x14ac:dyDescent="0.2">
      <c r="A31" s="862"/>
      <c r="B31" s="208" t="s">
        <v>365</v>
      </c>
      <c r="C31" s="253">
        <v>20946.921539999999</v>
      </c>
      <c r="D31" s="216">
        <v>111.90343256025493</v>
      </c>
      <c r="E31" s="863">
        <v>35402.759269999995</v>
      </c>
      <c r="F31" s="864">
        <v>41.228011009587149</v>
      </c>
      <c r="G31" s="863">
        <v>163547.27979999999</v>
      </c>
      <c r="H31" s="864">
        <v>7.0289812974617627</v>
      </c>
      <c r="I31" s="864">
        <v>43.070056726518523</v>
      </c>
      <c r="J31" s="797"/>
    </row>
    <row r="32" spans="1:10" x14ac:dyDescent="0.2">
      <c r="A32" s="754" t="s">
        <v>506</v>
      </c>
      <c r="B32" s="212"/>
      <c r="C32" s="621">
        <v>6163.6437300000007</v>
      </c>
      <c r="D32" s="622">
        <v>47.150470900965679</v>
      </c>
      <c r="E32" s="623">
        <v>13543.889499999997</v>
      </c>
      <c r="F32" s="624">
        <v>42.785484917262913</v>
      </c>
      <c r="G32" s="623">
        <v>51146.498480000002</v>
      </c>
      <c r="H32" s="624">
        <v>13.616830973323699</v>
      </c>
      <c r="I32" s="624">
        <v>13.469393031729249</v>
      </c>
      <c r="J32" s="797"/>
    </row>
    <row r="33" spans="1:10" x14ac:dyDescent="0.2">
      <c r="A33" s="754" t="s">
        <v>507</v>
      </c>
      <c r="B33" s="212"/>
      <c r="C33" s="621">
        <v>33473.372630000005</v>
      </c>
      <c r="D33" s="622">
        <v>62.51593973505679</v>
      </c>
      <c r="E33" s="623">
        <v>61955.447800000009</v>
      </c>
      <c r="F33" s="624">
        <v>22.404000223352767</v>
      </c>
      <c r="G33" s="623">
        <v>328577.35662999994</v>
      </c>
      <c r="H33" s="624">
        <v>2.7408483119689073</v>
      </c>
      <c r="I33" s="624">
        <v>86.530606968270746</v>
      </c>
      <c r="J33" s="797"/>
    </row>
    <row r="34" spans="1:10" x14ac:dyDescent="0.2">
      <c r="A34" s="860" t="s">
        <v>508</v>
      </c>
      <c r="B34" s="861"/>
      <c r="C34" s="854">
        <v>1087.8478699999996</v>
      </c>
      <c r="D34" s="853">
        <v>28.600192702656202</v>
      </c>
      <c r="E34" s="854">
        <v>3374.5122399999987</v>
      </c>
      <c r="F34" s="853">
        <v>87.875538288327874</v>
      </c>
      <c r="G34" s="854">
        <v>9405.2205299999969</v>
      </c>
      <c r="H34" s="853">
        <v>-20.256185204312256</v>
      </c>
      <c r="I34" s="853">
        <v>2.4768579596547746</v>
      </c>
      <c r="J34" s="797"/>
    </row>
    <row r="35" spans="1:10" x14ac:dyDescent="0.2">
      <c r="A35" s="868" t="s">
        <v>662</v>
      </c>
      <c r="B35" s="870"/>
      <c r="C35" s="871"/>
      <c r="D35" s="872"/>
      <c r="E35" s="871"/>
      <c r="F35" s="872"/>
      <c r="G35" s="871"/>
      <c r="H35" s="872"/>
      <c r="I35" s="869" t="s">
        <v>234</v>
      </c>
      <c r="J35" s="797"/>
    </row>
    <row r="36" spans="1:10" x14ac:dyDescent="0.2">
      <c r="A36" s="678" t="s">
        <v>625</v>
      </c>
      <c r="B36" s="797"/>
      <c r="C36" s="797"/>
      <c r="D36" s="797"/>
      <c r="E36" s="797"/>
      <c r="F36" s="797"/>
      <c r="G36" s="797"/>
      <c r="H36" s="797"/>
      <c r="I36" s="797"/>
      <c r="J36" s="1"/>
    </row>
    <row r="37" spans="1:10" ht="14.25" customHeight="1" x14ac:dyDescent="0.2">
      <c r="A37" s="678" t="s">
        <v>536</v>
      </c>
      <c r="J37" s="1"/>
    </row>
    <row r="38" spans="1:10" ht="14.25" customHeight="1" x14ac:dyDescent="0.2">
      <c r="A38" s="867"/>
      <c r="B38" s="867"/>
      <c r="C38" s="867"/>
      <c r="D38" s="867"/>
      <c r="E38" s="867"/>
      <c r="F38" s="867"/>
      <c r="G38" s="867"/>
      <c r="H38" s="867"/>
      <c r="I38" s="867"/>
    </row>
    <row r="39" spans="1:10" ht="19.5" customHeight="1" x14ac:dyDescent="0.2">
      <c r="A39" s="867"/>
      <c r="B39" s="867"/>
      <c r="C39" s="867"/>
      <c r="D39" s="867"/>
      <c r="E39" s="867"/>
      <c r="F39" s="867"/>
      <c r="G39" s="867"/>
      <c r="H39" s="867"/>
      <c r="I39" s="867"/>
    </row>
    <row r="66" spans="3:3" x14ac:dyDescent="0.2">
      <c r="C66" t="s">
        <v>559</v>
      </c>
    </row>
    <row r="70" spans="3:3" x14ac:dyDescent="0.2">
      <c r="C70" t="s">
        <v>560</v>
      </c>
    </row>
  </sheetData>
  <mergeCells count="5">
    <mergeCell ref="A3:A4"/>
    <mergeCell ref="B3:B4"/>
    <mergeCell ref="C3:D3"/>
    <mergeCell ref="E3:F3"/>
    <mergeCell ref="G3:I3"/>
  </mergeCells>
  <conditionalFormatting sqref="I11:I12">
    <cfRule type="cellIs" dxfId="295" priority="45" operator="between">
      <formula>0.00001</formula>
      <formula>0.499</formula>
    </cfRule>
  </conditionalFormatting>
  <conditionalFormatting sqref="I15">
    <cfRule type="cellIs" dxfId="294" priority="42" operator="between">
      <formula>0.00001</formula>
      <formula>0.499</formula>
    </cfRule>
  </conditionalFormatting>
  <conditionalFormatting sqref="I10">
    <cfRule type="cellIs" dxfId="293" priority="40" operator="between">
      <formula>0.00001</formula>
      <formula>0.499</formula>
    </cfRule>
  </conditionalFormatting>
  <conditionalFormatting sqref="I21">
    <cfRule type="cellIs" dxfId="292" priority="10" operator="equal">
      <formula>0</formula>
    </cfRule>
    <cfRule type="cellIs" dxfId="291" priority="36" operator="between">
      <formula>0.00001</formula>
      <formula>0.499</formula>
    </cfRule>
  </conditionalFormatting>
  <conditionalFormatting sqref="I16">
    <cfRule type="cellIs" dxfId="290" priority="23" operator="between">
      <formula>0.00001</formula>
      <formula>0.499</formula>
    </cfRule>
  </conditionalFormatting>
  <conditionalFormatting sqref="I18">
    <cfRule type="cellIs" dxfId="289" priority="22" operator="between">
      <formula>0.00001</formula>
      <formula>0.499</formula>
    </cfRule>
  </conditionalFormatting>
  <conditionalFormatting sqref="I19">
    <cfRule type="cellIs" dxfId="288" priority="21" operator="between">
      <formula>0.00001</formula>
      <formula>0.499</formula>
    </cfRule>
  </conditionalFormatting>
  <conditionalFormatting sqref="I26">
    <cfRule type="cellIs" dxfId="287" priority="13" operator="between">
      <formula>0.00001</formula>
      <formula>0.499</formula>
    </cfRule>
  </conditionalFormatting>
  <conditionalFormatting sqref="I25">
    <cfRule type="cellIs" dxfId="286" priority="9" operator="between">
      <formula>0.00001</formula>
      <formula>0.499</formula>
    </cfRule>
  </conditionalFormatting>
  <conditionalFormatting sqref="F28 H28">
    <cfRule type="cellIs" dxfId="285" priority="8" operator="between">
      <formula>".000001"</formula>
      <formula>".049"</formula>
    </cfRule>
  </conditionalFormatting>
  <conditionalFormatting sqref="F28">
    <cfRule type="cellIs" dxfId="284" priority="7" operator="between">
      <formula>0.000001</formula>
      <formula>0.049999</formula>
    </cfRule>
  </conditionalFormatting>
  <conditionalFormatting sqref="H28">
    <cfRule type="cellIs" dxfId="283" priority="6" operator="between">
      <formula>0.000001</formula>
      <formula>0.049999</formula>
    </cfRule>
  </conditionalFormatting>
  <conditionalFormatting sqref="F29 H29">
    <cfRule type="cellIs" dxfId="282" priority="5" operator="between">
      <formula>".000001"</formula>
      <formula>".049"</formula>
    </cfRule>
  </conditionalFormatting>
  <conditionalFormatting sqref="F29">
    <cfRule type="cellIs" dxfId="281" priority="4" operator="between">
      <formula>0.000001</formula>
      <formula>0.049999</formula>
    </cfRule>
  </conditionalFormatting>
  <conditionalFormatting sqref="H29">
    <cfRule type="cellIs" dxfId="280" priority="3" operator="between">
      <formula>0.000001</formula>
      <formula>0.049999</formula>
    </cfRule>
  </conditionalFormatting>
  <conditionalFormatting sqref="G12">
    <cfRule type="cellIs" dxfId="279" priority="2" operator="between">
      <formula>0.00001</formula>
      <formula>0.499</formula>
    </cfRule>
  </conditionalFormatting>
  <conditionalFormatting sqref="I17">
    <cfRule type="cellIs" dxfId="278" priority="1" operator="between">
      <formula>0.00001</formula>
      <formula>0.499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A3" sqref="A3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924" t="s">
        <v>18</v>
      </c>
      <c r="B1" s="924"/>
      <c r="C1" s="924"/>
      <c r="D1" s="924"/>
      <c r="E1" s="924"/>
      <c r="F1" s="924"/>
      <c r="G1" s="1"/>
      <c r="H1" s="1"/>
    </row>
    <row r="2" spans="1:9" x14ac:dyDescent="0.2">
      <c r="A2" s="925"/>
      <c r="B2" s="925"/>
      <c r="C2" s="925"/>
      <c r="D2" s="925"/>
      <c r="E2" s="925"/>
      <c r="F2" s="925"/>
      <c r="G2" s="11"/>
      <c r="H2" s="62" t="s">
        <v>530</v>
      </c>
    </row>
    <row r="3" spans="1:9" x14ac:dyDescent="0.2">
      <c r="A3" s="12"/>
      <c r="B3" s="896">
        <f>INDICE!A3</f>
        <v>42767</v>
      </c>
      <c r="C3" s="896">
        <v>41671</v>
      </c>
      <c r="D3" s="914" t="s">
        <v>118</v>
      </c>
      <c r="E3" s="914"/>
      <c r="F3" s="914" t="s">
        <v>119</v>
      </c>
      <c r="G3" s="914"/>
      <c r="H3" s="914"/>
    </row>
    <row r="4" spans="1:9" x14ac:dyDescent="0.2">
      <c r="A4" s="598"/>
      <c r="B4" s="258" t="s">
        <v>54</v>
      </c>
      <c r="C4" s="259" t="s">
        <v>474</v>
      </c>
      <c r="D4" s="258" t="s">
        <v>54</v>
      </c>
      <c r="E4" s="259" t="s">
        <v>474</v>
      </c>
      <c r="F4" s="258" t="s">
        <v>54</v>
      </c>
      <c r="G4" s="260" t="s">
        <v>474</v>
      </c>
      <c r="H4" s="259" t="s">
        <v>534</v>
      </c>
      <c r="I4" s="62"/>
    </row>
    <row r="5" spans="1:9" ht="14.1" customHeight="1" x14ac:dyDescent="0.2">
      <c r="A5" s="626" t="s">
        <v>367</v>
      </c>
      <c r="B5" s="354">
        <v>18690.094819999995</v>
      </c>
      <c r="C5" s="355">
        <v>25.432505443110564</v>
      </c>
      <c r="D5" s="354">
        <v>40096.578029999997</v>
      </c>
      <c r="E5" s="812">
        <v>14.453020686061063</v>
      </c>
      <c r="F5" s="354">
        <v>216176.57531000001</v>
      </c>
      <c r="G5" s="355">
        <v>1.9595405289902925</v>
      </c>
      <c r="H5" s="355">
        <v>56.929943273481484</v>
      </c>
    </row>
    <row r="6" spans="1:9" x14ac:dyDescent="0.2">
      <c r="A6" s="615" t="s">
        <v>368</v>
      </c>
      <c r="B6" s="679">
        <v>7192.9177300000001</v>
      </c>
      <c r="C6" s="680">
        <v>45.42010692614295</v>
      </c>
      <c r="D6" s="679">
        <v>15237.563289999998</v>
      </c>
      <c r="E6" s="680">
        <v>29.069509166022755</v>
      </c>
      <c r="F6" s="679">
        <v>79051.989849999998</v>
      </c>
      <c r="G6" s="680">
        <v>2.9580704660284862</v>
      </c>
      <c r="H6" s="680">
        <v>20.818283809717432</v>
      </c>
    </row>
    <row r="7" spans="1:9" x14ac:dyDescent="0.2">
      <c r="A7" s="615" t="s">
        <v>369</v>
      </c>
      <c r="B7" s="681">
        <v>8519.9371599999995</v>
      </c>
      <c r="C7" s="680">
        <v>26.914573114158351</v>
      </c>
      <c r="D7" s="679">
        <v>17283.636689999999</v>
      </c>
      <c r="E7" s="680">
        <v>10.761396424936205</v>
      </c>
      <c r="F7" s="679">
        <v>99597.801030000002</v>
      </c>
      <c r="G7" s="680">
        <v>1.0077706007778864</v>
      </c>
      <c r="H7" s="680">
        <v>26.229008183104035</v>
      </c>
    </row>
    <row r="8" spans="1:9" x14ac:dyDescent="0.2">
      <c r="A8" s="615" t="s">
        <v>602</v>
      </c>
      <c r="B8" s="681">
        <v>14.858690000000001</v>
      </c>
      <c r="C8" s="682" t="s">
        <v>148</v>
      </c>
      <c r="D8" s="679">
        <v>14.858690000000001</v>
      </c>
      <c r="E8" s="682" t="s">
        <v>148</v>
      </c>
      <c r="F8" s="679">
        <v>22.858690000000003</v>
      </c>
      <c r="G8" s="682">
        <v>371.21895208587148</v>
      </c>
      <c r="H8" s="817">
        <v>6.0198193219591651E-3</v>
      </c>
    </row>
    <row r="9" spans="1:9" x14ac:dyDescent="0.2">
      <c r="A9" s="615" t="s">
        <v>603</v>
      </c>
      <c r="B9" s="679">
        <v>2962.3812399999965</v>
      </c>
      <c r="C9" s="680">
        <v>-8.5992241955208684</v>
      </c>
      <c r="D9" s="679">
        <v>7560.5193599999966</v>
      </c>
      <c r="E9" s="680">
        <v>-0.82131806891124426</v>
      </c>
      <c r="F9" s="679">
        <v>37503.925739999991</v>
      </c>
      <c r="G9" s="680">
        <v>2.3796424155312068</v>
      </c>
      <c r="H9" s="680">
        <v>9.8766314613380555</v>
      </c>
    </row>
    <row r="10" spans="1:9" x14ac:dyDescent="0.2">
      <c r="A10" s="626" t="s">
        <v>370</v>
      </c>
      <c r="B10" s="628">
        <v>20946.291160000001</v>
      </c>
      <c r="C10" s="355">
        <v>111.90301165027697</v>
      </c>
      <c r="D10" s="628">
        <v>35397.148789999999</v>
      </c>
      <c r="E10" s="355">
        <v>41.207194921896104</v>
      </c>
      <c r="F10" s="628">
        <v>163541.37507999997</v>
      </c>
      <c r="G10" s="355">
        <v>7.0253117226614039</v>
      </c>
      <c r="H10" s="355">
        <v>43.068501722817658</v>
      </c>
    </row>
    <row r="11" spans="1:9" x14ac:dyDescent="0.2">
      <c r="A11" s="615" t="s">
        <v>371</v>
      </c>
      <c r="B11" s="679">
        <v>5650.0373799999998</v>
      </c>
      <c r="C11" s="680">
        <v>113.78052457322387</v>
      </c>
      <c r="D11" s="679">
        <v>7987.3086099999991</v>
      </c>
      <c r="E11" s="680">
        <v>16.07293960846977</v>
      </c>
      <c r="F11" s="679">
        <v>37127.319640000002</v>
      </c>
      <c r="G11" s="680">
        <v>-5.6758239419907683</v>
      </c>
      <c r="H11" s="680">
        <v>9.7774525198699482</v>
      </c>
    </row>
    <row r="12" spans="1:9" x14ac:dyDescent="0.2">
      <c r="A12" s="615" t="s">
        <v>372</v>
      </c>
      <c r="B12" s="679">
        <v>2793.1916900000001</v>
      </c>
      <c r="C12" s="680">
        <v>232.04726925436776</v>
      </c>
      <c r="D12" s="679">
        <v>5466.5758900000001</v>
      </c>
      <c r="E12" s="680">
        <v>79.912133864801689</v>
      </c>
      <c r="F12" s="679">
        <v>20433.79607</v>
      </c>
      <c r="G12" s="680">
        <v>-12.344380310758465</v>
      </c>
      <c r="H12" s="680">
        <v>5.3812252759523513</v>
      </c>
    </row>
    <row r="13" spans="1:9" x14ac:dyDescent="0.2">
      <c r="A13" s="615" t="s">
        <v>373</v>
      </c>
      <c r="B13" s="679">
        <v>1383.8891699999999</v>
      </c>
      <c r="C13" s="680">
        <v>61.44427505826021</v>
      </c>
      <c r="D13" s="679">
        <v>2456.6717800000001</v>
      </c>
      <c r="E13" s="680">
        <v>44.068491558707464</v>
      </c>
      <c r="F13" s="679">
        <v>11880.286639999998</v>
      </c>
      <c r="G13" s="680">
        <v>-10.031681995283884</v>
      </c>
      <c r="H13" s="680">
        <v>3.1286648126329775</v>
      </c>
    </row>
    <row r="14" spans="1:9" x14ac:dyDescent="0.2">
      <c r="A14" s="615" t="s">
        <v>374</v>
      </c>
      <c r="B14" s="679">
        <v>5006.7255500000001</v>
      </c>
      <c r="C14" s="680">
        <v>81.669365713139058</v>
      </c>
      <c r="D14" s="679">
        <v>9669.8420900000001</v>
      </c>
      <c r="E14" s="680">
        <v>37.008783274962994</v>
      </c>
      <c r="F14" s="679">
        <v>42332.134229999996</v>
      </c>
      <c r="G14" s="680">
        <v>27.525437452872747</v>
      </c>
      <c r="H14" s="680">
        <v>11.148136642017672</v>
      </c>
    </row>
    <row r="15" spans="1:9" x14ac:dyDescent="0.2">
      <c r="A15" s="615" t="s">
        <v>375</v>
      </c>
      <c r="B15" s="679">
        <v>885.60917000000006</v>
      </c>
      <c r="C15" s="680">
        <v>-1.0685624069322694</v>
      </c>
      <c r="D15" s="679">
        <v>1816.3756899999998</v>
      </c>
      <c r="E15" s="680">
        <v>-6.0773173866713508</v>
      </c>
      <c r="F15" s="679">
        <v>13546.178409999999</v>
      </c>
      <c r="G15" s="680">
        <v>-11.433973337712954</v>
      </c>
      <c r="H15" s="680">
        <v>3.567376193964924</v>
      </c>
    </row>
    <row r="16" spans="1:9" x14ac:dyDescent="0.2">
      <c r="A16" s="615" t="s">
        <v>376</v>
      </c>
      <c r="B16" s="679">
        <v>5226.8382000000001</v>
      </c>
      <c r="C16" s="680">
        <v>176.2004180726841</v>
      </c>
      <c r="D16" s="679">
        <v>8000.3747300000005</v>
      </c>
      <c r="E16" s="680">
        <v>79.750237958508606</v>
      </c>
      <c r="F16" s="679">
        <v>38221.660090000005</v>
      </c>
      <c r="G16" s="680">
        <v>34.40166930144094</v>
      </c>
      <c r="H16" s="680">
        <v>10.065646278379797</v>
      </c>
    </row>
    <row r="17" spans="1:8" x14ac:dyDescent="0.2">
      <c r="A17" s="626" t="s">
        <v>672</v>
      </c>
      <c r="B17" s="877">
        <v>0.63037999999999994</v>
      </c>
      <c r="C17" s="628">
        <v>126.87781176894006</v>
      </c>
      <c r="D17" s="628">
        <v>5.6104800000000008</v>
      </c>
      <c r="E17" s="628">
        <v>1919.2477955731508</v>
      </c>
      <c r="F17" s="628">
        <v>5.9047200000000002</v>
      </c>
      <c r="G17" s="645">
        <v>2025.1466618679142</v>
      </c>
      <c r="H17" s="878">
        <v>1.5550037008576923E-3</v>
      </c>
    </row>
    <row r="18" spans="1:8" x14ac:dyDescent="0.2">
      <c r="A18" s="627" t="s">
        <v>117</v>
      </c>
      <c r="B18" s="69">
        <v>39637.016360000001</v>
      </c>
      <c r="C18" s="70">
        <v>59.919241675655158</v>
      </c>
      <c r="D18" s="69">
        <v>75499.337299999999</v>
      </c>
      <c r="E18" s="70">
        <v>25.620720514352556</v>
      </c>
      <c r="F18" s="69">
        <v>379723.85510999995</v>
      </c>
      <c r="G18" s="70">
        <v>4.0828499186396545</v>
      </c>
      <c r="H18" s="70">
        <v>100</v>
      </c>
    </row>
    <row r="19" spans="1:8" x14ac:dyDescent="0.2">
      <c r="A19" s="672"/>
      <c r="B19" s="1"/>
      <c r="C19" s="1"/>
      <c r="D19" s="1"/>
      <c r="E19" s="1"/>
      <c r="F19" s="1"/>
      <c r="G19" s="1"/>
      <c r="H19" s="245" t="s">
        <v>234</v>
      </c>
    </row>
    <row r="20" spans="1:8" x14ac:dyDescent="0.2">
      <c r="A20" s="677" t="s">
        <v>366</v>
      </c>
      <c r="B20" s="1"/>
      <c r="C20" s="1"/>
      <c r="D20" s="1"/>
      <c r="E20" s="1"/>
      <c r="F20" s="1"/>
      <c r="G20" s="1"/>
      <c r="H20" s="1"/>
    </row>
    <row r="21" spans="1:8" x14ac:dyDescent="0.2">
      <c r="A21" s="678" t="s">
        <v>624</v>
      </c>
      <c r="B21" s="1"/>
      <c r="C21" s="1"/>
      <c r="D21" s="1"/>
      <c r="E21" s="1"/>
      <c r="F21" s="1"/>
      <c r="G21" s="1"/>
      <c r="H21" s="1"/>
    </row>
    <row r="22" spans="1:8" x14ac:dyDescent="0.2">
      <c r="A22" s="932"/>
      <c r="B22" s="932"/>
      <c r="C22" s="932"/>
      <c r="D22" s="932"/>
      <c r="E22" s="932"/>
      <c r="F22" s="932"/>
      <c r="G22" s="932"/>
      <c r="H22" s="932"/>
    </row>
    <row r="23" spans="1:8" x14ac:dyDescent="0.2">
      <c r="A23" s="932"/>
      <c r="B23" s="932"/>
      <c r="C23" s="932"/>
      <c r="D23" s="932"/>
      <c r="E23" s="932"/>
      <c r="F23" s="932"/>
      <c r="G23" s="932"/>
      <c r="H23" s="932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277" priority="11" operator="between">
      <formula>0.0001</formula>
      <formula>0.44999</formula>
    </cfRule>
  </conditionalFormatting>
  <conditionalFormatting sqref="E5">
    <cfRule type="cellIs" dxfId="276" priority="4" operator="between">
      <formula>-0.49</formula>
      <formula>0.49</formula>
    </cfRule>
  </conditionalFormatting>
  <conditionalFormatting sqref="E18">
    <cfRule type="cellIs" dxfId="275" priority="3" operator="between">
      <formula>0.00001</formula>
      <formula>0.049999</formula>
    </cfRule>
  </conditionalFormatting>
  <conditionalFormatting sqref="G18">
    <cfRule type="cellIs" dxfId="274" priority="2" operator="between">
      <formula>0.00001</formula>
      <formula>0.049999</formula>
    </cfRule>
  </conditionalFormatting>
  <conditionalFormatting sqref="H8">
    <cfRule type="cellIs" dxfId="273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A3" sqref="A3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26" t="s">
        <v>572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532</v>
      </c>
      <c r="H2" s="1"/>
    </row>
    <row r="3" spans="1:8" x14ac:dyDescent="0.2">
      <c r="A3" s="63"/>
      <c r="B3" s="896">
        <f>INDICE!A3</f>
        <v>42767</v>
      </c>
      <c r="C3" s="914">
        <v>41671</v>
      </c>
      <c r="D3" s="914" t="s">
        <v>118</v>
      </c>
      <c r="E3" s="914"/>
      <c r="F3" s="914" t="s">
        <v>119</v>
      </c>
      <c r="G3" s="914"/>
      <c r="H3" s="1"/>
    </row>
    <row r="4" spans="1:8" x14ac:dyDescent="0.2">
      <c r="A4" s="75"/>
      <c r="B4" s="258" t="s">
        <v>383</v>
      </c>
      <c r="C4" s="259" t="s">
        <v>474</v>
      </c>
      <c r="D4" s="258" t="s">
        <v>383</v>
      </c>
      <c r="E4" s="259" t="s">
        <v>474</v>
      </c>
      <c r="F4" s="258" t="s">
        <v>383</v>
      </c>
      <c r="G4" s="260" t="s">
        <v>474</v>
      </c>
      <c r="H4" s="1"/>
    </row>
    <row r="5" spans="1:8" x14ac:dyDescent="0.2">
      <c r="A5" s="683" t="s">
        <v>531</v>
      </c>
      <c r="B5" s="684">
        <v>18.434010420005183</v>
      </c>
      <c r="C5" s="648">
        <v>3.982870065828676</v>
      </c>
      <c r="D5" s="685">
        <v>18.714444311933899</v>
      </c>
      <c r="E5" s="648">
        <v>1.590065427456731</v>
      </c>
      <c r="F5" s="685">
        <v>15.622584986039838</v>
      </c>
      <c r="G5" s="648">
        <v>-24.366015652882663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384</v>
      </c>
      <c r="H6" s="1"/>
    </row>
    <row r="7" spans="1:8" x14ac:dyDescent="0.2">
      <c r="A7" s="272" t="s">
        <v>543</v>
      </c>
      <c r="B7" s="94"/>
      <c r="C7" s="286"/>
      <c r="D7" s="286"/>
      <c r="E7" s="286"/>
      <c r="F7" s="94"/>
      <c r="G7" s="94"/>
      <c r="H7" s="1"/>
    </row>
    <row r="8" spans="1:8" x14ac:dyDescent="0.2">
      <c r="A8" s="677" t="s">
        <v>385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6"/>
  <sheetViews>
    <sheetView topLeftCell="A11" workbookViewId="0">
      <selection activeCell="E47" sqref="E47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689"/>
    <col min="10" max="12" width="11" style="1"/>
  </cols>
  <sheetData>
    <row r="1" spans="1:14" x14ac:dyDescent="0.2">
      <c r="A1" s="924" t="s">
        <v>377</v>
      </c>
      <c r="B1" s="924"/>
      <c r="C1" s="924"/>
      <c r="D1" s="924"/>
      <c r="E1" s="924"/>
      <c r="F1" s="924"/>
      <c r="G1" s="924"/>
      <c r="H1" s="1"/>
      <c r="I1" s="1"/>
    </row>
    <row r="2" spans="1:14" x14ac:dyDescent="0.2">
      <c r="A2" s="925"/>
      <c r="B2" s="925"/>
      <c r="C2" s="925"/>
      <c r="D2" s="925"/>
      <c r="E2" s="925"/>
      <c r="F2" s="925"/>
      <c r="G2" s="925"/>
      <c r="H2" s="11"/>
      <c r="I2" s="62" t="s">
        <v>530</v>
      </c>
    </row>
    <row r="3" spans="1:14" x14ac:dyDescent="0.2">
      <c r="A3" s="910" t="s">
        <v>511</v>
      </c>
      <c r="B3" s="910" t="s">
        <v>512</v>
      </c>
      <c r="C3" s="893">
        <f>INDICE!A3</f>
        <v>42767</v>
      </c>
      <c r="D3" s="894">
        <v>41671</v>
      </c>
      <c r="E3" s="894" t="s">
        <v>118</v>
      </c>
      <c r="F3" s="894"/>
      <c r="G3" s="894" t="s">
        <v>119</v>
      </c>
      <c r="H3" s="894"/>
      <c r="I3" s="894"/>
    </row>
    <row r="4" spans="1:14" x14ac:dyDescent="0.2">
      <c r="A4" s="911"/>
      <c r="B4" s="911"/>
      <c r="C4" s="97" t="s">
        <v>54</v>
      </c>
      <c r="D4" s="97" t="s">
        <v>474</v>
      </c>
      <c r="E4" s="97" t="s">
        <v>54</v>
      </c>
      <c r="F4" s="97" t="s">
        <v>474</v>
      </c>
      <c r="G4" s="97" t="s">
        <v>54</v>
      </c>
      <c r="H4" s="439" t="s">
        <v>474</v>
      </c>
      <c r="I4" s="439" t="s">
        <v>108</v>
      </c>
    </row>
    <row r="5" spans="1:14" x14ac:dyDescent="0.2">
      <c r="A5" s="611"/>
      <c r="B5" s="632" t="s">
        <v>209</v>
      </c>
      <c r="C5" s="201">
        <v>0</v>
      </c>
      <c r="D5" s="186" t="s">
        <v>148</v>
      </c>
      <c r="E5" s="356">
        <v>0</v>
      </c>
      <c r="F5" s="186" t="s">
        <v>148</v>
      </c>
      <c r="G5" s="356">
        <v>0</v>
      </c>
      <c r="H5" s="186">
        <v>-100</v>
      </c>
      <c r="I5" s="629">
        <v>0</v>
      </c>
    </row>
    <row r="6" spans="1:14" x14ac:dyDescent="0.2">
      <c r="A6" s="782" t="s">
        <v>337</v>
      </c>
      <c r="B6" s="633"/>
      <c r="C6" s="359">
        <v>0</v>
      </c>
      <c r="D6" s="195" t="s">
        <v>148</v>
      </c>
      <c r="E6" s="191">
        <v>0</v>
      </c>
      <c r="F6" s="357" t="s">
        <v>148</v>
      </c>
      <c r="G6" s="191">
        <v>0</v>
      </c>
      <c r="H6" s="357">
        <v>-100</v>
      </c>
      <c r="I6" s="358">
        <v>0</v>
      </c>
    </row>
    <row r="7" spans="1:14" x14ac:dyDescent="0.2">
      <c r="A7" s="611"/>
      <c r="B7" s="632" t="s">
        <v>246</v>
      </c>
      <c r="C7" s="201">
        <v>0</v>
      </c>
      <c r="D7" s="186" t="s">
        <v>148</v>
      </c>
      <c r="E7" s="356">
        <v>0</v>
      </c>
      <c r="F7" s="186" t="s">
        <v>148</v>
      </c>
      <c r="G7" s="356">
        <v>0</v>
      </c>
      <c r="H7" s="186">
        <v>-100</v>
      </c>
      <c r="I7" s="631">
        <v>0</v>
      </c>
    </row>
    <row r="8" spans="1:14" x14ac:dyDescent="0.2">
      <c r="A8" s="611"/>
      <c r="B8" s="632" t="s">
        <v>211</v>
      </c>
      <c r="C8" s="201">
        <v>0</v>
      </c>
      <c r="D8" s="186" t="s">
        <v>148</v>
      </c>
      <c r="E8" s="356">
        <v>0</v>
      </c>
      <c r="F8" s="186" t="s">
        <v>148</v>
      </c>
      <c r="G8" s="356">
        <v>0</v>
      </c>
      <c r="H8" s="186">
        <v>-100</v>
      </c>
      <c r="I8" s="631">
        <v>0</v>
      </c>
    </row>
    <row r="9" spans="1:14" x14ac:dyDescent="0.2">
      <c r="A9" s="611"/>
      <c r="B9" s="632" t="s">
        <v>597</v>
      </c>
      <c r="C9" s="749">
        <v>0</v>
      </c>
      <c r="D9" s="750" t="s">
        <v>148</v>
      </c>
      <c r="E9" s="751">
        <v>0</v>
      </c>
      <c r="F9" s="750" t="s">
        <v>148</v>
      </c>
      <c r="G9" s="751">
        <v>350.54465000000005</v>
      </c>
      <c r="H9" s="750" t="s">
        <v>148</v>
      </c>
      <c r="I9" s="631">
        <v>0.83574512860994099</v>
      </c>
    </row>
    <row r="10" spans="1:14" x14ac:dyDescent="0.2">
      <c r="A10" s="782" t="s">
        <v>518</v>
      </c>
      <c r="B10" s="633"/>
      <c r="C10" s="359">
        <v>0</v>
      </c>
      <c r="D10" s="195" t="s">
        <v>148</v>
      </c>
      <c r="E10" s="191">
        <v>0</v>
      </c>
      <c r="F10" s="357" t="s">
        <v>148</v>
      </c>
      <c r="G10" s="249">
        <v>350.54465000000005</v>
      </c>
      <c r="H10" s="357">
        <v>-90.906804139589951</v>
      </c>
      <c r="I10" s="358">
        <v>0.83574512860994099</v>
      </c>
    </row>
    <row r="11" spans="1:14" x14ac:dyDescent="0.2">
      <c r="A11" s="612"/>
      <c r="B11" s="632" t="s">
        <v>650</v>
      </c>
      <c r="C11" s="201">
        <v>2.3725100000000001</v>
      </c>
      <c r="D11" s="186" t="s">
        <v>148</v>
      </c>
      <c r="E11" s="188">
        <v>4.7218600000000004</v>
      </c>
      <c r="F11" s="186" t="s">
        <v>148</v>
      </c>
      <c r="G11" s="188">
        <v>11.932169999999999</v>
      </c>
      <c r="H11" s="186" t="s">
        <v>148</v>
      </c>
      <c r="I11" s="629">
        <v>2.8447882320399635E-2</v>
      </c>
      <c r="J11" s="448"/>
    </row>
    <row r="12" spans="1:14" x14ac:dyDescent="0.2">
      <c r="A12" s="612"/>
      <c r="B12" s="632" t="s">
        <v>305</v>
      </c>
      <c r="C12" s="201">
        <v>0</v>
      </c>
      <c r="D12" s="186" t="s">
        <v>148</v>
      </c>
      <c r="E12" s="188">
        <v>0</v>
      </c>
      <c r="F12" s="186" t="s">
        <v>148</v>
      </c>
      <c r="G12" s="188">
        <v>0</v>
      </c>
      <c r="H12" s="186">
        <v>-100</v>
      </c>
      <c r="I12" s="630">
        <v>0</v>
      </c>
      <c r="J12" s="448"/>
    </row>
    <row r="13" spans="1:14" x14ac:dyDescent="0.2">
      <c r="A13" s="612"/>
      <c r="B13" s="632" t="s">
        <v>309</v>
      </c>
      <c r="C13" s="201">
        <v>0</v>
      </c>
      <c r="D13" s="186" t="s">
        <v>148</v>
      </c>
      <c r="E13" s="188">
        <v>0</v>
      </c>
      <c r="F13" s="186">
        <v>-100</v>
      </c>
      <c r="G13" s="845">
        <v>0.314</v>
      </c>
      <c r="H13" s="186">
        <v>7.2660813719126773</v>
      </c>
      <c r="I13" s="629">
        <v>7.4861781625684893E-4</v>
      </c>
      <c r="J13" s="448"/>
      <c r="M13" s="752"/>
      <c r="N13" s="752"/>
    </row>
    <row r="14" spans="1:14" x14ac:dyDescent="0.2">
      <c r="A14" s="612"/>
      <c r="B14" s="632" t="s">
        <v>249</v>
      </c>
      <c r="C14" s="201">
        <v>171.44949</v>
      </c>
      <c r="D14" s="186">
        <v>296.81154207742395</v>
      </c>
      <c r="E14" s="188">
        <v>230.27527999999998</v>
      </c>
      <c r="F14" s="186">
        <v>185.54468007750583</v>
      </c>
      <c r="G14" s="188">
        <v>7046.7891299999992</v>
      </c>
      <c r="H14" s="186">
        <v>20.027725343587363</v>
      </c>
      <c r="I14" s="629">
        <v>16.800483726506688</v>
      </c>
      <c r="J14" s="448"/>
      <c r="K14" s="797"/>
      <c r="L14" s="797"/>
      <c r="M14" s="752"/>
      <c r="N14" s="752"/>
    </row>
    <row r="15" spans="1:14" x14ac:dyDescent="0.2">
      <c r="A15" s="611"/>
      <c r="B15" s="639" t="s">
        <v>362</v>
      </c>
      <c r="C15" s="635">
        <v>128.95535000000001</v>
      </c>
      <c r="D15" s="636">
        <v>1603.3635245679686</v>
      </c>
      <c r="E15" s="637">
        <v>150.22993</v>
      </c>
      <c r="F15" s="636">
        <v>1359.4399276448535</v>
      </c>
      <c r="G15" s="675">
        <v>6722.0331200000001</v>
      </c>
      <c r="H15" s="636">
        <v>20.131016149339167</v>
      </c>
      <c r="I15" s="753">
        <v>16.026222150001953</v>
      </c>
      <c r="J15" s="448"/>
      <c r="K15" s="797"/>
      <c r="L15" s="797"/>
      <c r="M15" s="752"/>
      <c r="N15" s="752"/>
    </row>
    <row r="16" spans="1:14" x14ac:dyDescent="0.2">
      <c r="A16" s="611"/>
      <c r="B16" s="639" t="s">
        <v>359</v>
      </c>
      <c r="C16" s="635">
        <v>42.494140000000009</v>
      </c>
      <c r="D16" s="636">
        <v>19.244475062541845</v>
      </c>
      <c r="E16" s="756">
        <v>80.045349999999999</v>
      </c>
      <c r="F16" s="636">
        <v>13.780702496284681</v>
      </c>
      <c r="G16" s="675">
        <v>324.75601000000006</v>
      </c>
      <c r="H16" s="636">
        <v>17.928928899776704</v>
      </c>
      <c r="I16" s="844">
        <v>0.77426157650473704</v>
      </c>
      <c r="J16" s="448"/>
      <c r="K16" s="797"/>
      <c r="L16" s="797"/>
      <c r="M16" s="752"/>
      <c r="N16" s="752"/>
    </row>
    <row r="17" spans="1:14" x14ac:dyDescent="0.2">
      <c r="A17" s="612"/>
      <c r="B17" s="632" t="s">
        <v>215</v>
      </c>
      <c r="C17" s="201">
        <v>5.1222500000000002</v>
      </c>
      <c r="D17" s="186">
        <v>-7.6646164717419296</v>
      </c>
      <c r="E17" s="356">
        <v>11.29435</v>
      </c>
      <c r="F17" s="186">
        <v>-24.061641694205292</v>
      </c>
      <c r="G17" s="188">
        <v>63.969160000000002</v>
      </c>
      <c r="H17" s="186">
        <v>-91.357148213276005</v>
      </c>
      <c r="I17" s="631">
        <v>0.1525109963916719</v>
      </c>
      <c r="M17" s="752"/>
      <c r="N17" s="752"/>
    </row>
    <row r="18" spans="1:14" x14ac:dyDescent="0.2">
      <c r="A18" s="611"/>
      <c r="B18" s="632" t="s">
        <v>252</v>
      </c>
      <c r="C18" s="201">
        <v>1406.8216800000002</v>
      </c>
      <c r="D18" s="186">
        <v>-39.882397628753523</v>
      </c>
      <c r="E18" s="356">
        <v>3050.2256400000001</v>
      </c>
      <c r="F18" s="186">
        <v>-39.929561020907727</v>
      </c>
      <c r="G18" s="188">
        <v>34425.129310000004</v>
      </c>
      <c r="H18" s="186">
        <v>-3.9029353639923574</v>
      </c>
      <c r="I18" s="629">
        <v>82.074092765642831</v>
      </c>
      <c r="M18" s="752"/>
      <c r="N18" s="752"/>
    </row>
    <row r="19" spans="1:14" x14ac:dyDescent="0.2">
      <c r="A19" s="611"/>
      <c r="B19" s="639" t="s">
        <v>362</v>
      </c>
      <c r="C19" s="635">
        <v>1404.7676100000001</v>
      </c>
      <c r="D19" s="636">
        <v>-39.786990453017495</v>
      </c>
      <c r="E19" s="637">
        <v>3047.2810200000004</v>
      </c>
      <c r="F19" s="636">
        <v>-39.832979472848507</v>
      </c>
      <c r="G19" s="637">
        <v>34279.684440000005</v>
      </c>
      <c r="H19" s="636">
        <v>-3.9627777950691128</v>
      </c>
      <c r="I19" s="638">
        <v>81.727332826263336</v>
      </c>
    </row>
    <row r="20" spans="1:14" x14ac:dyDescent="0.2">
      <c r="A20" s="611"/>
      <c r="B20" s="639" t="s">
        <v>359</v>
      </c>
      <c r="C20" s="635">
        <v>2.0540700000000003</v>
      </c>
      <c r="D20" s="636">
        <v>-71.147622499030788</v>
      </c>
      <c r="E20" s="637">
        <v>2.94462</v>
      </c>
      <c r="F20" s="636">
        <v>-77.427213491759304</v>
      </c>
      <c r="G20" s="675">
        <v>145.44487000000001</v>
      </c>
      <c r="H20" s="636">
        <v>12.639469348321478</v>
      </c>
      <c r="I20" s="753">
        <v>0.34675993937949456</v>
      </c>
    </row>
    <row r="21" spans="1:14" x14ac:dyDescent="0.2">
      <c r="A21" s="611"/>
      <c r="B21" s="632" t="s">
        <v>378</v>
      </c>
      <c r="C21" s="201">
        <v>0</v>
      </c>
      <c r="D21" s="186">
        <v>-100</v>
      </c>
      <c r="E21" s="843">
        <v>0</v>
      </c>
      <c r="F21" s="186">
        <v>-100</v>
      </c>
      <c r="G21" s="617">
        <v>9.4919599999999988</v>
      </c>
      <c r="H21" s="186">
        <v>-13.395552789976033</v>
      </c>
      <c r="I21" s="629">
        <v>2.2630096710819614E-2</v>
      </c>
    </row>
    <row r="22" spans="1:14" x14ac:dyDescent="0.2">
      <c r="A22" s="782" t="s">
        <v>502</v>
      </c>
      <c r="B22" s="633"/>
      <c r="C22" s="359">
        <v>1585.7659300000003</v>
      </c>
      <c r="D22" s="781">
        <v>-33.652569457980647</v>
      </c>
      <c r="E22" s="834">
        <v>3296.5171299999997</v>
      </c>
      <c r="F22" s="781">
        <v>-36.307029421505369</v>
      </c>
      <c r="G22" s="834">
        <v>41557.625730000007</v>
      </c>
      <c r="H22" s="781">
        <v>-2.5564340374756318</v>
      </c>
      <c r="I22" s="358">
        <v>99.078914085388675</v>
      </c>
    </row>
    <row r="23" spans="1:14" x14ac:dyDescent="0.2">
      <c r="A23" s="611"/>
      <c r="B23" s="632" t="s">
        <v>379</v>
      </c>
      <c r="C23" s="749">
        <v>0</v>
      </c>
      <c r="D23" s="750" t="s">
        <v>148</v>
      </c>
      <c r="E23" s="751">
        <v>0</v>
      </c>
      <c r="F23" s="750" t="s">
        <v>148</v>
      </c>
      <c r="G23" s="751">
        <v>0</v>
      </c>
      <c r="H23" s="750">
        <v>-100</v>
      </c>
      <c r="I23" s="631">
        <v>0</v>
      </c>
    </row>
    <row r="24" spans="1:14" x14ac:dyDescent="0.2">
      <c r="A24" s="782" t="s">
        <v>381</v>
      </c>
      <c r="B24" s="633"/>
      <c r="C24" s="359">
        <v>0</v>
      </c>
      <c r="D24" s="781" t="s">
        <v>148</v>
      </c>
      <c r="E24" s="834">
        <v>0</v>
      </c>
      <c r="F24" s="781">
        <v>-100</v>
      </c>
      <c r="G24" s="834">
        <v>0</v>
      </c>
      <c r="H24" s="781">
        <v>-100</v>
      </c>
      <c r="I24" s="358">
        <v>0</v>
      </c>
    </row>
    <row r="25" spans="1:14" x14ac:dyDescent="0.2">
      <c r="A25" s="612"/>
      <c r="B25" s="632" t="s">
        <v>259</v>
      </c>
      <c r="C25" s="201">
        <v>0</v>
      </c>
      <c r="D25" s="186" t="s">
        <v>148</v>
      </c>
      <c r="E25" s="188">
        <v>0</v>
      </c>
      <c r="F25" s="186" t="s">
        <v>148</v>
      </c>
      <c r="G25" s="188">
        <v>0</v>
      </c>
      <c r="H25" s="186">
        <v>-100</v>
      </c>
      <c r="I25" s="629">
        <v>0</v>
      </c>
      <c r="J25" s="448"/>
    </row>
    <row r="26" spans="1:14" x14ac:dyDescent="0.2">
      <c r="A26" s="612"/>
      <c r="B26" s="632" t="s">
        <v>380</v>
      </c>
      <c r="C26" s="201">
        <v>0</v>
      </c>
      <c r="D26" s="186" t="s">
        <v>148</v>
      </c>
      <c r="E26" s="188">
        <v>0</v>
      </c>
      <c r="F26" s="186" t="s">
        <v>148</v>
      </c>
      <c r="G26" s="188">
        <v>0</v>
      </c>
      <c r="H26" s="186">
        <v>-100</v>
      </c>
      <c r="I26" s="629">
        <v>0</v>
      </c>
    </row>
    <row r="27" spans="1:14" x14ac:dyDescent="0.2">
      <c r="A27" s="612"/>
      <c r="B27" s="632" t="s">
        <v>653</v>
      </c>
      <c r="C27" s="201">
        <v>0</v>
      </c>
      <c r="D27" s="186" t="s">
        <v>148</v>
      </c>
      <c r="E27" s="188">
        <v>0</v>
      </c>
      <c r="F27" s="186">
        <v>-100</v>
      </c>
      <c r="G27" s="188">
        <v>0</v>
      </c>
      <c r="H27" s="186">
        <v>-100</v>
      </c>
      <c r="I27" s="629">
        <v>0</v>
      </c>
    </row>
    <row r="28" spans="1:14" x14ac:dyDescent="0.2">
      <c r="A28" s="782" t="s">
        <v>519</v>
      </c>
      <c r="B28" s="633"/>
      <c r="C28" s="359">
        <v>0</v>
      </c>
      <c r="D28" s="781" t="s">
        <v>148</v>
      </c>
      <c r="E28" s="834">
        <v>0</v>
      </c>
      <c r="F28" s="781">
        <v>-100</v>
      </c>
      <c r="G28" s="834">
        <v>0</v>
      </c>
      <c r="H28" s="781">
        <v>-100</v>
      </c>
      <c r="I28" s="358">
        <v>0</v>
      </c>
      <c r="J28" s="797"/>
      <c r="K28" s="797"/>
      <c r="L28" s="797"/>
    </row>
    <row r="29" spans="1:14" x14ac:dyDescent="0.2">
      <c r="A29" s="611"/>
      <c r="B29" s="634" t="s">
        <v>226</v>
      </c>
      <c r="C29" s="201">
        <v>0</v>
      </c>
      <c r="D29" s="197" t="s">
        <v>148</v>
      </c>
      <c r="E29" s="356">
        <v>0</v>
      </c>
      <c r="F29" s="197" t="s">
        <v>148</v>
      </c>
      <c r="G29" s="356">
        <v>0</v>
      </c>
      <c r="H29" s="197">
        <v>-100</v>
      </c>
      <c r="I29" s="629">
        <v>0</v>
      </c>
    </row>
    <row r="30" spans="1:14" x14ac:dyDescent="0.2">
      <c r="A30" s="782" t="s">
        <v>503</v>
      </c>
      <c r="B30" s="633"/>
      <c r="C30" s="359">
        <v>0</v>
      </c>
      <c r="D30" s="781" t="s">
        <v>148</v>
      </c>
      <c r="E30" s="834">
        <v>0</v>
      </c>
      <c r="F30" s="781" t="s">
        <v>148</v>
      </c>
      <c r="G30" s="834">
        <v>0</v>
      </c>
      <c r="H30" s="781">
        <v>-100</v>
      </c>
      <c r="I30" s="358">
        <v>0</v>
      </c>
      <c r="J30" s="797"/>
      <c r="K30" s="797"/>
      <c r="L30" s="797"/>
    </row>
    <row r="31" spans="1:14" s="842" customFormat="1" x14ac:dyDescent="0.2">
      <c r="A31" s="835" t="s">
        <v>674</v>
      </c>
      <c r="B31" s="836"/>
      <c r="C31" s="837">
        <v>0</v>
      </c>
      <c r="D31" s="838">
        <v>-100</v>
      </c>
      <c r="E31" s="839">
        <v>0</v>
      </c>
      <c r="F31" s="840">
        <v>-100</v>
      </c>
      <c r="G31" s="839">
        <v>35.795310000000001</v>
      </c>
      <c r="H31" s="840">
        <v>-81.48816297350227</v>
      </c>
      <c r="I31" s="841">
        <v>8.5340786001391555E-2</v>
      </c>
      <c r="J31" s="13"/>
      <c r="K31" s="13"/>
      <c r="L31" s="13"/>
    </row>
    <row r="32" spans="1:14" x14ac:dyDescent="0.2">
      <c r="A32" s="618" t="s">
        <v>117</v>
      </c>
      <c r="B32" s="361"/>
      <c r="C32" s="361">
        <v>1585.7659300000003</v>
      </c>
      <c r="D32" s="352">
        <v>-34.184079587824954</v>
      </c>
      <c r="E32" s="204">
        <v>3296.5171299999997</v>
      </c>
      <c r="F32" s="352">
        <v>-46.661626387793284</v>
      </c>
      <c r="G32" s="252">
        <v>41943.965690000005</v>
      </c>
      <c r="H32" s="207">
        <v>-26.156020443927385</v>
      </c>
      <c r="I32" s="362">
        <v>100</v>
      </c>
    </row>
    <row r="33" spans="1:12" x14ac:dyDescent="0.2">
      <c r="A33" s="363"/>
      <c r="B33" s="363" t="s">
        <v>362</v>
      </c>
      <c r="C33" s="640">
        <v>1533.7229600000003</v>
      </c>
      <c r="D33" s="216">
        <v>-34.472174818357175</v>
      </c>
      <c r="E33" s="253">
        <v>3197.5109500000003</v>
      </c>
      <c r="F33" s="216">
        <v>-36.994819393859409</v>
      </c>
      <c r="G33" s="253">
        <v>41001.717560000005</v>
      </c>
      <c r="H33" s="216">
        <v>-0.69758795061025658</v>
      </c>
      <c r="I33" s="641">
        <v>97.753554976265292</v>
      </c>
    </row>
    <row r="34" spans="1:12" x14ac:dyDescent="0.2">
      <c r="A34" s="363"/>
      <c r="B34" s="363" t="s">
        <v>359</v>
      </c>
      <c r="C34" s="640">
        <v>52.042970000000011</v>
      </c>
      <c r="D34" s="216">
        <v>-24.387129750179387</v>
      </c>
      <c r="E34" s="253">
        <v>99.006180000000001</v>
      </c>
      <c r="F34" s="216">
        <v>-91.043315027313554</v>
      </c>
      <c r="G34" s="253">
        <v>942.24813000000006</v>
      </c>
      <c r="H34" s="216">
        <v>-93.925307628931193</v>
      </c>
      <c r="I34" s="641">
        <v>2.246445023734712</v>
      </c>
    </row>
    <row r="35" spans="1:12" x14ac:dyDescent="0.2">
      <c r="A35" s="805"/>
      <c r="B35" s="760" t="s">
        <v>506</v>
      </c>
      <c r="C35" s="621">
        <v>1583.3934200000001</v>
      </c>
      <c r="D35" s="622">
        <v>-33.751833756359943</v>
      </c>
      <c r="E35" s="621">
        <v>3291.7952700000001</v>
      </c>
      <c r="F35" s="622">
        <v>-36.398261858103012</v>
      </c>
      <c r="G35" s="621">
        <v>41545.69356</v>
      </c>
      <c r="H35" s="624">
        <v>-10.790559185422584</v>
      </c>
      <c r="I35" s="624">
        <v>99.050466203068254</v>
      </c>
    </row>
    <row r="36" spans="1:12" x14ac:dyDescent="0.2">
      <c r="A36" s="846"/>
      <c r="B36" s="847" t="s">
        <v>507</v>
      </c>
      <c r="C36" s="848">
        <v>2.3725100000000094</v>
      </c>
      <c r="D36" s="849">
        <v>-87.708284762482137</v>
      </c>
      <c r="E36" s="848">
        <v>4.7218599999998698</v>
      </c>
      <c r="F36" s="849">
        <v>-99.530045466314135</v>
      </c>
      <c r="G36" s="848">
        <v>398.27213000000268</v>
      </c>
      <c r="H36" s="850">
        <v>-96.106757858884421</v>
      </c>
      <c r="I36" s="850">
        <v>0.94953379693173845</v>
      </c>
    </row>
    <row r="37" spans="1:12" x14ac:dyDescent="0.2">
      <c r="A37" s="851"/>
      <c r="B37" s="851" t="s">
        <v>508</v>
      </c>
      <c r="C37" s="852">
        <v>1583.3934200000001</v>
      </c>
      <c r="D37" s="853">
        <v>-33.717899209513384</v>
      </c>
      <c r="E37" s="854">
        <v>3291.7952700000001</v>
      </c>
      <c r="F37" s="853">
        <v>-36.372702569823794</v>
      </c>
      <c r="G37" s="854">
        <v>41536.2016</v>
      </c>
      <c r="H37" s="853">
        <v>-2.5816332914844868</v>
      </c>
      <c r="I37" s="855">
        <v>99.027836106357441</v>
      </c>
      <c r="J37" s="797"/>
      <c r="K37" s="797"/>
      <c r="L37" s="797"/>
    </row>
    <row r="38" spans="1:12" x14ac:dyDescent="0.2">
      <c r="A38" s="798"/>
      <c r="B38" s="797"/>
      <c r="C38" s="686"/>
      <c r="D38" s="686"/>
      <c r="E38" s="686"/>
      <c r="F38" s="686"/>
      <c r="G38" s="687"/>
      <c r="H38" s="686"/>
      <c r="I38" s="245" t="s">
        <v>130</v>
      </c>
    </row>
    <row r="39" spans="1:12" x14ac:dyDescent="0.2">
      <c r="A39" s="672" t="s">
        <v>664</v>
      </c>
      <c r="B39" s="797"/>
      <c r="C39" s="686"/>
      <c r="D39" s="686"/>
      <c r="E39" s="686"/>
      <c r="F39" s="686"/>
      <c r="G39" s="687"/>
      <c r="H39" s="686"/>
      <c r="I39" s="245"/>
      <c r="J39" s="797"/>
      <c r="K39" s="797"/>
      <c r="L39" s="797"/>
    </row>
    <row r="40" spans="1:12" ht="14.25" customHeight="1" x14ac:dyDescent="0.2">
      <c r="A40" s="932" t="s">
        <v>673</v>
      </c>
      <c r="B40" s="932"/>
      <c r="C40" s="932"/>
      <c r="D40" s="932"/>
      <c r="E40" s="932"/>
      <c r="F40" s="932"/>
      <c r="G40" s="932"/>
      <c r="H40" s="932"/>
      <c r="I40" s="932"/>
    </row>
    <row r="41" spans="1:12" x14ac:dyDescent="0.2">
      <c r="A41" s="932"/>
      <c r="B41" s="932"/>
      <c r="C41" s="932"/>
      <c r="D41" s="932"/>
      <c r="E41" s="932"/>
      <c r="F41" s="932"/>
      <c r="G41" s="932"/>
      <c r="H41" s="932"/>
      <c r="I41" s="932"/>
    </row>
    <row r="42" spans="1:12" ht="6" customHeight="1" x14ac:dyDescent="0.2">
      <c r="A42" s="932"/>
      <c r="B42" s="932"/>
      <c r="C42" s="932"/>
      <c r="D42" s="932"/>
      <c r="E42" s="932"/>
      <c r="F42" s="932"/>
      <c r="G42" s="932"/>
      <c r="H42" s="932"/>
      <c r="I42" s="932"/>
    </row>
    <row r="43" spans="1:12" ht="28.5" customHeight="1" x14ac:dyDescent="0.2">
      <c r="A43" s="932"/>
      <c r="B43" s="932"/>
      <c r="C43" s="932"/>
      <c r="D43" s="932"/>
      <c r="E43" s="932"/>
      <c r="F43" s="932"/>
      <c r="G43" s="932"/>
      <c r="H43" s="932"/>
      <c r="I43" s="932"/>
    </row>
    <row r="44" spans="1:12" x14ac:dyDescent="0.2">
      <c r="A44" s="932"/>
      <c r="B44" s="932"/>
      <c r="C44" s="932"/>
      <c r="D44" s="932"/>
      <c r="E44" s="932"/>
      <c r="F44" s="932"/>
      <c r="G44" s="932"/>
      <c r="H44" s="932"/>
      <c r="I44" s="1"/>
    </row>
    <row r="45" spans="1:12" x14ac:dyDescent="0.2">
      <c r="A45" s="932"/>
      <c r="B45" s="932"/>
      <c r="C45" s="932"/>
      <c r="D45" s="932"/>
      <c r="E45" s="932"/>
      <c r="F45" s="932"/>
      <c r="G45" s="932"/>
      <c r="H45" s="932"/>
      <c r="I45" s="1"/>
    </row>
    <row r="46" spans="1:12" x14ac:dyDescent="0.2">
      <c r="A46" s="1"/>
      <c r="B46" s="1"/>
      <c r="C46" s="1"/>
      <c r="D46" s="1"/>
      <c r="E46" s="1"/>
      <c r="F46" s="1"/>
      <c r="G46" s="688"/>
      <c r="H46" s="1"/>
      <c r="I46" s="1"/>
    </row>
  </sheetData>
  <mergeCells count="9">
    <mergeCell ref="A44:H45"/>
    <mergeCell ref="A1:G2"/>
    <mergeCell ref="C3:D3"/>
    <mergeCell ref="E3:F3"/>
    <mergeCell ref="A3:A4"/>
    <mergeCell ref="B3:B4"/>
    <mergeCell ref="G3:I3"/>
    <mergeCell ref="A40:I42"/>
    <mergeCell ref="A43:I43"/>
  </mergeCells>
  <conditionalFormatting sqref="C5:C6 C29 C8:C9">
    <cfRule type="cellIs" dxfId="272" priority="668" operator="between">
      <formula>0.00000001</formula>
      <formula>1</formula>
    </cfRule>
  </conditionalFormatting>
  <conditionalFormatting sqref="I5:I6">
    <cfRule type="cellIs" dxfId="271" priority="667" operator="between">
      <formula>0.000001</formula>
      <formula>1</formula>
    </cfRule>
  </conditionalFormatting>
  <conditionalFormatting sqref="C10">
    <cfRule type="cellIs" dxfId="270" priority="650" operator="between">
      <formula>0.00000001</formula>
      <formula>1</formula>
    </cfRule>
  </conditionalFormatting>
  <conditionalFormatting sqref="I10">
    <cfRule type="cellIs" dxfId="269" priority="649" operator="between">
      <formula>0.000001</formula>
      <formula>1</formula>
    </cfRule>
  </conditionalFormatting>
  <conditionalFormatting sqref="C17">
    <cfRule type="cellIs" dxfId="268" priority="628" operator="between">
      <formula>0.00000001</formula>
      <formula>1</formula>
    </cfRule>
  </conditionalFormatting>
  <conditionalFormatting sqref="C18">
    <cfRule type="cellIs" dxfId="267" priority="597" operator="between">
      <formula>0.00000001</formula>
      <formula>1</formula>
    </cfRule>
  </conditionalFormatting>
  <conditionalFormatting sqref="C13">
    <cfRule type="cellIs" dxfId="266" priority="601" operator="between">
      <formula>0.00000001</formula>
      <formula>1</formula>
    </cfRule>
  </conditionalFormatting>
  <conditionalFormatting sqref="C19">
    <cfRule type="cellIs" dxfId="265" priority="568" operator="between">
      <formula>0.00000001</formula>
      <formula>1</formula>
    </cfRule>
  </conditionalFormatting>
  <conditionalFormatting sqref="C21">
    <cfRule type="cellIs" dxfId="264" priority="541" operator="between">
      <formula>0.00000001</formula>
      <formula>1</formula>
    </cfRule>
  </conditionalFormatting>
  <conditionalFormatting sqref="C12">
    <cfRule type="cellIs" dxfId="263" priority="534" operator="between">
      <formula>0.00000001</formula>
      <formula>1</formula>
    </cfRule>
  </conditionalFormatting>
  <conditionalFormatting sqref="C13 C15">
    <cfRule type="cellIs" dxfId="262" priority="535" operator="between">
      <formula>0.00000001</formula>
      <formula>1</formula>
    </cfRule>
  </conditionalFormatting>
  <conditionalFormatting sqref="I11">
    <cfRule type="cellIs" dxfId="261" priority="531" operator="between">
      <formula>0.000001</formula>
      <formula>1</formula>
    </cfRule>
  </conditionalFormatting>
  <conditionalFormatting sqref="C8">
    <cfRule type="cellIs" dxfId="260" priority="530" operator="between">
      <formula>0.00000001</formula>
      <formula>1</formula>
    </cfRule>
  </conditionalFormatting>
  <conditionalFormatting sqref="C7">
    <cfRule type="cellIs" dxfId="259" priority="528" operator="between">
      <formula>0.00000001</formula>
      <formula>1</formula>
    </cfRule>
  </conditionalFormatting>
  <conditionalFormatting sqref="I19">
    <cfRule type="cellIs" dxfId="258" priority="526" operator="between">
      <formula>0.000001</formula>
      <formula>1</formula>
    </cfRule>
  </conditionalFormatting>
  <conditionalFormatting sqref="C29">
    <cfRule type="cellIs" dxfId="257" priority="522" operator="between">
      <formula>0.00000001</formula>
      <formula>1</formula>
    </cfRule>
  </conditionalFormatting>
  <conditionalFormatting sqref="C7">
    <cfRule type="cellIs" dxfId="256" priority="468" operator="between">
      <formula>0.00000001</formula>
      <formula>1</formula>
    </cfRule>
  </conditionalFormatting>
  <conditionalFormatting sqref="G19">
    <cfRule type="cellIs" dxfId="255" priority="475" operator="between">
      <formula>0.00000001</formula>
      <formula>1</formula>
    </cfRule>
  </conditionalFormatting>
  <conditionalFormatting sqref="G18">
    <cfRule type="cellIs" dxfId="254" priority="472" operator="between">
      <formula>0.00000001</formula>
      <formula>1</formula>
    </cfRule>
  </conditionalFormatting>
  <conditionalFormatting sqref="C8">
    <cfRule type="cellIs" dxfId="253" priority="470" operator="between">
      <formula>0.00000001</formula>
      <formula>1</formula>
    </cfRule>
  </conditionalFormatting>
  <conditionalFormatting sqref="C12">
    <cfRule type="cellIs" dxfId="252" priority="466" operator="between">
      <formula>0.00000001</formula>
      <formula>1</formula>
    </cfRule>
  </conditionalFormatting>
  <conditionalFormatting sqref="I11">
    <cfRule type="cellIs" dxfId="251" priority="464" operator="between">
      <formula>0.000001</formula>
      <formula>1</formula>
    </cfRule>
  </conditionalFormatting>
  <conditionalFormatting sqref="E12">
    <cfRule type="cellIs" dxfId="250" priority="463" operator="between">
      <formula>0.00000001</formula>
      <formula>1</formula>
    </cfRule>
  </conditionalFormatting>
  <conditionalFormatting sqref="G12">
    <cfRule type="cellIs" dxfId="249" priority="462" operator="between">
      <formula>0.00000001</formula>
      <formula>1</formula>
    </cfRule>
  </conditionalFormatting>
  <conditionalFormatting sqref="C27">
    <cfRule type="cellIs" dxfId="248" priority="450" operator="between">
      <formula>0.00000001</formula>
      <formula>1</formula>
    </cfRule>
  </conditionalFormatting>
  <conditionalFormatting sqref="I27">
    <cfRule type="cellIs" dxfId="247" priority="449" operator="between">
      <formula>0.000001</formula>
      <formula>1</formula>
    </cfRule>
  </conditionalFormatting>
  <conditionalFormatting sqref="I27">
    <cfRule type="cellIs" dxfId="246" priority="446" operator="between">
      <formula>0.000001</formula>
      <formula>1</formula>
    </cfRule>
  </conditionalFormatting>
  <conditionalFormatting sqref="C27">
    <cfRule type="cellIs" dxfId="245" priority="447" operator="between">
      <formula>0.00000001</formula>
      <formula>1</formula>
    </cfRule>
  </conditionalFormatting>
  <conditionalFormatting sqref="C34">
    <cfRule type="cellIs" dxfId="244" priority="438" operator="between">
      <formula>0.00000001</formula>
      <formula>1</formula>
    </cfRule>
  </conditionalFormatting>
  <conditionalFormatting sqref="C34">
    <cfRule type="cellIs" dxfId="243" priority="441" operator="between">
      <formula>0.00000001</formula>
      <formula>1</formula>
    </cfRule>
  </conditionalFormatting>
  <conditionalFormatting sqref="I13">
    <cfRule type="cellIs" dxfId="242" priority="432" operator="between">
      <formula>0.000001</formula>
      <formula>1</formula>
    </cfRule>
  </conditionalFormatting>
  <conditionalFormatting sqref="C9">
    <cfRule type="cellIs" dxfId="241" priority="426" operator="between">
      <formula>0.00000001</formula>
      <formula>1</formula>
    </cfRule>
  </conditionalFormatting>
  <conditionalFormatting sqref="C17">
    <cfRule type="cellIs" dxfId="240" priority="422" operator="between">
      <formula>0.00000001</formula>
      <formula>1</formula>
    </cfRule>
  </conditionalFormatting>
  <conditionalFormatting sqref="C12">
    <cfRule type="cellIs" dxfId="239" priority="423" operator="between">
      <formula>0.00000001</formula>
      <formula>1</formula>
    </cfRule>
  </conditionalFormatting>
  <conditionalFormatting sqref="C18">
    <cfRule type="cellIs" dxfId="238" priority="418" operator="between">
      <formula>0.00000001</formula>
      <formula>1</formula>
    </cfRule>
  </conditionalFormatting>
  <conditionalFormatting sqref="C21">
    <cfRule type="cellIs" dxfId="237" priority="414" operator="between">
      <formula>0.00000001</formula>
      <formula>1</formula>
    </cfRule>
  </conditionalFormatting>
  <conditionalFormatting sqref="E21">
    <cfRule type="cellIs" dxfId="236" priority="412" operator="between">
      <formula>0.00000001</formula>
      <formula>1</formula>
    </cfRule>
  </conditionalFormatting>
  <conditionalFormatting sqref="C19">
    <cfRule type="cellIs" dxfId="235" priority="410" operator="between">
      <formula>0.00000001</formula>
      <formula>1</formula>
    </cfRule>
  </conditionalFormatting>
  <conditionalFormatting sqref="C15">
    <cfRule type="cellIs" dxfId="234" priority="409" operator="between">
      <formula>0.00000001</formula>
      <formula>1</formula>
    </cfRule>
  </conditionalFormatting>
  <conditionalFormatting sqref="C7">
    <cfRule type="cellIs" dxfId="233" priority="403" operator="between">
      <formula>0.00000001</formula>
      <formula>1</formula>
    </cfRule>
  </conditionalFormatting>
  <conditionalFormatting sqref="E15">
    <cfRule type="cellIs" dxfId="232" priority="407" operator="between">
      <formula>0.00000001</formula>
      <formula>1</formula>
    </cfRule>
  </conditionalFormatting>
  <conditionalFormatting sqref="C10">
    <cfRule type="cellIs" dxfId="231" priority="405" operator="between">
      <formula>0.00000001</formula>
      <formula>1</formula>
    </cfRule>
  </conditionalFormatting>
  <conditionalFormatting sqref="I10">
    <cfRule type="cellIs" dxfId="230" priority="404" operator="between">
      <formula>0.000001</formula>
      <formula>1</formula>
    </cfRule>
  </conditionalFormatting>
  <conditionalFormatting sqref="C6">
    <cfRule type="cellIs" dxfId="229" priority="401" operator="between">
      <formula>0.00000001</formula>
      <formula>1</formula>
    </cfRule>
  </conditionalFormatting>
  <conditionalFormatting sqref="I6">
    <cfRule type="cellIs" dxfId="228" priority="400" operator="between">
      <formula>0.000001</formula>
      <formula>1</formula>
    </cfRule>
  </conditionalFormatting>
  <conditionalFormatting sqref="I18">
    <cfRule type="cellIs" dxfId="227" priority="399" operator="between">
      <formula>0.000001</formula>
      <formula>1</formula>
    </cfRule>
  </conditionalFormatting>
  <conditionalFormatting sqref="I13">
    <cfRule type="cellIs" dxfId="226" priority="398" operator="between">
      <formula>0.000001</formula>
      <formula>1</formula>
    </cfRule>
  </conditionalFormatting>
  <conditionalFormatting sqref="I19">
    <cfRule type="cellIs" dxfId="225" priority="392" operator="between">
      <formula>0.000001</formula>
      <formula>1</formula>
    </cfRule>
  </conditionalFormatting>
  <conditionalFormatting sqref="G18">
    <cfRule type="cellIs" dxfId="224" priority="377" operator="between">
      <formula>0.00000001</formula>
      <formula>1</formula>
    </cfRule>
  </conditionalFormatting>
  <conditionalFormatting sqref="E12">
    <cfRule type="cellIs" dxfId="223" priority="376" operator="between">
      <formula>0.00000001</formula>
      <formula>1</formula>
    </cfRule>
  </conditionalFormatting>
  <conditionalFormatting sqref="G12">
    <cfRule type="cellIs" dxfId="222" priority="375" operator="between">
      <formula>0.00000001</formula>
      <formula>1</formula>
    </cfRule>
  </conditionalFormatting>
  <conditionalFormatting sqref="G17">
    <cfRule type="cellIs" dxfId="221" priority="374" operator="between">
      <formula>0.00000001</formula>
      <formula>1</formula>
    </cfRule>
  </conditionalFormatting>
  <conditionalFormatting sqref="C7">
    <cfRule type="cellIs" dxfId="220" priority="372" operator="between">
      <formula>0.00000001</formula>
      <formula>1</formula>
    </cfRule>
  </conditionalFormatting>
  <conditionalFormatting sqref="C6">
    <cfRule type="cellIs" dxfId="219" priority="370" operator="between">
      <formula>0.00000001</formula>
      <formula>1</formula>
    </cfRule>
  </conditionalFormatting>
  <conditionalFormatting sqref="I6">
    <cfRule type="cellIs" dxfId="218" priority="369" operator="between">
      <formula>0.000001</formula>
      <formula>1</formula>
    </cfRule>
  </conditionalFormatting>
  <conditionalFormatting sqref="I10">
    <cfRule type="cellIs" dxfId="217" priority="366" operator="between">
      <formula>0.000001</formula>
      <formula>1</formula>
    </cfRule>
  </conditionalFormatting>
  <conditionalFormatting sqref="C10">
    <cfRule type="cellIs" dxfId="216" priority="367" operator="between">
      <formula>0.00000001</formula>
      <formula>1</formula>
    </cfRule>
  </conditionalFormatting>
  <conditionalFormatting sqref="E11">
    <cfRule type="cellIs" dxfId="215" priority="365" operator="between">
      <formula>0.00000001</formula>
      <formula>1</formula>
    </cfRule>
  </conditionalFormatting>
  <conditionalFormatting sqref="G11">
    <cfRule type="cellIs" dxfId="214" priority="364" operator="between">
      <formula>0.00000001</formula>
      <formula>1</formula>
    </cfRule>
  </conditionalFormatting>
  <conditionalFormatting sqref="C27">
    <cfRule type="cellIs" dxfId="213" priority="354" operator="between">
      <formula>0.00000001</formula>
      <formula>1</formula>
    </cfRule>
  </conditionalFormatting>
  <conditionalFormatting sqref="C27">
    <cfRule type="cellIs" dxfId="212" priority="351" operator="between">
      <formula>0.00000001</formula>
      <formula>1</formula>
    </cfRule>
  </conditionalFormatting>
  <conditionalFormatting sqref="E27">
    <cfRule type="cellIs" dxfId="211" priority="348" operator="between">
      <formula>0.00000001</formula>
      <formula>1</formula>
    </cfRule>
  </conditionalFormatting>
  <conditionalFormatting sqref="G27">
    <cfRule type="cellIs" dxfId="210" priority="347" operator="between">
      <formula>0.00000001</formula>
      <formula>1</formula>
    </cfRule>
  </conditionalFormatting>
  <conditionalFormatting sqref="C34">
    <cfRule type="cellIs" dxfId="209" priority="346" operator="between">
      <formula>0.00000001</formula>
      <formula>1</formula>
    </cfRule>
  </conditionalFormatting>
  <conditionalFormatting sqref="C34">
    <cfRule type="cellIs" dxfId="208" priority="342" operator="between">
      <formula>0.00000001</formula>
      <formula>1</formula>
    </cfRule>
  </conditionalFormatting>
  <conditionalFormatting sqref="K16">
    <cfRule type="cellIs" dxfId="207" priority="328" operator="between">
      <formula>0.000001</formula>
      <formula>1</formula>
    </cfRule>
  </conditionalFormatting>
  <conditionalFormatting sqref="C16">
    <cfRule type="cellIs" dxfId="206" priority="327" operator="between">
      <formula>0.00000001</formula>
      <formula>1</formula>
    </cfRule>
  </conditionalFormatting>
  <conditionalFormatting sqref="C16">
    <cfRule type="cellIs" dxfId="205" priority="326" operator="between">
      <formula>0.00000001</formula>
      <formula>1</formula>
    </cfRule>
  </conditionalFormatting>
  <conditionalFormatting sqref="C16">
    <cfRule type="cellIs" dxfId="204" priority="315" operator="between">
      <formula>0.00000001</formula>
      <formula>1</formula>
    </cfRule>
  </conditionalFormatting>
  <conditionalFormatting sqref="C16">
    <cfRule type="cellIs" dxfId="203" priority="314" operator="between">
      <formula>0.00000001</formula>
      <formula>1</formula>
    </cfRule>
  </conditionalFormatting>
  <conditionalFormatting sqref="E16">
    <cfRule type="cellIs" dxfId="202" priority="313" operator="between">
      <formula>0.00000001</formula>
      <formula>1</formula>
    </cfRule>
  </conditionalFormatting>
  <conditionalFormatting sqref="C15">
    <cfRule type="cellIs" dxfId="201" priority="312" operator="between">
      <formula>0.00000001</formula>
      <formula>1</formula>
    </cfRule>
  </conditionalFormatting>
  <conditionalFormatting sqref="C15">
    <cfRule type="cellIs" dxfId="200" priority="311" operator="between">
      <formula>0.00000001</formula>
      <formula>1</formula>
    </cfRule>
  </conditionalFormatting>
  <conditionalFormatting sqref="C14">
    <cfRule type="cellIs" dxfId="199" priority="310" operator="between">
      <formula>0.00000001</formula>
      <formula>1</formula>
    </cfRule>
  </conditionalFormatting>
  <conditionalFormatting sqref="C14">
    <cfRule type="cellIs" dxfId="198" priority="309" operator="between">
      <formula>0.00000001</formula>
      <formula>1</formula>
    </cfRule>
  </conditionalFormatting>
  <conditionalFormatting sqref="E14">
    <cfRule type="cellIs" dxfId="197" priority="308" operator="between">
      <formula>0.00000001</formula>
      <formula>1</formula>
    </cfRule>
  </conditionalFormatting>
  <conditionalFormatting sqref="G14">
    <cfRule type="cellIs" dxfId="196" priority="307" operator="between">
      <formula>0.00000001</formula>
      <formula>1</formula>
    </cfRule>
  </conditionalFormatting>
  <conditionalFormatting sqref="I14">
    <cfRule type="cellIs" dxfId="195" priority="306" operator="between">
      <formula>0.000001</formula>
      <formula>1</formula>
    </cfRule>
  </conditionalFormatting>
  <conditionalFormatting sqref="I14">
    <cfRule type="cellIs" dxfId="194" priority="305" operator="between">
      <formula>0.000001</formula>
      <formula>1</formula>
    </cfRule>
  </conditionalFormatting>
  <conditionalFormatting sqref="E14">
    <cfRule type="cellIs" dxfId="193" priority="304" operator="between">
      <formula>0.00000001</formula>
      <formula>1</formula>
    </cfRule>
  </conditionalFormatting>
  <conditionalFormatting sqref="G14">
    <cfRule type="cellIs" dxfId="192" priority="303" operator="between">
      <formula>0.00000001</formula>
      <formula>1</formula>
    </cfRule>
  </conditionalFormatting>
  <conditionalFormatting sqref="I12">
    <cfRule type="cellIs" dxfId="191" priority="301" operator="between">
      <formula>0.000001</formula>
      <formula>1</formula>
    </cfRule>
  </conditionalFormatting>
  <conditionalFormatting sqref="C34">
    <cfRule type="cellIs" dxfId="190" priority="298" operator="between">
      <formula>0.00000001</formula>
      <formula>1</formula>
    </cfRule>
  </conditionalFormatting>
  <conditionalFormatting sqref="C34">
    <cfRule type="cellIs" dxfId="189" priority="294" operator="between">
      <formula>0.00000001</formula>
      <formula>1</formula>
    </cfRule>
  </conditionalFormatting>
  <conditionalFormatting sqref="C34">
    <cfRule type="cellIs" dxfId="188" priority="288" operator="between">
      <formula>0.00000001</formula>
      <formula>1</formula>
    </cfRule>
  </conditionalFormatting>
  <conditionalFormatting sqref="C34">
    <cfRule type="cellIs" dxfId="187" priority="286" operator="between">
      <formula>0.00000001</formula>
      <formula>1</formula>
    </cfRule>
  </conditionalFormatting>
  <conditionalFormatting sqref="C35">
    <cfRule type="cellIs" dxfId="186" priority="243" operator="between">
      <formula>0.00000001</formula>
      <formula>1</formula>
    </cfRule>
  </conditionalFormatting>
  <conditionalFormatting sqref="C35">
    <cfRule type="cellIs" dxfId="185" priority="246" operator="between">
      <formula>0.00000001</formula>
      <formula>1</formula>
    </cfRule>
  </conditionalFormatting>
  <conditionalFormatting sqref="C35">
    <cfRule type="cellIs" dxfId="184" priority="245" operator="between">
      <formula>0.00000001</formula>
      <formula>1</formula>
    </cfRule>
  </conditionalFormatting>
  <conditionalFormatting sqref="C35">
    <cfRule type="cellIs" dxfId="183" priority="244" operator="between">
      <formula>0.00000001</formula>
      <formula>1</formula>
    </cfRule>
  </conditionalFormatting>
  <conditionalFormatting sqref="C35">
    <cfRule type="cellIs" dxfId="182" priority="242" operator="between">
      <formula>0.00000001</formula>
      <formula>1</formula>
    </cfRule>
  </conditionalFormatting>
  <conditionalFormatting sqref="I35">
    <cfRule type="cellIs" dxfId="181" priority="241" operator="between">
      <formula>0.000001</formula>
      <formula>1</formula>
    </cfRule>
  </conditionalFormatting>
  <conditionalFormatting sqref="C35">
    <cfRule type="cellIs" dxfId="180" priority="240" operator="between">
      <formula>0.00000001</formula>
      <formula>1</formula>
    </cfRule>
  </conditionalFormatting>
  <conditionalFormatting sqref="I35">
    <cfRule type="cellIs" dxfId="179" priority="239" operator="between">
      <formula>0.000001</formula>
      <formula>1</formula>
    </cfRule>
  </conditionalFormatting>
  <conditionalFormatting sqref="I35">
    <cfRule type="cellIs" dxfId="178" priority="237" operator="between">
      <formula>0.000001</formula>
      <formula>1</formula>
    </cfRule>
  </conditionalFormatting>
  <conditionalFormatting sqref="C35">
    <cfRule type="cellIs" dxfId="177" priority="238" operator="between">
      <formula>0.00000001</formula>
      <formula>1</formula>
    </cfRule>
  </conditionalFormatting>
  <conditionalFormatting sqref="I35">
    <cfRule type="cellIs" dxfId="176" priority="235" operator="between">
      <formula>0.000001</formula>
      <formula>1</formula>
    </cfRule>
  </conditionalFormatting>
  <conditionalFormatting sqref="C35">
    <cfRule type="cellIs" dxfId="175" priority="236" operator="between">
      <formula>0.00000001</formula>
      <formula>1</formula>
    </cfRule>
  </conditionalFormatting>
  <conditionalFormatting sqref="C35">
    <cfRule type="cellIs" dxfId="174" priority="234" operator="between">
      <formula>0.00000001</formula>
      <formula>1</formula>
    </cfRule>
  </conditionalFormatting>
  <conditionalFormatting sqref="I35">
    <cfRule type="cellIs" dxfId="173" priority="233" operator="between">
      <formula>0.000001</formula>
      <formula>1</formula>
    </cfRule>
  </conditionalFormatting>
  <conditionalFormatting sqref="C36">
    <cfRule type="cellIs" dxfId="172" priority="232" operator="between">
      <formula>0.00000001</formula>
      <formula>1</formula>
    </cfRule>
  </conditionalFormatting>
  <conditionalFormatting sqref="C36">
    <cfRule type="cellIs" dxfId="171" priority="230" operator="between">
      <formula>0.00000001</formula>
      <formula>1</formula>
    </cfRule>
  </conditionalFormatting>
  <conditionalFormatting sqref="C36">
    <cfRule type="cellIs" dxfId="170" priority="228" operator="between">
      <formula>0.00000001</formula>
      <formula>1</formula>
    </cfRule>
  </conditionalFormatting>
  <conditionalFormatting sqref="C36">
    <cfRule type="cellIs" dxfId="169" priority="226" operator="between">
      <formula>0.00000001</formula>
      <formula>1</formula>
    </cfRule>
  </conditionalFormatting>
  <conditionalFormatting sqref="C36">
    <cfRule type="cellIs" dxfId="168" priority="224" operator="between">
      <formula>0.00000001</formula>
      <formula>1</formula>
    </cfRule>
  </conditionalFormatting>
  <conditionalFormatting sqref="C36">
    <cfRule type="cellIs" dxfId="167" priority="222" operator="between">
      <formula>0.00000001</formula>
      <formula>1</formula>
    </cfRule>
  </conditionalFormatting>
  <conditionalFormatting sqref="C36">
    <cfRule type="cellIs" dxfId="166" priority="220" operator="between">
      <formula>0.00000001</formula>
      <formula>1</formula>
    </cfRule>
  </conditionalFormatting>
  <conditionalFormatting sqref="C36">
    <cfRule type="cellIs" dxfId="165" priority="218" operator="between">
      <formula>0.00000001</formula>
      <formula>1</formula>
    </cfRule>
  </conditionalFormatting>
  <conditionalFormatting sqref="C36">
    <cfRule type="cellIs" dxfId="164" priority="215" operator="between">
      <formula>0.00000001</formula>
      <formula>1</formula>
    </cfRule>
  </conditionalFormatting>
  <conditionalFormatting sqref="C36">
    <cfRule type="cellIs" dxfId="163" priority="216" operator="between">
      <formula>0.00000001</formula>
      <formula>1</formula>
    </cfRule>
  </conditionalFormatting>
  <conditionalFormatting sqref="C33">
    <cfRule type="cellIs" dxfId="162" priority="208" operator="between">
      <formula>0.00000001</formula>
      <formula>1</formula>
    </cfRule>
  </conditionalFormatting>
  <conditionalFormatting sqref="C33">
    <cfRule type="cellIs" dxfId="161" priority="207" operator="between">
      <formula>0.00000001</formula>
      <formula>1</formula>
    </cfRule>
  </conditionalFormatting>
  <conditionalFormatting sqref="C33">
    <cfRule type="cellIs" dxfId="160" priority="206" operator="between">
      <formula>0.00000001</formula>
      <formula>1</formula>
    </cfRule>
  </conditionalFormatting>
  <conditionalFormatting sqref="C33">
    <cfRule type="cellIs" dxfId="159" priority="205" operator="between">
      <formula>0.00000001</formula>
      <formula>1</formula>
    </cfRule>
  </conditionalFormatting>
  <conditionalFormatting sqref="E33">
    <cfRule type="cellIs" dxfId="158" priority="204" operator="between">
      <formula>0.00000001</formula>
      <formula>1</formula>
    </cfRule>
  </conditionalFormatting>
  <conditionalFormatting sqref="I33">
    <cfRule type="cellIs" dxfId="157" priority="203" operator="between">
      <formula>0.000001</formula>
      <formula>1</formula>
    </cfRule>
  </conditionalFormatting>
  <conditionalFormatting sqref="I33">
    <cfRule type="cellIs" dxfId="156" priority="202" operator="between">
      <formula>0.000001</formula>
      <formula>1</formula>
    </cfRule>
  </conditionalFormatting>
  <conditionalFormatting sqref="C33">
    <cfRule type="cellIs" dxfId="155" priority="201" operator="between">
      <formula>0.00000001</formula>
      <formula>1</formula>
    </cfRule>
  </conditionalFormatting>
  <conditionalFormatting sqref="I33">
    <cfRule type="cellIs" dxfId="154" priority="200" operator="between">
      <formula>0.000001</formula>
      <formula>1</formula>
    </cfRule>
  </conditionalFormatting>
  <conditionalFormatting sqref="C33">
    <cfRule type="cellIs" dxfId="153" priority="199" operator="between">
      <formula>0.00000001</formula>
      <formula>1</formula>
    </cfRule>
  </conditionalFormatting>
  <conditionalFormatting sqref="I33">
    <cfRule type="cellIs" dxfId="152" priority="198" operator="between">
      <formula>0.000001</formula>
      <formula>1</formula>
    </cfRule>
  </conditionalFormatting>
  <conditionalFormatting sqref="C33">
    <cfRule type="cellIs" dxfId="151" priority="197" operator="between">
      <formula>0.00000001</formula>
      <formula>1</formula>
    </cfRule>
  </conditionalFormatting>
  <conditionalFormatting sqref="I33">
    <cfRule type="cellIs" dxfId="150" priority="196" operator="between">
      <formula>0.000001</formula>
      <formula>1</formula>
    </cfRule>
  </conditionalFormatting>
  <conditionalFormatting sqref="I33">
    <cfRule type="cellIs" dxfId="149" priority="194" operator="between">
      <formula>0.000001</formula>
      <formula>1</formula>
    </cfRule>
  </conditionalFormatting>
  <conditionalFormatting sqref="C33">
    <cfRule type="cellIs" dxfId="148" priority="195" operator="between">
      <formula>0.00000001</formula>
      <formula>1</formula>
    </cfRule>
  </conditionalFormatting>
  <conditionalFormatting sqref="G33">
    <cfRule type="cellIs" dxfId="147" priority="193" operator="between">
      <formula>0.00000001</formula>
      <formula>1</formula>
    </cfRule>
  </conditionalFormatting>
  <conditionalFormatting sqref="C32">
    <cfRule type="cellIs" dxfId="146" priority="192" operator="between">
      <formula>0.00000001</formula>
      <formula>1</formula>
    </cfRule>
  </conditionalFormatting>
  <conditionalFormatting sqref="I32">
    <cfRule type="cellIs" dxfId="145" priority="191" operator="between">
      <formula>0.000001</formula>
      <formula>1</formula>
    </cfRule>
  </conditionalFormatting>
  <conditionalFormatting sqref="G32">
    <cfRule type="cellIs" dxfId="144" priority="190" operator="between">
      <formula>0.00000001</formula>
      <formula>1</formula>
    </cfRule>
  </conditionalFormatting>
  <conditionalFormatting sqref="C31">
    <cfRule type="cellIs" dxfId="143" priority="182" operator="between">
      <formula>0.00000001</formula>
      <formula>1</formula>
    </cfRule>
  </conditionalFormatting>
  <conditionalFormatting sqref="C31">
    <cfRule type="cellIs" dxfId="142" priority="180" operator="between">
      <formula>0.00000001</formula>
      <formula>1</formula>
    </cfRule>
  </conditionalFormatting>
  <conditionalFormatting sqref="C31">
    <cfRule type="cellIs" dxfId="141" priority="178" operator="between">
      <formula>0.00000001</formula>
      <formula>1</formula>
    </cfRule>
  </conditionalFormatting>
  <conditionalFormatting sqref="G31">
    <cfRule type="cellIs" dxfId="140" priority="176" operator="between">
      <formula>0.00000001</formula>
      <formula>1</formula>
    </cfRule>
  </conditionalFormatting>
  <conditionalFormatting sqref="E26">
    <cfRule type="cellIs" dxfId="139" priority="151" operator="between">
      <formula>0.00000001</formula>
      <formula>1</formula>
    </cfRule>
  </conditionalFormatting>
  <conditionalFormatting sqref="C26">
    <cfRule type="cellIs" dxfId="138" priority="157" operator="between">
      <formula>0.00000001</formula>
      <formula>1</formula>
    </cfRule>
  </conditionalFormatting>
  <conditionalFormatting sqref="I26">
    <cfRule type="cellIs" dxfId="137" priority="156" operator="between">
      <formula>0.000001</formula>
      <formula>1</formula>
    </cfRule>
  </conditionalFormatting>
  <conditionalFormatting sqref="I26">
    <cfRule type="cellIs" dxfId="136" priority="154" operator="between">
      <formula>0.000001</formula>
      <formula>1</formula>
    </cfRule>
  </conditionalFormatting>
  <conditionalFormatting sqref="C26">
    <cfRule type="cellIs" dxfId="135" priority="155" operator="between">
      <formula>0.00000001</formula>
      <formula>1</formula>
    </cfRule>
  </conditionalFormatting>
  <conditionalFormatting sqref="C26">
    <cfRule type="cellIs" dxfId="134" priority="153" operator="between">
      <formula>0.00000001</formula>
      <formula>1</formula>
    </cfRule>
  </conditionalFormatting>
  <conditionalFormatting sqref="C26">
    <cfRule type="cellIs" dxfId="133" priority="152" operator="between">
      <formula>0.00000001</formula>
      <formula>1</formula>
    </cfRule>
  </conditionalFormatting>
  <conditionalFormatting sqref="G26">
    <cfRule type="cellIs" dxfId="132" priority="150" operator="between">
      <formula>0.00000001</formula>
      <formula>1</formula>
    </cfRule>
  </conditionalFormatting>
  <conditionalFormatting sqref="C34">
    <cfRule type="cellIs" dxfId="131" priority="117" operator="between">
      <formula>0.00000001</formula>
      <formula>1</formula>
    </cfRule>
  </conditionalFormatting>
  <conditionalFormatting sqref="C32">
    <cfRule type="cellIs" dxfId="130" priority="115" operator="between">
      <formula>0.00000001</formula>
      <formula>1</formula>
    </cfRule>
  </conditionalFormatting>
  <conditionalFormatting sqref="C32">
    <cfRule type="cellIs" dxfId="129" priority="113" operator="between">
      <formula>0.00000001</formula>
      <formula>1</formula>
    </cfRule>
  </conditionalFormatting>
  <conditionalFormatting sqref="C32">
    <cfRule type="cellIs" dxfId="128" priority="111" operator="between">
      <formula>0.00000001</formula>
      <formula>1</formula>
    </cfRule>
  </conditionalFormatting>
  <conditionalFormatting sqref="C36">
    <cfRule type="cellIs" dxfId="127" priority="138" operator="between">
      <formula>0.00000001</formula>
      <formula>1</formula>
    </cfRule>
  </conditionalFormatting>
  <conditionalFormatting sqref="C36">
    <cfRule type="cellIs" dxfId="126" priority="139" operator="between">
      <formula>0.00000001</formula>
      <formula>1</formula>
    </cfRule>
  </conditionalFormatting>
  <conditionalFormatting sqref="C34">
    <cfRule type="cellIs" dxfId="125" priority="137" operator="between">
      <formula>0.00000001</formula>
      <formula>1</formula>
    </cfRule>
  </conditionalFormatting>
  <conditionalFormatting sqref="I34">
    <cfRule type="cellIs" dxfId="124" priority="136" operator="between">
      <formula>0.000001</formula>
      <formula>1</formula>
    </cfRule>
  </conditionalFormatting>
  <conditionalFormatting sqref="C34">
    <cfRule type="cellIs" dxfId="123" priority="135" operator="between">
      <formula>0.00000001</formula>
      <formula>1</formula>
    </cfRule>
  </conditionalFormatting>
  <conditionalFormatting sqref="I34">
    <cfRule type="cellIs" dxfId="122" priority="134" operator="between">
      <formula>0.000001</formula>
      <formula>1</formula>
    </cfRule>
  </conditionalFormatting>
  <conditionalFormatting sqref="C36">
    <cfRule type="cellIs" dxfId="121" priority="133" operator="between">
      <formula>0.00000001</formula>
      <formula>1</formula>
    </cfRule>
  </conditionalFormatting>
  <conditionalFormatting sqref="I34">
    <cfRule type="cellIs" dxfId="120" priority="122" operator="between">
      <formula>0.000001</formula>
      <formula>1</formula>
    </cfRule>
  </conditionalFormatting>
  <conditionalFormatting sqref="I34">
    <cfRule type="cellIs" dxfId="119" priority="130" operator="between">
      <formula>0.000001</formula>
      <formula>1</formula>
    </cfRule>
  </conditionalFormatting>
  <conditionalFormatting sqref="C34">
    <cfRule type="cellIs" dxfId="118" priority="131" operator="between">
      <formula>0.00000001</formula>
      <formula>1</formula>
    </cfRule>
  </conditionalFormatting>
  <conditionalFormatting sqref="I34">
    <cfRule type="cellIs" dxfId="117" priority="128" operator="between">
      <formula>0.000001</formula>
      <formula>1</formula>
    </cfRule>
  </conditionalFormatting>
  <conditionalFormatting sqref="C34">
    <cfRule type="cellIs" dxfId="116" priority="129" operator="between">
      <formula>0.00000001</formula>
      <formula>1</formula>
    </cfRule>
  </conditionalFormatting>
  <conditionalFormatting sqref="C34">
    <cfRule type="cellIs" dxfId="115" priority="127" operator="between">
      <formula>0.00000001</formula>
      <formula>1</formula>
    </cfRule>
  </conditionalFormatting>
  <conditionalFormatting sqref="I34">
    <cfRule type="cellIs" dxfId="114" priority="126" operator="between">
      <formula>0.000001</formula>
      <formula>1</formula>
    </cfRule>
  </conditionalFormatting>
  <conditionalFormatting sqref="C36">
    <cfRule type="cellIs" dxfId="113" priority="125" operator="between">
      <formula>0.00000001</formula>
      <formula>1</formula>
    </cfRule>
  </conditionalFormatting>
  <conditionalFormatting sqref="C34">
    <cfRule type="cellIs" dxfId="112" priority="123" operator="between">
      <formula>0.00000001</formula>
      <formula>1</formula>
    </cfRule>
  </conditionalFormatting>
  <conditionalFormatting sqref="I34">
    <cfRule type="cellIs" dxfId="111" priority="120" operator="between">
      <formula>0.000001</formula>
      <formula>1</formula>
    </cfRule>
  </conditionalFormatting>
  <conditionalFormatting sqref="C34">
    <cfRule type="cellIs" dxfId="110" priority="121" operator="between">
      <formula>0.00000001</formula>
      <formula>1</formula>
    </cfRule>
  </conditionalFormatting>
  <conditionalFormatting sqref="C34">
    <cfRule type="cellIs" dxfId="109" priority="119" operator="between">
      <formula>0.00000001</formula>
      <formula>1</formula>
    </cfRule>
  </conditionalFormatting>
  <conditionalFormatting sqref="I34">
    <cfRule type="cellIs" dxfId="108" priority="118" operator="between">
      <formula>0.000001</formula>
      <formula>1</formula>
    </cfRule>
  </conditionalFormatting>
  <conditionalFormatting sqref="C34">
    <cfRule type="cellIs" dxfId="107" priority="116" operator="between">
      <formula>0.00000001</formula>
      <formula>1</formula>
    </cfRule>
  </conditionalFormatting>
  <conditionalFormatting sqref="C32">
    <cfRule type="cellIs" dxfId="106" priority="114" operator="between">
      <formula>0.00000001</formula>
      <formula>1</formula>
    </cfRule>
  </conditionalFormatting>
  <conditionalFormatting sqref="C32">
    <cfRule type="cellIs" dxfId="105" priority="112" operator="between">
      <formula>0.00000001</formula>
      <formula>1</formula>
    </cfRule>
  </conditionalFormatting>
  <conditionalFormatting sqref="I32">
    <cfRule type="cellIs" dxfId="104" priority="110" operator="between">
      <formula>0.000001</formula>
      <formula>1</formula>
    </cfRule>
  </conditionalFormatting>
  <conditionalFormatting sqref="C32">
    <cfRule type="cellIs" dxfId="103" priority="109" operator="between">
      <formula>0.00000001</formula>
      <formula>1</formula>
    </cfRule>
  </conditionalFormatting>
  <conditionalFormatting sqref="I32">
    <cfRule type="cellIs" dxfId="102" priority="108" operator="between">
      <formula>0.000001</formula>
      <formula>1</formula>
    </cfRule>
  </conditionalFormatting>
  <conditionalFormatting sqref="I32">
    <cfRule type="cellIs" dxfId="101" priority="106" operator="between">
      <formula>0.000001</formula>
      <formula>1</formula>
    </cfRule>
  </conditionalFormatting>
  <conditionalFormatting sqref="C32">
    <cfRule type="cellIs" dxfId="100" priority="107" operator="between">
      <formula>0.00000001</formula>
      <formula>1</formula>
    </cfRule>
  </conditionalFormatting>
  <conditionalFormatting sqref="I32">
    <cfRule type="cellIs" dxfId="99" priority="104" operator="between">
      <formula>0.000001</formula>
      <formula>1</formula>
    </cfRule>
  </conditionalFormatting>
  <conditionalFormatting sqref="C32">
    <cfRule type="cellIs" dxfId="98" priority="105" operator="between">
      <formula>0.00000001</formula>
      <formula>1</formula>
    </cfRule>
  </conditionalFormatting>
  <conditionalFormatting sqref="C32">
    <cfRule type="cellIs" dxfId="97" priority="103" operator="between">
      <formula>0.00000001</formula>
      <formula>1</formula>
    </cfRule>
  </conditionalFormatting>
  <conditionalFormatting sqref="I32">
    <cfRule type="cellIs" dxfId="96" priority="102" operator="between">
      <formula>0.000001</formula>
      <formula>1</formula>
    </cfRule>
  </conditionalFormatting>
  <conditionalFormatting sqref="C33">
    <cfRule type="cellIs" dxfId="95" priority="101" operator="between">
      <formula>0.00000001</formula>
      <formula>1</formula>
    </cfRule>
  </conditionalFormatting>
  <conditionalFormatting sqref="I33">
    <cfRule type="cellIs" dxfId="94" priority="100" operator="between">
      <formula>0.000001</formula>
      <formula>1</formula>
    </cfRule>
  </conditionalFormatting>
  <conditionalFormatting sqref="C33">
    <cfRule type="cellIs" dxfId="93" priority="99" operator="between">
      <formula>0.00000001</formula>
      <formula>1</formula>
    </cfRule>
  </conditionalFormatting>
  <conditionalFormatting sqref="I33">
    <cfRule type="cellIs" dxfId="92" priority="98" operator="between">
      <formula>0.000001</formula>
      <formula>1</formula>
    </cfRule>
  </conditionalFormatting>
  <conditionalFormatting sqref="I33">
    <cfRule type="cellIs" dxfId="91" priority="96" operator="between">
      <formula>0.000001</formula>
      <formula>1</formula>
    </cfRule>
  </conditionalFormatting>
  <conditionalFormatting sqref="C33">
    <cfRule type="cellIs" dxfId="90" priority="97" operator="between">
      <formula>0.00000001</formula>
      <formula>1</formula>
    </cfRule>
  </conditionalFormatting>
  <conditionalFormatting sqref="I33">
    <cfRule type="cellIs" dxfId="89" priority="94" operator="between">
      <formula>0.000001</formula>
      <formula>1</formula>
    </cfRule>
  </conditionalFormatting>
  <conditionalFormatting sqref="C33">
    <cfRule type="cellIs" dxfId="88" priority="95" operator="between">
      <formula>0.00000001</formula>
      <formula>1</formula>
    </cfRule>
  </conditionalFormatting>
  <conditionalFormatting sqref="C33">
    <cfRule type="cellIs" dxfId="87" priority="93" operator="between">
      <formula>0.00000001</formula>
      <formula>1</formula>
    </cfRule>
  </conditionalFormatting>
  <conditionalFormatting sqref="I33">
    <cfRule type="cellIs" dxfId="86" priority="92" operator="between">
      <formula>0.000001</formula>
      <formula>1</formula>
    </cfRule>
  </conditionalFormatting>
  <conditionalFormatting sqref="I33">
    <cfRule type="cellIs" dxfId="85" priority="90" operator="between">
      <formula>0.000001</formula>
      <formula>1</formula>
    </cfRule>
  </conditionalFormatting>
  <conditionalFormatting sqref="C33">
    <cfRule type="cellIs" dxfId="84" priority="91" operator="between">
      <formula>0.00000001</formula>
      <formula>1</formula>
    </cfRule>
  </conditionalFormatting>
  <conditionalFormatting sqref="I33">
    <cfRule type="cellIs" dxfId="83" priority="88" operator="between">
      <formula>0.000001</formula>
      <formula>1</formula>
    </cfRule>
  </conditionalFormatting>
  <conditionalFormatting sqref="C33">
    <cfRule type="cellIs" dxfId="82" priority="89" operator="between">
      <formula>0.00000001</formula>
      <formula>1</formula>
    </cfRule>
  </conditionalFormatting>
  <conditionalFormatting sqref="C33">
    <cfRule type="cellIs" dxfId="81" priority="87" operator="between">
      <formula>0.00000001</formula>
      <formula>1</formula>
    </cfRule>
  </conditionalFormatting>
  <conditionalFormatting sqref="I33">
    <cfRule type="cellIs" dxfId="80" priority="86" operator="between">
      <formula>0.000001</formula>
      <formula>1</formula>
    </cfRule>
  </conditionalFormatting>
  <conditionalFormatting sqref="C33">
    <cfRule type="cellIs" dxfId="79" priority="84" operator="between">
      <formula>0.00000001</formula>
      <formula>1</formula>
    </cfRule>
  </conditionalFormatting>
  <conditionalFormatting sqref="C33">
    <cfRule type="cellIs" dxfId="78" priority="85" operator="between">
      <formula>0.00000001</formula>
      <formula>1</formula>
    </cfRule>
  </conditionalFormatting>
  <conditionalFormatting sqref="C35">
    <cfRule type="cellIs" dxfId="77" priority="82" operator="between">
      <formula>0.00000001</formula>
      <formula>1</formula>
    </cfRule>
  </conditionalFormatting>
  <conditionalFormatting sqref="C35">
    <cfRule type="cellIs" dxfId="76" priority="83" operator="between">
      <formula>0.00000001</formula>
      <formula>1</formula>
    </cfRule>
  </conditionalFormatting>
  <conditionalFormatting sqref="C35">
    <cfRule type="cellIs" dxfId="75" priority="81" operator="between">
      <formula>0.00000001</formula>
      <formula>1</formula>
    </cfRule>
  </conditionalFormatting>
  <conditionalFormatting sqref="I35">
    <cfRule type="cellIs" dxfId="74" priority="80" operator="between">
      <formula>0.000001</formula>
      <formula>1</formula>
    </cfRule>
  </conditionalFormatting>
  <conditionalFormatting sqref="C35">
    <cfRule type="cellIs" dxfId="73" priority="79" operator="between">
      <formula>0.00000001</formula>
      <formula>1</formula>
    </cfRule>
  </conditionalFormatting>
  <conditionalFormatting sqref="I35">
    <cfRule type="cellIs" dxfId="72" priority="78" operator="between">
      <formula>0.000001</formula>
      <formula>1</formula>
    </cfRule>
  </conditionalFormatting>
  <conditionalFormatting sqref="C28">
    <cfRule type="cellIs" dxfId="71" priority="43" operator="between">
      <formula>0.00000001</formula>
      <formula>1</formula>
    </cfRule>
  </conditionalFormatting>
  <conditionalFormatting sqref="I28">
    <cfRule type="cellIs" dxfId="70" priority="42" operator="between">
      <formula>0.000001</formula>
      <formula>1</formula>
    </cfRule>
  </conditionalFormatting>
  <conditionalFormatting sqref="I28">
    <cfRule type="cellIs" dxfId="69" priority="40" operator="between">
      <formula>0.000001</formula>
      <formula>1</formula>
    </cfRule>
  </conditionalFormatting>
  <conditionalFormatting sqref="C28">
    <cfRule type="cellIs" dxfId="68" priority="41" operator="between">
      <formula>0.00000001</formula>
      <formula>1</formula>
    </cfRule>
  </conditionalFormatting>
  <conditionalFormatting sqref="C23">
    <cfRule type="cellIs" dxfId="67" priority="63" operator="between">
      <formula>0.00000001</formula>
      <formula>1</formula>
    </cfRule>
  </conditionalFormatting>
  <conditionalFormatting sqref="C24">
    <cfRule type="cellIs" dxfId="66" priority="62" operator="between">
      <formula>0.00000001</formula>
      <formula>1</formula>
    </cfRule>
  </conditionalFormatting>
  <conditionalFormatting sqref="I24">
    <cfRule type="cellIs" dxfId="65" priority="61" operator="between">
      <formula>0.000001</formula>
      <formula>1</formula>
    </cfRule>
  </conditionalFormatting>
  <conditionalFormatting sqref="C23">
    <cfRule type="cellIs" dxfId="64" priority="60" operator="between">
      <formula>0.00000001</formula>
      <formula>1</formula>
    </cfRule>
  </conditionalFormatting>
  <conditionalFormatting sqref="C24">
    <cfRule type="cellIs" dxfId="63" priority="59" operator="between">
      <formula>0.00000001</formula>
      <formula>1</formula>
    </cfRule>
  </conditionalFormatting>
  <conditionalFormatting sqref="I24">
    <cfRule type="cellIs" dxfId="62" priority="58" operator="between">
      <formula>0.000001</formula>
      <formula>1</formula>
    </cfRule>
  </conditionalFormatting>
  <conditionalFormatting sqref="I24">
    <cfRule type="cellIs" dxfId="61" priority="56" operator="between">
      <formula>0.000001</formula>
      <formula>1</formula>
    </cfRule>
  </conditionalFormatting>
  <conditionalFormatting sqref="C24">
    <cfRule type="cellIs" dxfId="60" priority="57" operator="between">
      <formula>0.00000001</formula>
      <formula>1</formula>
    </cfRule>
  </conditionalFormatting>
  <conditionalFormatting sqref="I25">
    <cfRule type="cellIs" dxfId="59" priority="55" operator="between">
      <formula>0.000001</formula>
      <formula>1</formula>
    </cfRule>
  </conditionalFormatting>
  <conditionalFormatting sqref="I25">
    <cfRule type="cellIs" dxfId="58" priority="54" operator="between">
      <formula>0.000001</formula>
      <formula>1</formula>
    </cfRule>
  </conditionalFormatting>
  <conditionalFormatting sqref="E25">
    <cfRule type="cellIs" dxfId="57" priority="53" operator="between">
      <formula>0.00000001</formula>
      <formula>1</formula>
    </cfRule>
  </conditionalFormatting>
  <conditionalFormatting sqref="G25">
    <cfRule type="cellIs" dxfId="56" priority="52" operator="between">
      <formula>0.00000001</formula>
      <formula>1</formula>
    </cfRule>
  </conditionalFormatting>
  <conditionalFormatting sqref="C30">
    <cfRule type="cellIs" dxfId="55" priority="51" operator="between">
      <formula>0.00000001</formula>
      <formula>1</formula>
    </cfRule>
  </conditionalFormatting>
  <conditionalFormatting sqref="I30">
    <cfRule type="cellIs" dxfId="54" priority="50" operator="between">
      <formula>0.000001</formula>
      <formula>1</formula>
    </cfRule>
  </conditionalFormatting>
  <conditionalFormatting sqref="C30">
    <cfRule type="cellIs" dxfId="53" priority="49" operator="between">
      <formula>0.00000001</formula>
      <formula>1</formula>
    </cfRule>
  </conditionalFormatting>
  <conditionalFormatting sqref="I30">
    <cfRule type="cellIs" dxfId="52" priority="48" operator="between">
      <formula>0.000001</formula>
      <formula>1</formula>
    </cfRule>
  </conditionalFormatting>
  <conditionalFormatting sqref="I30">
    <cfRule type="cellIs" dxfId="51" priority="46" operator="between">
      <formula>0.000001</formula>
      <formula>1</formula>
    </cfRule>
  </conditionalFormatting>
  <conditionalFormatting sqref="C30">
    <cfRule type="cellIs" dxfId="50" priority="47" operator="between">
      <formula>0.00000001</formula>
      <formula>1</formula>
    </cfRule>
  </conditionalFormatting>
  <conditionalFormatting sqref="C28">
    <cfRule type="cellIs" dxfId="49" priority="45" operator="between">
      <formula>0.00000001</formula>
      <formula>1</formula>
    </cfRule>
  </conditionalFormatting>
  <conditionalFormatting sqref="I28">
    <cfRule type="cellIs" dxfId="48" priority="44" operator="between">
      <formula>0.000001</formula>
      <formula>1</formula>
    </cfRule>
  </conditionalFormatting>
  <conditionalFormatting sqref="C22">
    <cfRule type="cellIs" dxfId="47" priority="39" operator="between">
      <formula>0.00000001</formula>
      <formula>1</formula>
    </cfRule>
  </conditionalFormatting>
  <conditionalFormatting sqref="I22">
    <cfRule type="cellIs" dxfId="46" priority="38" operator="between">
      <formula>0.000001</formula>
      <formula>1</formula>
    </cfRule>
  </conditionalFormatting>
  <conditionalFormatting sqref="C22">
    <cfRule type="cellIs" dxfId="45" priority="37" operator="between">
      <formula>0.00000001</formula>
      <formula>1</formula>
    </cfRule>
  </conditionalFormatting>
  <conditionalFormatting sqref="I22">
    <cfRule type="cellIs" dxfId="44" priority="36" operator="between">
      <formula>0.000001</formula>
      <formula>1</formula>
    </cfRule>
  </conditionalFormatting>
  <conditionalFormatting sqref="I22">
    <cfRule type="cellIs" dxfId="43" priority="34" operator="between">
      <formula>0.000001</formula>
      <formula>1</formula>
    </cfRule>
  </conditionalFormatting>
  <conditionalFormatting sqref="C22">
    <cfRule type="cellIs" dxfId="42" priority="35" operator="between">
      <formula>0.00000001</formula>
      <formula>1</formula>
    </cfRule>
  </conditionalFormatting>
  <conditionalFormatting sqref="I21">
    <cfRule type="cellIs" dxfId="41" priority="33" operator="between">
      <formula>0.000001</formula>
      <formula>1</formula>
    </cfRule>
  </conditionalFormatting>
  <conditionalFormatting sqref="I21">
    <cfRule type="cellIs" dxfId="40" priority="32" operator="between">
      <formula>0.000001</formula>
      <formula>1</formula>
    </cfRule>
  </conditionalFormatting>
  <conditionalFormatting sqref="G13">
    <cfRule type="cellIs" dxfId="39" priority="31" operator="between">
      <formula>0.000001</formula>
      <formula>1</formula>
    </cfRule>
  </conditionalFormatting>
  <conditionalFormatting sqref="G13">
    <cfRule type="cellIs" dxfId="38" priority="30" operator="between">
      <formula>0.000001</formula>
      <formula>1</formula>
    </cfRule>
  </conditionalFormatting>
  <conditionalFormatting sqref="C37">
    <cfRule type="cellIs" dxfId="37" priority="28" operator="between">
      <formula>0.00000001</formula>
      <formula>1</formula>
    </cfRule>
  </conditionalFormatting>
  <conditionalFormatting sqref="C37">
    <cfRule type="cellIs" dxfId="36" priority="29" operator="between">
      <formula>0.00000001</formula>
      <formula>1</formula>
    </cfRule>
  </conditionalFormatting>
  <conditionalFormatting sqref="C37">
    <cfRule type="cellIs" dxfId="35" priority="27" operator="between">
      <formula>0.00000001</formula>
      <formula>1</formula>
    </cfRule>
  </conditionalFormatting>
  <conditionalFormatting sqref="C37">
    <cfRule type="cellIs" dxfId="34" priority="26" operator="between">
      <formula>0.00000001</formula>
      <formula>1</formula>
    </cfRule>
  </conditionalFormatting>
  <conditionalFormatting sqref="C37">
    <cfRule type="cellIs" dxfId="33" priority="25" operator="between">
      <formula>0.00000001</formula>
      <formula>1</formula>
    </cfRule>
  </conditionalFormatting>
  <conditionalFormatting sqref="C37">
    <cfRule type="cellIs" dxfId="32" priority="24" operator="between">
      <formula>0.00000001</formula>
      <formula>1</formula>
    </cfRule>
  </conditionalFormatting>
  <conditionalFormatting sqref="C37">
    <cfRule type="cellIs" dxfId="31" priority="23" operator="between">
      <formula>0.00000001</formula>
      <formula>1</formula>
    </cfRule>
  </conditionalFormatting>
  <conditionalFormatting sqref="C37">
    <cfRule type="cellIs" dxfId="30" priority="22" operator="between">
      <formula>0.00000001</formula>
      <formula>1</formula>
    </cfRule>
  </conditionalFormatting>
  <conditionalFormatting sqref="C37">
    <cfRule type="cellIs" dxfId="29" priority="5" operator="between">
      <formula>0.00000001</formula>
      <formula>1</formula>
    </cfRule>
  </conditionalFormatting>
  <conditionalFormatting sqref="C37">
    <cfRule type="cellIs" dxfId="28" priority="21" operator="between">
      <formula>0.00000001</formula>
      <formula>1</formula>
    </cfRule>
  </conditionalFormatting>
  <conditionalFormatting sqref="I37">
    <cfRule type="cellIs" dxfId="27" priority="20" operator="between">
      <formula>0.000001</formula>
      <formula>1</formula>
    </cfRule>
  </conditionalFormatting>
  <conditionalFormatting sqref="C37">
    <cfRule type="cellIs" dxfId="26" priority="19" operator="between">
      <formula>0.00000001</formula>
      <formula>1</formula>
    </cfRule>
  </conditionalFormatting>
  <conditionalFormatting sqref="I37">
    <cfRule type="cellIs" dxfId="25" priority="18" operator="between">
      <formula>0.000001</formula>
      <formula>1</formula>
    </cfRule>
  </conditionalFormatting>
  <conditionalFormatting sqref="I37">
    <cfRule type="cellIs" dxfId="24" priority="10" operator="between">
      <formula>0.000001</formula>
      <formula>1</formula>
    </cfRule>
  </conditionalFormatting>
  <conditionalFormatting sqref="I37">
    <cfRule type="cellIs" dxfId="23" priority="16" operator="between">
      <formula>0.000001</formula>
      <formula>1</formula>
    </cfRule>
  </conditionalFormatting>
  <conditionalFormatting sqref="C37">
    <cfRule type="cellIs" dxfId="22" priority="17" operator="between">
      <formula>0.00000001</formula>
      <formula>1</formula>
    </cfRule>
  </conditionalFormatting>
  <conditionalFormatting sqref="I37">
    <cfRule type="cellIs" dxfId="21" priority="14" operator="between">
      <formula>0.000001</formula>
      <formula>1</formula>
    </cfRule>
  </conditionalFormatting>
  <conditionalFormatting sqref="C37">
    <cfRule type="cellIs" dxfId="20" priority="15" operator="between">
      <formula>0.00000001</formula>
      <formula>1</formula>
    </cfRule>
  </conditionalFormatting>
  <conditionalFormatting sqref="C37">
    <cfRule type="cellIs" dxfId="19" priority="13" operator="between">
      <formula>0.00000001</formula>
      <formula>1</formula>
    </cfRule>
  </conditionalFormatting>
  <conditionalFormatting sqref="I37">
    <cfRule type="cellIs" dxfId="18" priority="12" operator="between">
      <formula>0.000001</formula>
      <formula>1</formula>
    </cfRule>
  </conditionalFormatting>
  <conditionalFormatting sqref="C37">
    <cfRule type="cellIs" dxfId="17" priority="11" operator="between">
      <formula>0.00000001</formula>
      <formula>1</formula>
    </cfRule>
  </conditionalFormatting>
  <conditionalFormatting sqref="I37">
    <cfRule type="cellIs" dxfId="16" priority="8" operator="between">
      <formula>0.000001</formula>
      <formula>1</formula>
    </cfRule>
  </conditionalFormatting>
  <conditionalFormatting sqref="C37">
    <cfRule type="cellIs" dxfId="15" priority="9" operator="between">
      <formula>0.00000001</formula>
      <formula>1</formula>
    </cfRule>
  </conditionalFormatting>
  <conditionalFormatting sqref="C37">
    <cfRule type="cellIs" dxfId="14" priority="7" operator="between">
      <formula>0.00000001</formula>
      <formula>1</formula>
    </cfRule>
  </conditionalFormatting>
  <conditionalFormatting sqref="I37">
    <cfRule type="cellIs" dxfId="13" priority="6" operator="between">
      <formula>0.000001</formula>
      <formula>1</formula>
    </cfRule>
  </conditionalFormatting>
  <conditionalFormatting sqref="C37">
    <cfRule type="cellIs" dxfId="12" priority="4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F17" sqref="F17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924" t="s">
        <v>382</v>
      </c>
      <c r="B1" s="924"/>
      <c r="C1" s="924"/>
      <c r="D1" s="924"/>
      <c r="E1" s="924"/>
      <c r="F1" s="924"/>
      <c r="G1" s="1"/>
      <c r="H1" s="1"/>
      <c r="I1" s="1"/>
    </row>
    <row r="2" spans="1:12" x14ac:dyDescent="0.2">
      <c r="A2" s="925"/>
      <c r="B2" s="925"/>
      <c r="C2" s="925"/>
      <c r="D2" s="925"/>
      <c r="E2" s="925"/>
      <c r="F2" s="925"/>
      <c r="G2" s="11"/>
      <c r="H2" s="62" t="s">
        <v>530</v>
      </c>
      <c r="I2" s="1"/>
    </row>
    <row r="3" spans="1:12" x14ac:dyDescent="0.2">
      <c r="A3" s="12"/>
      <c r="B3" s="893">
        <f>INDICE!A3</f>
        <v>42767</v>
      </c>
      <c r="C3" s="894">
        <v>41671</v>
      </c>
      <c r="D3" s="894" t="s">
        <v>118</v>
      </c>
      <c r="E3" s="894"/>
      <c r="F3" s="894" t="s">
        <v>119</v>
      </c>
      <c r="G3" s="894"/>
      <c r="H3" s="894"/>
      <c r="I3" s="1"/>
    </row>
    <row r="4" spans="1:12" x14ac:dyDescent="0.2">
      <c r="A4" s="598"/>
      <c r="B4" s="97" t="s">
        <v>54</v>
      </c>
      <c r="C4" s="97" t="s">
        <v>474</v>
      </c>
      <c r="D4" s="97" t="s">
        <v>54</v>
      </c>
      <c r="E4" s="97" t="s">
        <v>474</v>
      </c>
      <c r="F4" s="97" t="s">
        <v>54</v>
      </c>
      <c r="G4" s="439" t="s">
        <v>474</v>
      </c>
      <c r="H4" s="439" t="s">
        <v>108</v>
      </c>
      <c r="I4" s="62"/>
    </row>
    <row r="5" spans="1:12" ht="14.1" customHeight="1" x14ac:dyDescent="0.2">
      <c r="A5" s="774" t="s">
        <v>367</v>
      </c>
      <c r="B5" s="354">
        <v>1533.7229600000003</v>
      </c>
      <c r="C5" s="355">
        <v>-34.472174818357175</v>
      </c>
      <c r="D5" s="354">
        <v>3197.5109500000003</v>
      </c>
      <c r="E5" s="355">
        <v>-36.994819393859416</v>
      </c>
      <c r="F5" s="354">
        <v>41001.717560000005</v>
      </c>
      <c r="G5" s="355">
        <v>-0.69758795061027445</v>
      </c>
      <c r="H5" s="355">
        <v>97.753554976265292</v>
      </c>
      <c r="I5" s="1"/>
    </row>
    <row r="6" spans="1:12" x14ac:dyDescent="0.2">
      <c r="A6" s="65" t="s">
        <v>602</v>
      </c>
      <c r="B6" s="679">
        <v>1404.7676100000001</v>
      </c>
      <c r="C6" s="691">
        <v>-39.786990453017495</v>
      </c>
      <c r="D6" s="679">
        <v>3047.2810200000004</v>
      </c>
      <c r="E6" s="691">
        <v>-39.832979472848521</v>
      </c>
      <c r="F6" s="679">
        <v>34279.684440000005</v>
      </c>
      <c r="G6" s="691">
        <v>-3.9627777950691128</v>
      </c>
      <c r="H6" s="691">
        <v>81.727332826263336</v>
      </c>
      <c r="I6" s="1"/>
    </row>
    <row r="7" spans="1:12" x14ac:dyDescent="0.2">
      <c r="A7" s="65" t="s">
        <v>603</v>
      </c>
      <c r="B7" s="681">
        <v>128.95535000000001</v>
      </c>
      <c r="C7" s="691">
        <v>1603.3635245679686</v>
      </c>
      <c r="D7" s="681">
        <v>150.22993</v>
      </c>
      <c r="E7" s="691">
        <v>1359.4399276448535</v>
      </c>
      <c r="F7" s="681">
        <v>6722.0331200000001</v>
      </c>
      <c r="G7" s="691">
        <v>20.131016149339167</v>
      </c>
      <c r="H7" s="691">
        <v>16.026222150001953</v>
      </c>
      <c r="I7" s="690"/>
      <c r="J7" s="255"/>
    </row>
    <row r="8" spans="1:12" x14ac:dyDescent="0.2">
      <c r="A8" s="774" t="s">
        <v>604</v>
      </c>
      <c r="B8" s="628">
        <v>52.042970000000004</v>
      </c>
      <c r="C8" s="645">
        <v>-24.387129750179398</v>
      </c>
      <c r="D8" s="628">
        <v>99.006179999999986</v>
      </c>
      <c r="E8" s="645">
        <v>-91.043315027313568</v>
      </c>
      <c r="F8" s="628">
        <v>942.24813000000006</v>
      </c>
      <c r="G8" s="645">
        <v>-93.925307628931193</v>
      </c>
      <c r="H8" s="645">
        <v>2.246445023734712</v>
      </c>
      <c r="I8" s="690"/>
      <c r="J8" s="255"/>
    </row>
    <row r="9" spans="1:12" x14ac:dyDescent="0.2">
      <c r="A9" s="65" t="s">
        <v>371</v>
      </c>
      <c r="B9" s="679">
        <v>29.475519999999999</v>
      </c>
      <c r="C9" s="691">
        <v>6.1684682870744707</v>
      </c>
      <c r="D9" s="679">
        <v>60.513339999999999</v>
      </c>
      <c r="E9" s="691">
        <v>-94.202021318099185</v>
      </c>
      <c r="F9" s="679">
        <v>658.94633999999996</v>
      </c>
      <c r="G9" s="691">
        <v>-74.918745151529947</v>
      </c>
      <c r="H9" s="691">
        <v>1.5710158282842137</v>
      </c>
      <c r="I9" s="690"/>
      <c r="J9" s="255"/>
    </row>
    <row r="10" spans="1:12" x14ac:dyDescent="0.2">
      <c r="A10" s="65" t="s">
        <v>372</v>
      </c>
      <c r="B10" s="681">
        <v>18.696870000000001</v>
      </c>
      <c r="C10" s="692">
        <v>45.937497072955985</v>
      </c>
      <c r="D10" s="681">
        <v>32.212609999999998</v>
      </c>
      <c r="E10" s="692">
        <v>27.094903516704466</v>
      </c>
      <c r="F10" s="681">
        <v>79.022619999999989</v>
      </c>
      <c r="G10" s="692">
        <v>-97.437971469798086</v>
      </c>
      <c r="H10" s="783">
        <v>0.18840044974297704</v>
      </c>
      <c r="I10" s="690"/>
      <c r="J10" s="255"/>
    </row>
    <row r="11" spans="1:12" x14ac:dyDescent="0.2">
      <c r="A11" s="65" t="s">
        <v>373</v>
      </c>
      <c r="B11" s="679">
        <v>0</v>
      </c>
      <c r="C11" s="691" t="s">
        <v>148</v>
      </c>
      <c r="D11" s="679">
        <v>0</v>
      </c>
      <c r="E11" s="691" t="s">
        <v>148</v>
      </c>
      <c r="F11" s="679">
        <v>0</v>
      </c>
      <c r="G11" s="691">
        <v>-100</v>
      </c>
      <c r="H11" s="691">
        <v>0</v>
      </c>
      <c r="I11" s="1"/>
      <c r="J11" s="691"/>
      <c r="L11" s="691"/>
    </row>
    <row r="12" spans="1:12" x14ac:dyDescent="0.2">
      <c r="A12" s="65" t="s">
        <v>374</v>
      </c>
      <c r="B12" s="679">
        <v>2.0540700000000003</v>
      </c>
      <c r="C12" s="691">
        <v>-49.955780348933246</v>
      </c>
      <c r="D12" s="679">
        <v>2.94462</v>
      </c>
      <c r="E12" s="691">
        <v>-58.036211798405311</v>
      </c>
      <c r="F12" s="679">
        <v>127.45057000000003</v>
      </c>
      <c r="G12" s="691">
        <v>-95.505068600581481</v>
      </c>
      <c r="H12" s="691">
        <v>0.30385913182831426</v>
      </c>
      <c r="I12" s="690"/>
      <c r="J12" s="255"/>
    </row>
    <row r="13" spans="1:12" x14ac:dyDescent="0.2">
      <c r="A13" s="65" t="s">
        <v>375</v>
      </c>
      <c r="B13" s="679">
        <v>0</v>
      </c>
      <c r="C13" s="691">
        <v>-100</v>
      </c>
      <c r="D13" s="679">
        <v>0</v>
      </c>
      <c r="E13" s="691">
        <v>-100</v>
      </c>
      <c r="F13" s="679">
        <v>53.789610000000003</v>
      </c>
      <c r="G13" s="691">
        <v>-50.618208692139618</v>
      </c>
      <c r="H13" s="691">
        <v>0.12824159355257186</v>
      </c>
      <c r="I13" s="690"/>
      <c r="J13" s="255"/>
    </row>
    <row r="14" spans="1:12" x14ac:dyDescent="0.2">
      <c r="A14" s="75" t="s">
        <v>376</v>
      </c>
      <c r="B14" s="679">
        <v>1.8165100000000001</v>
      </c>
      <c r="C14" s="809">
        <v>-0.88447771618141535</v>
      </c>
      <c r="D14" s="679">
        <v>3.3356099999999995</v>
      </c>
      <c r="E14" s="691">
        <v>-16.598490796257504</v>
      </c>
      <c r="F14" s="679">
        <v>23.038989999999995</v>
      </c>
      <c r="G14" s="691">
        <v>-99.631082479814012</v>
      </c>
      <c r="H14" s="691">
        <v>5.4928020326634956E-2</v>
      </c>
      <c r="I14" s="1"/>
      <c r="J14" s="255"/>
    </row>
    <row r="15" spans="1:12" x14ac:dyDescent="0.2">
      <c r="A15" s="642" t="s">
        <v>117</v>
      </c>
      <c r="B15" s="643">
        <v>1585.7659300000003</v>
      </c>
      <c r="C15" s="644">
        <v>-34.184079587824925</v>
      </c>
      <c r="D15" s="643">
        <v>3296.5171300000002</v>
      </c>
      <c r="E15" s="644">
        <v>-46.661626387793284</v>
      </c>
      <c r="F15" s="643">
        <v>41943.965690000005</v>
      </c>
      <c r="G15" s="644">
        <v>-26.156020443927375</v>
      </c>
      <c r="H15" s="644">
        <v>100</v>
      </c>
      <c r="I15" s="690"/>
      <c r="J15" s="255"/>
    </row>
    <row r="16" spans="1:12" x14ac:dyDescent="0.2">
      <c r="A16" s="672"/>
      <c r="B16" s="1"/>
      <c r="C16" s="11"/>
      <c r="D16" s="11"/>
      <c r="E16" s="11"/>
      <c r="F16" s="11"/>
      <c r="G16" s="11"/>
      <c r="H16" s="245" t="s">
        <v>234</v>
      </c>
      <c r="I16" s="11"/>
      <c r="J16" s="255"/>
      <c r="L16" s="255"/>
    </row>
    <row r="17" spans="1:9" x14ac:dyDescent="0.2">
      <c r="A17" s="677" t="s">
        <v>366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77" t="s">
        <v>587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78" t="s">
        <v>625</v>
      </c>
    </row>
    <row r="20" spans="1:9" ht="14.25" customHeight="1" x14ac:dyDescent="0.2">
      <c r="A20" s="932" t="s">
        <v>681</v>
      </c>
      <c r="B20" s="932"/>
      <c r="C20" s="932"/>
      <c r="D20" s="932"/>
      <c r="E20" s="932"/>
      <c r="F20" s="932"/>
      <c r="G20" s="932"/>
      <c r="H20" s="932"/>
    </row>
    <row r="21" spans="1:9" x14ac:dyDescent="0.2">
      <c r="A21" s="932"/>
      <c r="B21" s="932"/>
      <c r="C21" s="932"/>
      <c r="D21" s="932"/>
      <c r="E21" s="932"/>
      <c r="F21" s="932"/>
      <c r="G21" s="932"/>
      <c r="H21" s="932"/>
    </row>
    <row r="22" spans="1:9" x14ac:dyDescent="0.2">
      <c r="A22" s="932"/>
      <c r="B22" s="932"/>
      <c r="C22" s="932"/>
      <c r="D22" s="932"/>
      <c r="E22" s="932"/>
      <c r="F22" s="932"/>
      <c r="G22" s="932"/>
      <c r="H22" s="932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11" priority="3" operator="between">
      <formula>0.0001</formula>
      <formula>0.4999999</formula>
    </cfRule>
  </conditionalFormatting>
  <conditionalFormatting sqref="D7">
    <cfRule type="cellIs" dxfId="10" priority="2" operator="between">
      <formula>0.0001</formula>
      <formula>0.4999999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D5" sqref="D5"/>
    </sheetView>
  </sheetViews>
  <sheetFormatPr baseColWidth="10" defaultRowHeight="14.25" x14ac:dyDescent="0.2"/>
  <cols>
    <col min="1" max="1" width="11" customWidth="1"/>
  </cols>
  <sheetData>
    <row r="1" spans="1:9" x14ac:dyDescent="0.2">
      <c r="A1" s="924" t="s">
        <v>607</v>
      </c>
      <c r="B1" s="924"/>
      <c r="C1" s="924"/>
      <c r="D1" s="924"/>
      <c r="E1" s="924"/>
      <c r="F1" s="924"/>
      <c r="G1" s="1"/>
      <c r="H1" s="1"/>
    </row>
    <row r="2" spans="1:9" x14ac:dyDescent="0.2">
      <c r="A2" s="925"/>
      <c r="B2" s="925"/>
      <c r="C2" s="925"/>
      <c r="D2" s="925"/>
      <c r="E2" s="925"/>
      <c r="F2" s="925"/>
      <c r="G2" s="11"/>
      <c r="H2" s="62" t="s">
        <v>530</v>
      </c>
    </row>
    <row r="3" spans="1:9" x14ac:dyDescent="0.2">
      <c r="A3" s="12"/>
      <c r="B3" s="896">
        <f>INDICE!A3</f>
        <v>42767</v>
      </c>
      <c r="C3" s="896">
        <v>41671</v>
      </c>
      <c r="D3" s="914" t="s">
        <v>118</v>
      </c>
      <c r="E3" s="914"/>
      <c r="F3" s="914" t="s">
        <v>119</v>
      </c>
      <c r="G3" s="914"/>
      <c r="H3" s="914"/>
    </row>
    <row r="4" spans="1:9" x14ac:dyDescent="0.2">
      <c r="A4" s="598"/>
      <c r="B4" s="258" t="s">
        <v>54</v>
      </c>
      <c r="C4" s="259" t="s">
        <v>474</v>
      </c>
      <c r="D4" s="258" t="s">
        <v>54</v>
      </c>
      <c r="E4" s="259" t="s">
        <v>474</v>
      </c>
      <c r="F4" s="258" t="s">
        <v>54</v>
      </c>
      <c r="G4" s="260" t="s">
        <v>474</v>
      </c>
      <c r="H4" s="259" t="s">
        <v>534</v>
      </c>
    </row>
    <row r="5" spans="1:9" x14ac:dyDescent="0.2">
      <c r="A5" s="627" t="s">
        <v>117</v>
      </c>
      <c r="B5" s="69">
        <v>38051.250430000007</v>
      </c>
      <c r="C5" s="70">
        <v>70.051955390526771</v>
      </c>
      <c r="D5" s="69">
        <v>72202.820170000021</v>
      </c>
      <c r="E5" s="70">
        <v>33.905725998399241</v>
      </c>
      <c r="F5" s="69">
        <v>337779.88941999996</v>
      </c>
      <c r="G5" s="70">
        <v>9.6589458492525182</v>
      </c>
      <c r="H5" s="70">
        <v>100</v>
      </c>
    </row>
    <row r="6" spans="1:9" x14ac:dyDescent="0.2">
      <c r="A6" s="353" t="s">
        <v>364</v>
      </c>
      <c r="B6" s="253">
        <v>17156.371860000003</v>
      </c>
      <c r="C6" s="216">
        <v>36.595840031534379</v>
      </c>
      <c r="D6" s="253">
        <v>36899.067080000001</v>
      </c>
      <c r="E6" s="216">
        <v>23.168411805129132</v>
      </c>
      <c r="F6" s="253">
        <v>175174.85775000002</v>
      </c>
      <c r="G6" s="216">
        <v>2.6021386423662372</v>
      </c>
      <c r="H6" s="216">
        <v>51.860653412727395</v>
      </c>
    </row>
    <row r="7" spans="1:9" x14ac:dyDescent="0.2">
      <c r="A7" s="353" t="s">
        <v>365</v>
      </c>
      <c r="B7" s="253">
        <v>20894.878570000001</v>
      </c>
      <c r="C7" s="216">
        <v>112.85905073671604</v>
      </c>
      <c r="D7" s="253">
        <v>35303.753089999998</v>
      </c>
      <c r="E7" s="216">
        <v>47.32970106102146</v>
      </c>
      <c r="F7" s="253">
        <v>162605.03167</v>
      </c>
      <c r="G7" s="216">
        <v>18.434354065913528</v>
      </c>
      <c r="H7" s="216">
        <v>48.139346587272627</v>
      </c>
    </row>
    <row r="8" spans="1:9" x14ac:dyDescent="0.2">
      <c r="A8" s="754" t="s">
        <v>506</v>
      </c>
      <c r="B8" s="621">
        <v>4580.2503100000004</v>
      </c>
      <c r="C8" s="622">
        <v>154.6601843141915</v>
      </c>
      <c r="D8" s="621">
        <v>10252.094229999997</v>
      </c>
      <c r="E8" s="624">
        <v>137.87626187823327</v>
      </c>
      <c r="F8" s="623">
        <v>9600.8049200000023</v>
      </c>
      <c r="G8" s="624">
        <v>-717.69151143691408</v>
      </c>
      <c r="H8" s="624">
        <v>2.8423257928367178</v>
      </c>
    </row>
    <row r="9" spans="1:9" x14ac:dyDescent="0.2">
      <c r="A9" s="754" t="s">
        <v>507</v>
      </c>
      <c r="B9" s="621">
        <v>33471.000120000004</v>
      </c>
      <c r="C9" s="622">
        <v>62.65684888571873</v>
      </c>
      <c r="D9" s="621">
        <v>61950.725940000011</v>
      </c>
      <c r="E9" s="624">
        <v>24.873483408301873</v>
      </c>
      <c r="F9" s="623">
        <v>328179.08449999994</v>
      </c>
      <c r="G9" s="624">
        <v>6.0071703437771555</v>
      </c>
      <c r="H9" s="624">
        <v>97.157674207163282</v>
      </c>
    </row>
    <row r="10" spans="1:9" x14ac:dyDescent="0.2">
      <c r="A10" s="360"/>
      <c r="B10" s="360"/>
      <c r="C10" s="671"/>
      <c r="D10" s="1"/>
      <c r="E10" s="1"/>
      <c r="F10" s="1"/>
      <c r="G10" s="1"/>
      <c r="H10" s="245" t="s">
        <v>234</v>
      </c>
    </row>
    <row r="11" spans="1:9" x14ac:dyDescent="0.2">
      <c r="A11" s="677" t="s">
        <v>535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78" t="s">
        <v>625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32" t="s">
        <v>622</v>
      </c>
      <c r="B13" s="932"/>
      <c r="C13" s="932"/>
      <c r="D13" s="932"/>
      <c r="E13" s="932"/>
      <c r="F13" s="932"/>
      <c r="G13" s="932"/>
      <c r="H13" s="932"/>
    </row>
    <row r="14" spans="1:9" x14ac:dyDescent="0.2">
      <c r="A14" s="932"/>
      <c r="B14" s="932"/>
      <c r="C14" s="932"/>
      <c r="D14" s="932"/>
      <c r="E14" s="932"/>
      <c r="F14" s="932"/>
      <c r="G14" s="932"/>
      <c r="H14" s="932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H17" sqref="H17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386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530</v>
      </c>
    </row>
    <row r="3" spans="1:8" x14ac:dyDescent="0.2">
      <c r="A3" s="63"/>
      <c r="B3" s="896">
        <f>INDICE!A3</f>
        <v>42767</v>
      </c>
      <c r="C3" s="914">
        <v>41671</v>
      </c>
      <c r="D3" s="914" t="s">
        <v>118</v>
      </c>
      <c r="E3" s="914"/>
      <c r="F3" s="914" t="s">
        <v>119</v>
      </c>
      <c r="G3" s="914"/>
      <c r="H3" s="914"/>
    </row>
    <row r="4" spans="1:8" ht="25.5" x14ac:dyDescent="0.2">
      <c r="A4" s="75"/>
      <c r="B4" s="258" t="s">
        <v>54</v>
      </c>
      <c r="C4" s="259" t="s">
        <v>474</v>
      </c>
      <c r="D4" s="258" t="s">
        <v>54</v>
      </c>
      <c r="E4" s="259" t="s">
        <v>474</v>
      </c>
      <c r="F4" s="258" t="s">
        <v>54</v>
      </c>
      <c r="G4" s="260" t="s">
        <v>474</v>
      </c>
      <c r="H4" s="259" t="s">
        <v>108</v>
      </c>
    </row>
    <row r="5" spans="1:8" ht="15" x14ac:dyDescent="0.25">
      <c r="A5" s="818" t="s">
        <v>387</v>
      </c>
      <c r="B5" s="819">
        <v>2.0936894501999999</v>
      </c>
      <c r="C5" s="820">
        <v>6543.0899830220715</v>
      </c>
      <c r="D5" s="821">
        <v>2.0936894501999999</v>
      </c>
      <c r="E5" s="820">
        <v>112.58638675185813</v>
      </c>
      <c r="F5" s="821">
        <v>22.659092368800003</v>
      </c>
      <c r="G5" s="820">
        <v>-11.502757341416283</v>
      </c>
      <c r="H5" s="820">
        <v>3.8236743884805358</v>
      </c>
    </row>
    <row r="6" spans="1:8" ht="15" x14ac:dyDescent="0.25">
      <c r="A6" s="818" t="s">
        <v>388</v>
      </c>
      <c r="B6" s="822">
        <v>0.58486314399999995</v>
      </c>
      <c r="C6" s="822" t="s">
        <v>148</v>
      </c>
      <c r="D6" s="822">
        <v>0.58486314399999995</v>
      </c>
      <c r="E6" s="825" t="s">
        <v>148</v>
      </c>
      <c r="F6" s="822">
        <v>0.85452602599999994</v>
      </c>
      <c r="G6" s="823">
        <v>-25.59142056146549</v>
      </c>
      <c r="H6" s="823">
        <v>0.14419947748680681</v>
      </c>
    </row>
    <row r="7" spans="1:8" ht="15" x14ac:dyDescent="0.25">
      <c r="A7" s="818" t="s">
        <v>389</v>
      </c>
      <c r="B7" s="822">
        <v>0</v>
      </c>
      <c r="C7" s="825">
        <v>-100</v>
      </c>
      <c r="D7" s="822">
        <v>0</v>
      </c>
      <c r="E7" s="823">
        <v>-100</v>
      </c>
      <c r="F7" s="824">
        <v>42.018047799999998</v>
      </c>
      <c r="G7" s="823">
        <v>-46.040369704182879</v>
      </c>
      <c r="H7" s="823">
        <v>7.0904575793173938</v>
      </c>
    </row>
    <row r="8" spans="1:8" ht="15" x14ac:dyDescent="0.25">
      <c r="A8" s="818" t="s">
        <v>610</v>
      </c>
      <c r="B8" s="822">
        <v>30.303000000000001</v>
      </c>
      <c r="C8" s="822">
        <v>-40.596097373548865</v>
      </c>
      <c r="D8" s="824">
        <v>30.303000000000001</v>
      </c>
      <c r="E8" s="825">
        <v>-69.990433540837699</v>
      </c>
      <c r="F8" s="824">
        <v>510.36289999999997</v>
      </c>
      <c r="G8" s="825">
        <v>-25.443376819093267</v>
      </c>
      <c r="H8" s="823">
        <v>86.122670661234409</v>
      </c>
    </row>
    <row r="9" spans="1:8" ht="15" x14ac:dyDescent="0.25">
      <c r="A9" s="818" t="s">
        <v>660</v>
      </c>
      <c r="B9" s="822">
        <v>7.1693199999999999</v>
      </c>
      <c r="C9" s="822">
        <v>0</v>
      </c>
      <c r="D9" s="824">
        <v>7.1693199999999999</v>
      </c>
      <c r="E9" s="825" t="s">
        <v>148</v>
      </c>
      <c r="F9" s="824">
        <v>16.705379999999998</v>
      </c>
      <c r="G9" s="825" t="s">
        <v>148</v>
      </c>
      <c r="H9" s="823">
        <v>2.8189978934808386</v>
      </c>
    </row>
    <row r="10" spans="1:8" x14ac:dyDescent="0.2">
      <c r="A10" s="826" t="s">
        <v>194</v>
      </c>
      <c r="B10" s="827">
        <v>40.150872594200003</v>
      </c>
      <c r="C10" s="828">
        <v>-30.015656362740696</v>
      </c>
      <c r="D10" s="827">
        <v>87.580005557800007</v>
      </c>
      <c r="E10" s="828">
        <v>-23.560062489222297</v>
      </c>
      <c r="F10" s="829">
        <v>592.59994619480005</v>
      </c>
      <c r="G10" s="828">
        <v>-24.906811594215675</v>
      </c>
      <c r="H10" s="828">
        <v>100</v>
      </c>
    </row>
    <row r="11" spans="1:8" x14ac:dyDescent="0.2">
      <c r="A11" s="272"/>
      <c r="B11" s="67"/>
      <c r="C11" s="67"/>
      <c r="D11" s="67"/>
      <c r="E11" s="67"/>
      <c r="F11" s="67"/>
      <c r="G11" s="265"/>
      <c r="H11" s="245" t="s">
        <v>234</v>
      </c>
    </row>
    <row r="12" spans="1:8" x14ac:dyDescent="0.2">
      <c r="A12" s="272" t="s">
        <v>663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272" t="s">
        <v>543</v>
      </c>
      <c r="B13" s="1"/>
      <c r="C13" s="1"/>
      <c r="D13" s="1"/>
      <c r="E13" s="1"/>
      <c r="F13" s="1"/>
      <c r="G13" s="1"/>
      <c r="H13" s="1"/>
    </row>
    <row r="14" spans="1:8" x14ac:dyDescent="0.2">
      <c r="A14" s="678" t="s">
        <v>625</v>
      </c>
    </row>
  </sheetData>
  <mergeCells count="3">
    <mergeCell ref="B3:C3"/>
    <mergeCell ref="D3:E3"/>
    <mergeCell ref="F3:H3"/>
  </mergeCells>
  <conditionalFormatting sqref="B7">
    <cfRule type="cellIs" dxfId="9" priority="6" operator="equal">
      <formula>0</formula>
    </cfRule>
    <cfRule type="cellIs" dxfId="8" priority="9" operator="between">
      <formula>-0.49</formula>
      <formula>0.49</formula>
    </cfRule>
  </conditionalFormatting>
  <conditionalFormatting sqref="B21:B26">
    <cfRule type="cellIs" dxfId="7" priority="8" operator="between">
      <formula>0.00001</formula>
      <formula>0.499</formula>
    </cfRule>
  </conditionalFormatting>
  <conditionalFormatting sqref="B6">
    <cfRule type="cellIs" dxfId="6" priority="7" operator="between">
      <formula>-0.49</formula>
      <formula>0.49</formula>
    </cfRule>
  </conditionalFormatting>
  <conditionalFormatting sqref="D7">
    <cfRule type="cellIs" dxfId="5" priority="4" operator="equal">
      <formula>0</formula>
    </cfRule>
    <cfRule type="cellIs" dxfId="4" priority="5" operator="between">
      <formula>-0.49</formula>
      <formula>0.49</formula>
    </cfRule>
  </conditionalFormatting>
  <conditionalFormatting sqref="D6">
    <cfRule type="cellIs" dxfId="3" priority="3" operator="between">
      <formula>-0.49</formula>
      <formula>0.49</formula>
    </cfRule>
  </conditionalFormatting>
  <conditionalFormatting sqref="F6">
    <cfRule type="cellIs" dxfId="2" priority="2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2" t="s">
        <v>390</v>
      </c>
      <c r="B1" s="222"/>
      <c r="C1" s="222"/>
      <c r="D1" s="222"/>
      <c r="E1" s="223"/>
    </row>
    <row r="2" spans="1:5" x14ac:dyDescent="0.2">
      <c r="A2" s="225"/>
      <c r="B2" s="225"/>
      <c r="C2" s="225"/>
      <c r="D2" s="225"/>
      <c r="E2" s="62" t="s">
        <v>530</v>
      </c>
    </row>
    <row r="3" spans="1:5" x14ac:dyDescent="0.2">
      <c r="A3" s="364" t="s">
        <v>391</v>
      </c>
      <c r="B3" s="365"/>
      <c r="C3" s="366"/>
      <c r="D3" s="364" t="s">
        <v>392</v>
      </c>
      <c r="E3" s="365"/>
    </row>
    <row r="4" spans="1:5" x14ac:dyDescent="0.2">
      <c r="A4" s="190" t="s">
        <v>393</v>
      </c>
      <c r="B4" s="239">
        <v>39677.167232594205</v>
      </c>
      <c r="C4" s="367"/>
      <c r="D4" s="190" t="s">
        <v>394</v>
      </c>
      <c r="E4" s="239">
        <v>1585.7659300000003</v>
      </c>
    </row>
    <row r="5" spans="1:5" x14ac:dyDescent="0.2">
      <c r="A5" s="693" t="s">
        <v>395</v>
      </c>
      <c r="B5" s="368">
        <v>40.150872594200003</v>
      </c>
      <c r="C5" s="367"/>
      <c r="D5" s="693" t="s">
        <v>396</v>
      </c>
      <c r="E5" s="369">
        <v>1585.7659300000003</v>
      </c>
    </row>
    <row r="6" spans="1:5" x14ac:dyDescent="0.2">
      <c r="A6" s="693" t="s">
        <v>397</v>
      </c>
      <c r="B6" s="368">
        <v>20946.921539999999</v>
      </c>
      <c r="C6" s="367"/>
      <c r="D6" s="190" t="s">
        <v>399</v>
      </c>
      <c r="E6" s="239">
        <v>29264.279000000002</v>
      </c>
    </row>
    <row r="7" spans="1:5" x14ac:dyDescent="0.2">
      <c r="A7" s="693" t="s">
        <v>398</v>
      </c>
      <c r="B7" s="368">
        <v>18690.094820000002</v>
      </c>
      <c r="C7" s="367"/>
      <c r="D7" s="693" t="s">
        <v>400</v>
      </c>
      <c r="E7" s="369">
        <v>24818.381000000001</v>
      </c>
    </row>
    <row r="8" spans="1:5" x14ac:dyDescent="0.2">
      <c r="A8" s="694"/>
      <c r="B8" s="695"/>
      <c r="C8" s="367"/>
      <c r="D8" s="693" t="s">
        <v>401</v>
      </c>
      <c r="E8" s="369">
        <v>3602.9180000000001</v>
      </c>
    </row>
    <row r="9" spans="1:5" x14ac:dyDescent="0.2">
      <c r="A9" s="190" t="s">
        <v>278</v>
      </c>
      <c r="B9" s="239">
        <v>-8853</v>
      </c>
      <c r="C9" s="367"/>
      <c r="D9" s="693" t="s">
        <v>402</v>
      </c>
      <c r="E9" s="369">
        <v>842.98</v>
      </c>
    </row>
    <row r="10" spans="1:5" x14ac:dyDescent="0.2">
      <c r="A10" s="693"/>
      <c r="B10" s="368"/>
      <c r="C10" s="367"/>
      <c r="D10" s="190" t="s">
        <v>403</v>
      </c>
      <c r="E10" s="239">
        <v>-25.877697405797107</v>
      </c>
    </row>
    <row r="11" spans="1:5" x14ac:dyDescent="0.2">
      <c r="A11" s="241" t="s">
        <v>117</v>
      </c>
      <c r="B11" s="242">
        <v>30824.167232594205</v>
      </c>
      <c r="C11" s="367"/>
      <c r="D11" s="241" t="s">
        <v>117</v>
      </c>
      <c r="E11" s="242">
        <v>30824.167232594205</v>
      </c>
    </row>
    <row r="12" spans="1:5" x14ac:dyDescent="0.2">
      <c r="A12" s="1"/>
      <c r="B12" s="1"/>
      <c r="C12" s="367"/>
      <c r="D12" s="1"/>
      <c r="E12" s="245" t="s">
        <v>234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5"/>
  <sheetViews>
    <sheetView workbookViewId="0">
      <selection activeCell="A23" sqref="A23"/>
    </sheetView>
  </sheetViews>
  <sheetFormatPr baseColWidth="10" defaultRowHeight="14.25" x14ac:dyDescent="0.2"/>
  <cols>
    <col min="1" max="1" width="11" customWidth="1"/>
  </cols>
  <sheetData>
    <row r="1" spans="1:6" x14ac:dyDescent="0.2">
      <c r="A1" s="882" t="s">
        <v>563</v>
      </c>
      <c r="B1" s="882"/>
      <c r="C1" s="882"/>
      <c r="D1" s="882"/>
      <c r="E1" s="882"/>
      <c r="F1" s="275"/>
    </row>
    <row r="2" spans="1:6" x14ac:dyDescent="0.2">
      <c r="A2" s="883"/>
      <c r="B2" s="883"/>
      <c r="C2" s="883"/>
      <c r="D2" s="883"/>
      <c r="E2" s="883"/>
      <c r="F2" s="62" t="s">
        <v>404</v>
      </c>
    </row>
    <row r="3" spans="1:6" x14ac:dyDescent="0.2">
      <c r="A3" s="276"/>
      <c r="B3" s="276"/>
      <c r="C3" s="277" t="s">
        <v>561</v>
      </c>
      <c r="D3" s="277" t="s">
        <v>529</v>
      </c>
      <c r="E3" s="277" t="s">
        <v>562</v>
      </c>
      <c r="F3" s="277" t="s">
        <v>529</v>
      </c>
    </row>
    <row r="4" spans="1:6" x14ac:dyDescent="0.2">
      <c r="A4" s="934">
        <v>2011</v>
      </c>
      <c r="B4" s="279" t="s">
        <v>281</v>
      </c>
      <c r="C4" s="370">
        <v>7.6839000000000004</v>
      </c>
      <c r="D4" s="696">
        <v>4.1066009104704175</v>
      </c>
      <c r="E4" s="370">
        <v>6.02</v>
      </c>
      <c r="F4" s="696">
        <v>3.8038417767355108</v>
      </c>
    </row>
    <row r="5" spans="1:6" x14ac:dyDescent="0.2">
      <c r="A5" s="934"/>
      <c r="B5" s="279" t="s">
        <v>282</v>
      </c>
      <c r="C5" s="370">
        <v>7.9547999999999996</v>
      </c>
      <c r="D5" s="696">
        <v>3.5255534298988693</v>
      </c>
      <c r="E5" s="370">
        <v>6.2908999999999997</v>
      </c>
      <c r="F5" s="696">
        <v>4.5000000000000027</v>
      </c>
    </row>
    <row r="6" spans="1:6" x14ac:dyDescent="0.2">
      <c r="A6" s="934"/>
      <c r="B6" s="279" t="s">
        <v>283</v>
      </c>
      <c r="C6" s="370">
        <v>8.3352000000000004</v>
      </c>
      <c r="D6" s="696">
        <v>4.7820184039825104</v>
      </c>
      <c r="E6" s="370">
        <v>6.6712999999999996</v>
      </c>
      <c r="F6" s="696">
        <v>6.0468295474415399</v>
      </c>
    </row>
    <row r="7" spans="1:6" x14ac:dyDescent="0.2">
      <c r="A7" s="935"/>
      <c r="B7" s="284" t="s">
        <v>284</v>
      </c>
      <c r="C7" s="371">
        <v>8.4214000000000002</v>
      </c>
      <c r="D7" s="697">
        <v>1.034168346290429</v>
      </c>
      <c r="E7" s="371">
        <v>6.7573999999999996</v>
      </c>
      <c r="F7" s="697">
        <v>1.2906030308935299</v>
      </c>
    </row>
    <row r="8" spans="1:6" x14ac:dyDescent="0.2">
      <c r="A8" s="934">
        <v>2012</v>
      </c>
      <c r="B8" s="279" t="s">
        <v>281</v>
      </c>
      <c r="C8" s="370">
        <v>8.4930747799999988</v>
      </c>
      <c r="D8" s="696">
        <v>0.85110290450517256</v>
      </c>
      <c r="E8" s="370">
        <v>6.77558478</v>
      </c>
      <c r="F8" s="696">
        <v>0.2691091248113231</v>
      </c>
    </row>
    <row r="9" spans="1:6" x14ac:dyDescent="0.2">
      <c r="A9" s="934"/>
      <c r="B9" s="279" t="s">
        <v>285</v>
      </c>
      <c r="C9" s="370">
        <v>8.8919548999999982</v>
      </c>
      <c r="D9" s="696">
        <v>4.6965337093146315</v>
      </c>
      <c r="E9" s="370">
        <v>7.1146388999999992</v>
      </c>
      <c r="F9" s="696">
        <v>5.0040569339610448</v>
      </c>
    </row>
    <row r="10" spans="1:6" x14ac:dyDescent="0.2">
      <c r="A10" s="934"/>
      <c r="B10" s="279" t="s">
        <v>283</v>
      </c>
      <c r="C10" s="370">
        <v>9.0495981799999985</v>
      </c>
      <c r="D10" s="696">
        <v>1.772875388740448</v>
      </c>
      <c r="E10" s="370">
        <v>7.2722821799999995</v>
      </c>
      <c r="F10" s="696">
        <v>2.2157593971494505</v>
      </c>
    </row>
    <row r="11" spans="1:6" x14ac:dyDescent="0.2">
      <c r="A11" s="935"/>
      <c r="B11" s="284" t="s">
        <v>286</v>
      </c>
      <c r="C11" s="371">
        <v>9.2796727099999998</v>
      </c>
      <c r="D11" s="697">
        <v>2.5423728813559472</v>
      </c>
      <c r="E11" s="371">
        <v>7.4571707099999998</v>
      </c>
      <c r="F11" s="697">
        <v>2.5423728813559361</v>
      </c>
    </row>
    <row r="12" spans="1:6" x14ac:dyDescent="0.2">
      <c r="A12" s="699">
        <v>2013</v>
      </c>
      <c r="B12" s="700" t="s">
        <v>281</v>
      </c>
      <c r="C12" s="701">
        <v>9.3228939099999995</v>
      </c>
      <c r="D12" s="698">
        <v>0.46576211630204822</v>
      </c>
      <c r="E12" s="701">
        <v>7.4668749099999996</v>
      </c>
      <c r="F12" s="698">
        <v>0.13013246413933616</v>
      </c>
    </row>
    <row r="13" spans="1:6" x14ac:dyDescent="0.2">
      <c r="A13" s="699">
        <v>2014</v>
      </c>
      <c r="B13" s="700" t="s">
        <v>281</v>
      </c>
      <c r="C13" s="701">
        <v>9.3313711699999988</v>
      </c>
      <c r="D13" s="698">
        <v>9.0929491227036571E-2</v>
      </c>
      <c r="E13" s="701">
        <v>7.4541771700000004</v>
      </c>
      <c r="F13" s="698">
        <v>-0.17005427508895066</v>
      </c>
    </row>
    <row r="14" spans="1:6" x14ac:dyDescent="0.2">
      <c r="A14" s="933">
        <v>2015</v>
      </c>
      <c r="B14" s="279" t="s">
        <v>281</v>
      </c>
      <c r="C14" s="370">
        <v>9.0886999999999993</v>
      </c>
      <c r="D14" s="696">
        <v>-2.6</v>
      </c>
      <c r="E14" s="370">
        <v>7.2163000000000004</v>
      </c>
      <c r="F14" s="696">
        <v>-3.2</v>
      </c>
    </row>
    <row r="15" spans="1:6" x14ac:dyDescent="0.2">
      <c r="A15" s="934"/>
      <c r="B15" s="279" t="s">
        <v>282</v>
      </c>
      <c r="C15" s="370">
        <v>8.8966738299999992</v>
      </c>
      <c r="D15" s="696">
        <v>-2.1126277723363662</v>
      </c>
      <c r="E15" s="370">
        <v>7.0243198300000005</v>
      </c>
      <c r="F15" s="696">
        <v>-2.6607716516130533</v>
      </c>
    </row>
    <row r="16" spans="1:6" x14ac:dyDescent="0.2">
      <c r="A16" s="934"/>
      <c r="B16" s="279" t="s">
        <v>283</v>
      </c>
      <c r="C16" s="370">
        <v>8.6769076126901634</v>
      </c>
      <c r="D16" s="696">
        <v>-2.4702065233500399</v>
      </c>
      <c r="E16" s="370">
        <v>6.8045536126901629</v>
      </c>
      <c r="F16" s="696">
        <v>-3.1286476502855591</v>
      </c>
    </row>
    <row r="17" spans="1:6" x14ac:dyDescent="0.2">
      <c r="A17" s="935"/>
      <c r="B17" s="284" t="s">
        <v>284</v>
      </c>
      <c r="C17" s="371">
        <v>8.5953257826901623</v>
      </c>
      <c r="D17" s="697">
        <f>100*(C17-C16)/C16</f>
        <v>-0.94021780156660772</v>
      </c>
      <c r="E17" s="371">
        <v>6.7229717826901636</v>
      </c>
      <c r="F17" s="697">
        <f>100*(E17-E16)/E16</f>
        <v>-1.1989299319775091</v>
      </c>
    </row>
    <row r="18" spans="1:6" x14ac:dyDescent="0.2">
      <c r="A18" s="933">
        <v>2016</v>
      </c>
      <c r="B18" s="279" t="s">
        <v>281</v>
      </c>
      <c r="C18" s="370">
        <v>8.3602396900000002</v>
      </c>
      <c r="D18" s="696">
        <f>100*(C18-C17)/C17</f>
        <v>-2.7350457520015601</v>
      </c>
      <c r="E18" s="370">
        <v>6.476995689999999</v>
      </c>
      <c r="F18" s="696">
        <f>100*(E18-E17)/E17</f>
        <v>-3.6587405189396542</v>
      </c>
    </row>
    <row r="19" spans="1:6" x14ac:dyDescent="0.2">
      <c r="A19" s="934"/>
      <c r="B19" s="279" t="s">
        <v>282</v>
      </c>
      <c r="C19" s="370">
        <v>8.1462632900000003</v>
      </c>
      <c r="D19" s="696">
        <v>-2.5594529335797063</v>
      </c>
      <c r="E19" s="370">
        <v>6.2630192899999999</v>
      </c>
      <c r="F19" s="696">
        <v>-3.3036365969852777</v>
      </c>
    </row>
    <row r="20" spans="1:6" x14ac:dyDescent="0.2">
      <c r="A20" s="935"/>
      <c r="B20" s="284" t="s">
        <v>284</v>
      </c>
      <c r="C20" s="371">
        <v>8.2213304800000007</v>
      </c>
      <c r="D20" s="697">
        <v>0.92149231282703103</v>
      </c>
      <c r="E20" s="371">
        <v>6.3380864799999994</v>
      </c>
      <c r="F20" s="697">
        <v>1.198578297848409</v>
      </c>
    </row>
    <row r="21" spans="1:6" x14ac:dyDescent="0.2">
      <c r="A21" s="699">
        <v>2017</v>
      </c>
      <c r="B21" s="700" t="s">
        <v>281</v>
      </c>
      <c r="C21" s="701">
        <v>8.4754970299999979</v>
      </c>
      <c r="D21" s="698">
        <v>3.0915500917802441</v>
      </c>
      <c r="E21" s="701">
        <v>6.58015303</v>
      </c>
      <c r="F21" s="698">
        <v>3.8192370956730866</v>
      </c>
    </row>
    <row r="22" spans="1:6" x14ac:dyDescent="0.2">
      <c r="A22" s="702"/>
      <c r="B22" s="58"/>
      <c r="C22" s="94"/>
      <c r="D22" s="94"/>
      <c r="E22" s="94"/>
      <c r="F22" s="94" t="s">
        <v>657</v>
      </c>
    </row>
    <row r="23" spans="1:6" x14ac:dyDescent="0.2">
      <c r="A23" s="702" t="s">
        <v>626</v>
      </c>
      <c r="B23" s="58"/>
      <c r="C23" s="94"/>
      <c r="D23" s="94"/>
      <c r="E23" s="94"/>
      <c r="F23" s="94"/>
    </row>
    <row r="24" spans="1:6" x14ac:dyDescent="0.2">
      <c r="A24" s="94"/>
      <c r="B24" s="8"/>
      <c r="C24" s="8"/>
      <c r="D24" s="8"/>
      <c r="E24" s="8"/>
      <c r="F24" s="8"/>
    </row>
    <row r="25" spans="1:6" x14ac:dyDescent="0.2">
      <c r="A25" s="373"/>
      <c r="B25" s="8"/>
      <c r="C25" s="8"/>
      <c r="D25" s="8"/>
      <c r="E25" s="8"/>
      <c r="F25" s="8"/>
    </row>
  </sheetData>
  <mergeCells count="5">
    <mergeCell ref="A14:A17"/>
    <mergeCell ref="A1:E2"/>
    <mergeCell ref="A8:A11"/>
    <mergeCell ref="A4:A7"/>
    <mergeCell ref="A18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Normal="10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73" t="s">
        <v>5</v>
      </c>
      <c r="B1" s="472"/>
      <c r="C1" s="472"/>
      <c r="D1" s="472"/>
      <c r="E1" s="472"/>
      <c r="F1" s="472"/>
      <c r="G1" s="472"/>
      <c r="H1" s="472"/>
      <c r="I1" s="388"/>
    </row>
    <row r="2" spans="1:9" ht="15.75" x14ac:dyDescent="0.25">
      <c r="A2" s="474"/>
      <c r="B2" s="475"/>
      <c r="C2" s="472"/>
      <c r="D2" s="472"/>
      <c r="E2" s="472"/>
      <c r="F2" s="472"/>
      <c r="G2" s="472"/>
      <c r="H2" s="62" t="s">
        <v>157</v>
      </c>
      <c r="I2" s="388"/>
    </row>
    <row r="3" spans="1:9" s="80" customFormat="1" ht="14.25" x14ac:dyDescent="0.2">
      <c r="A3" s="445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894"/>
      <c r="I3" s="388"/>
    </row>
    <row r="4" spans="1:9" s="80" customFormat="1" ht="14.25" x14ac:dyDescent="0.2">
      <c r="A4" s="81"/>
      <c r="B4" s="72" t="s">
        <v>47</v>
      </c>
      <c r="C4" s="72" t="s">
        <v>474</v>
      </c>
      <c r="D4" s="72" t="s">
        <v>47</v>
      </c>
      <c r="E4" s="72" t="s">
        <v>474</v>
      </c>
      <c r="F4" s="72" t="s">
        <v>47</v>
      </c>
      <c r="G4" s="73" t="s">
        <v>474</v>
      </c>
      <c r="H4" s="73" t="s">
        <v>126</v>
      </c>
      <c r="I4" s="388"/>
    </row>
    <row r="5" spans="1:9" s="80" customFormat="1" ht="14.25" x14ac:dyDescent="0.2">
      <c r="A5" s="82" t="s">
        <v>592</v>
      </c>
      <c r="B5" s="466">
        <v>235.27415999999999</v>
      </c>
      <c r="C5" s="84">
        <v>4.6255067201143563</v>
      </c>
      <c r="D5" s="83">
        <v>536.42744999999991</v>
      </c>
      <c r="E5" s="84">
        <v>16.828731375683951</v>
      </c>
      <c r="F5" s="83">
        <v>2586.1485700000003</v>
      </c>
      <c r="G5" s="84">
        <v>26.895563232781306</v>
      </c>
      <c r="H5" s="469">
        <v>4.44419891720562</v>
      </c>
      <c r="I5" s="388"/>
    </row>
    <row r="6" spans="1:9" s="80" customFormat="1" ht="14.25" x14ac:dyDescent="0.2">
      <c r="A6" s="82" t="s">
        <v>48</v>
      </c>
      <c r="B6" s="467">
        <v>338.94791000000009</v>
      </c>
      <c r="C6" s="86">
        <v>-4.0285275580548001</v>
      </c>
      <c r="D6" s="85">
        <v>688.31304000000034</v>
      </c>
      <c r="E6" s="86">
        <v>-0.98765353959192215</v>
      </c>
      <c r="F6" s="85">
        <v>4751.8730600000026</v>
      </c>
      <c r="G6" s="86">
        <v>1.8135537356263978</v>
      </c>
      <c r="H6" s="470">
        <v>8.1659148870749405</v>
      </c>
      <c r="I6" s="388"/>
    </row>
    <row r="7" spans="1:9" s="80" customFormat="1" ht="14.25" x14ac:dyDescent="0.2">
      <c r="A7" s="82" t="s">
        <v>49</v>
      </c>
      <c r="B7" s="467">
        <v>389.51463000000012</v>
      </c>
      <c r="C7" s="86">
        <v>8.422304015744519</v>
      </c>
      <c r="D7" s="85">
        <v>831.9467400000002</v>
      </c>
      <c r="E7" s="86">
        <v>11.454952001303813</v>
      </c>
      <c r="F7" s="85">
        <v>5979.2824899999987</v>
      </c>
      <c r="G7" s="86">
        <v>8.0387277140899602</v>
      </c>
      <c r="H7" s="470">
        <v>10.275171765450628</v>
      </c>
      <c r="I7" s="388"/>
    </row>
    <row r="8" spans="1:9" s="80" customFormat="1" ht="14.25" x14ac:dyDescent="0.2">
      <c r="A8" s="82" t="s">
        <v>127</v>
      </c>
      <c r="B8" s="467">
        <v>2408.0913000000005</v>
      </c>
      <c r="C8" s="86">
        <v>-4.1069011097142631</v>
      </c>
      <c r="D8" s="85">
        <v>4983.4235400000007</v>
      </c>
      <c r="E8" s="86">
        <v>1.4430398657905228</v>
      </c>
      <c r="F8" s="85">
        <v>30388.463899999999</v>
      </c>
      <c r="G8" s="86">
        <v>2.5756869470877621</v>
      </c>
      <c r="H8" s="470">
        <v>52.221430712281958</v>
      </c>
      <c r="I8" s="388"/>
    </row>
    <row r="9" spans="1:9" s="80" customFormat="1" ht="14.25" x14ac:dyDescent="0.2">
      <c r="A9" s="82" t="s">
        <v>128</v>
      </c>
      <c r="B9" s="467">
        <v>591.56912</v>
      </c>
      <c r="C9" s="86">
        <v>-7.3136627701381327</v>
      </c>
      <c r="D9" s="85">
        <v>1258.11608</v>
      </c>
      <c r="E9" s="86">
        <v>-9.3528127165145634</v>
      </c>
      <c r="F9" s="85">
        <v>8490.0208199999997</v>
      </c>
      <c r="G9" s="87">
        <v>2.7292542827182658</v>
      </c>
      <c r="H9" s="470">
        <v>14.589781025340384</v>
      </c>
      <c r="I9" s="388"/>
    </row>
    <row r="10" spans="1:9" s="80" customFormat="1" ht="14.25" x14ac:dyDescent="0.2">
      <c r="A10" s="81" t="s">
        <v>475</v>
      </c>
      <c r="B10" s="468">
        <v>448</v>
      </c>
      <c r="C10" s="89">
        <v>-3.309280113551146</v>
      </c>
      <c r="D10" s="88">
        <v>927.87424355629275</v>
      </c>
      <c r="E10" s="86">
        <v>0.67047689144153166</v>
      </c>
      <c r="F10" s="88">
        <v>5995.768697800163</v>
      </c>
      <c r="G10" s="89">
        <v>-0.87676391644963514</v>
      </c>
      <c r="H10" s="471">
        <v>10.303502692646477</v>
      </c>
      <c r="I10" s="388"/>
    </row>
    <row r="11" spans="1:9" s="80" customFormat="1" ht="14.25" x14ac:dyDescent="0.2">
      <c r="A11" s="90" t="s">
        <v>476</v>
      </c>
      <c r="B11" s="91">
        <v>4411.3971200000015</v>
      </c>
      <c r="C11" s="92">
        <v>-3.0485937601465696</v>
      </c>
      <c r="D11" s="91">
        <v>9226.1010935562954</v>
      </c>
      <c r="E11" s="92">
        <v>1.1308685684947795</v>
      </c>
      <c r="F11" s="91">
        <v>58191.557537800159</v>
      </c>
      <c r="G11" s="92">
        <v>3.5836869294624316</v>
      </c>
      <c r="H11" s="92">
        <v>100</v>
      </c>
      <c r="I11" s="388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234</v>
      </c>
      <c r="I12" s="388"/>
    </row>
    <row r="13" spans="1:9" s="80" customFormat="1" ht="14.25" x14ac:dyDescent="0.2">
      <c r="A13" s="94" t="s">
        <v>543</v>
      </c>
      <c r="B13" s="82"/>
      <c r="C13" s="82"/>
      <c r="D13" s="82"/>
      <c r="E13" s="82"/>
      <c r="F13" s="82"/>
      <c r="G13" s="82"/>
      <c r="H13" s="82"/>
      <c r="I13" s="388"/>
    </row>
    <row r="14" spans="1:9" ht="14.25" x14ac:dyDescent="0.2">
      <c r="A14" s="94" t="s">
        <v>477</v>
      </c>
      <c r="B14" s="85"/>
      <c r="C14" s="472"/>
      <c r="D14" s="472"/>
      <c r="E14" s="472"/>
      <c r="F14" s="472"/>
      <c r="G14" s="472"/>
      <c r="H14" s="472"/>
      <c r="I14" s="388"/>
    </row>
    <row r="15" spans="1:9" ht="14.25" x14ac:dyDescent="0.2">
      <c r="A15" s="94" t="s">
        <v>478</v>
      </c>
      <c r="B15" s="472"/>
      <c r="C15" s="472"/>
      <c r="D15" s="472"/>
      <c r="E15" s="472"/>
      <c r="F15" s="472"/>
      <c r="G15" s="472"/>
      <c r="H15" s="472"/>
      <c r="I15" s="388"/>
    </row>
    <row r="16" spans="1:9" ht="14.25" x14ac:dyDescent="0.2">
      <c r="A16" s="166" t="s">
        <v>625</v>
      </c>
      <c r="B16" s="472"/>
      <c r="C16" s="472"/>
      <c r="D16" s="472"/>
      <c r="E16" s="472"/>
      <c r="F16" s="472"/>
      <c r="G16" s="472"/>
      <c r="H16" s="472"/>
      <c r="I16" s="388"/>
    </row>
    <row r="17" spans="2:9" ht="14.25" x14ac:dyDescent="0.2">
      <c r="B17" s="472"/>
      <c r="C17" s="472"/>
      <c r="D17" s="472"/>
      <c r="E17" s="472"/>
      <c r="F17" s="472"/>
      <c r="G17" s="472"/>
      <c r="H17" s="472"/>
      <c r="I17" s="388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10"/>
  <sheetViews>
    <sheetView workbookViewId="0">
      <selection activeCell="M16" sqref="M16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2" t="s">
        <v>405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7"/>
    </row>
    <row r="3" spans="1:13" x14ac:dyDescent="0.2">
      <c r="A3" s="807"/>
      <c r="B3" s="721">
        <v>2016</v>
      </c>
      <c r="C3" s="721" t="s">
        <v>588</v>
      </c>
      <c r="D3" s="721" t="s">
        <v>588</v>
      </c>
      <c r="E3" s="721" t="s">
        <v>588</v>
      </c>
      <c r="F3" s="721" t="s">
        <v>588</v>
      </c>
      <c r="G3" s="721" t="s">
        <v>588</v>
      </c>
      <c r="H3" s="721" t="s">
        <v>588</v>
      </c>
      <c r="I3" s="721" t="s">
        <v>588</v>
      </c>
      <c r="J3" s="721" t="s">
        <v>588</v>
      </c>
      <c r="K3" s="721" t="s">
        <v>588</v>
      </c>
      <c r="L3" s="721">
        <v>2017</v>
      </c>
      <c r="M3" s="721" t="s">
        <v>588</v>
      </c>
    </row>
    <row r="4" spans="1:13" x14ac:dyDescent="0.2">
      <c r="A4" s="224"/>
      <c r="B4" s="661">
        <v>42430</v>
      </c>
      <c r="C4" s="661">
        <v>42461</v>
      </c>
      <c r="D4" s="661">
        <v>42491</v>
      </c>
      <c r="E4" s="661">
        <v>42522</v>
      </c>
      <c r="F4" s="661">
        <v>42552</v>
      </c>
      <c r="G4" s="661">
        <v>42583</v>
      </c>
      <c r="H4" s="661">
        <v>42614</v>
      </c>
      <c r="I4" s="661">
        <v>42644</v>
      </c>
      <c r="J4" s="661">
        <v>42675</v>
      </c>
      <c r="K4" s="661">
        <v>42705</v>
      </c>
      <c r="L4" s="661">
        <v>42736</v>
      </c>
      <c r="M4" s="661">
        <v>42767</v>
      </c>
    </row>
    <row r="5" spans="1:13" x14ac:dyDescent="0.2">
      <c r="A5" s="806" t="s">
        <v>675</v>
      </c>
      <c r="B5" s="311">
        <v>1.7018181818181821</v>
      </c>
      <c r="C5" s="311">
        <v>1.9047619047619047</v>
      </c>
      <c r="D5" s="311">
        <v>1.9223809523809525</v>
      </c>
      <c r="E5" s="311">
        <v>2.566363636363636</v>
      </c>
      <c r="F5" s="311">
        <v>2.7889999999999997</v>
      </c>
      <c r="G5" s="311">
        <v>2.7917391304347832</v>
      </c>
      <c r="H5" s="311">
        <v>2.9695238095238095</v>
      </c>
      <c r="I5" s="311">
        <v>2.9495238095238094</v>
      </c>
      <c r="J5" s="311">
        <v>2.5010000000000003</v>
      </c>
      <c r="K5" s="311">
        <v>3.5819047619047626</v>
      </c>
      <c r="L5" s="311">
        <v>3.2610000000000001</v>
      </c>
      <c r="M5" s="311">
        <v>2.8210526315789477</v>
      </c>
    </row>
    <row r="6" spans="1:13" x14ac:dyDescent="0.2">
      <c r="A6" s="224" t="s">
        <v>676</v>
      </c>
      <c r="B6" s="311">
        <v>29.60173913043479</v>
      </c>
      <c r="C6" s="311">
        <v>29.470476190476184</v>
      </c>
      <c r="D6" s="311">
        <v>30.446818181818177</v>
      </c>
      <c r="E6" s="311">
        <v>34.262272727272737</v>
      </c>
      <c r="F6" s="311">
        <v>34.391904761904755</v>
      </c>
      <c r="G6" s="311">
        <v>30.494545454545456</v>
      </c>
      <c r="H6" s="311">
        <v>28.486363636363635</v>
      </c>
      <c r="I6" s="311">
        <v>42.970476190476184</v>
      </c>
      <c r="J6" s="311">
        <v>48.181818181818173</v>
      </c>
      <c r="K6" s="311">
        <v>46.327999999999989</v>
      </c>
      <c r="L6" s="311">
        <v>53.428571428571431</v>
      </c>
      <c r="M6" s="311">
        <v>51.037999999999997</v>
      </c>
    </row>
    <row r="7" spans="1:13" x14ac:dyDescent="0.2">
      <c r="A7" s="856" t="s">
        <v>677</v>
      </c>
      <c r="B7" s="311">
        <v>12.26782608695652</v>
      </c>
      <c r="C7" s="311">
        <v>12.111904761904762</v>
      </c>
      <c r="D7" s="311">
        <v>13.040909090909095</v>
      </c>
      <c r="E7" s="311">
        <v>14.416818181818183</v>
      </c>
      <c r="F7" s="311">
        <v>14.241904761904763</v>
      </c>
      <c r="G7" s="311">
        <v>11.980869565217391</v>
      </c>
      <c r="H7" s="311">
        <v>12.286818181818182</v>
      </c>
      <c r="I7" s="311">
        <v>16.093809523809522</v>
      </c>
      <c r="J7" s="311">
        <v>18.015909090909091</v>
      </c>
      <c r="K7" s="311">
        <v>17.689545454545456</v>
      </c>
      <c r="L7" s="311">
        <v>20.122727272727271</v>
      </c>
      <c r="M7" s="857">
        <v>19.553000000000001</v>
      </c>
    </row>
    <row r="8" spans="1:13" x14ac:dyDescent="0.2">
      <c r="A8" s="309" t="s">
        <v>678</v>
      </c>
      <c r="B8" s="375">
        <v>15.78</v>
      </c>
      <c r="C8" s="375">
        <v>13.43</v>
      </c>
      <c r="D8" s="375">
        <v>13.28</v>
      </c>
      <c r="E8" s="375">
        <v>14.63</v>
      </c>
      <c r="F8" s="375">
        <v>15.25</v>
      </c>
      <c r="G8" s="375">
        <v>15.63</v>
      </c>
      <c r="H8" s="375">
        <v>16.87</v>
      </c>
      <c r="I8" s="375">
        <v>19.55</v>
      </c>
      <c r="J8" s="375">
        <v>22.14</v>
      </c>
      <c r="K8" s="375">
        <v>24.16</v>
      </c>
      <c r="L8" s="375">
        <v>37.200000000000003</v>
      </c>
      <c r="M8" s="375">
        <v>21.71</v>
      </c>
    </row>
    <row r="9" spans="1:13" x14ac:dyDescent="0.2">
      <c r="A9" s="797"/>
      <c r="B9" s="797"/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245" t="s">
        <v>680</v>
      </c>
    </row>
    <row r="10" spans="1:13" x14ac:dyDescent="0.2">
      <c r="A10" s="702" t="s">
        <v>679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84"/>
      <c r="H2" s="386"/>
      <c r="I2" s="385" t="s">
        <v>157</v>
      </c>
    </row>
    <row r="3" spans="1:71" s="80" customFormat="1" ht="12.75" x14ac:dyDescent="0.2">
      <c r="A3" s="79"/>
      <c r="B3" s="936">
        <f>INDICE!A3</f>
        <v>42767</v>
      </c>
      <c r="C3" s="937">
        <v>41671</v>
      </c>
      <c r="D3" s="936">
        <f>DATE(YEAR(B3),MONTH(B3)-1,1)</f>
        <v>42736</v>
      </c>
      <c r="E3" s="937"/>
      <c r="F3" s="936">
        <f>DATE(YEAR(B3)-1,MONTH(B3),1)</f>
        <v>42401</v>
      </c>
      <c r="G3" s="937"/>
      <c r="H3" s="885" t="s">
        <v>474</v>
      </c>
      <c r="I3" s="88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58" t="s">
        <v>47</v>
      </c>
      <c r="C4" s="258" t="s">
        <v>108</v>
      </c>
      <c r="D4" s="258" t="s">
        <v>47</v>
      </c>
      <c r="E4" s="258" t="s">
        <v>108</v>
      </c>
      <c r="F4" s="258" t="s">
        <v>47</v>
      </c>
      <c r="G4" s="258" t="s">
        <v>108</v>
      </c>
      <c r="H4" s="438">
        <f>D3</f>
        <v>42736</v>
      </c>
      <c r="I4" s="438">
        <f>F3</f>
        <v>42401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79" customFormat="1" ht="15" x14ac:dyDescent="0.2">
      <c r="A5" s="383" t="s">
        <v>407</v>
      </c>
      <c r="B5" s="369">
        <v>6783</v>
      </c>
      <c r="C5" s="704">
        <v>35.683097480140987</v>
      </c>
      <c r="D5" s="369">
        <v>6189</v>
      </c>
      <c r="E5" s="704">
        <v>34.142439454956694</v>
      </c>
      <c r="F5" s="369">
        <v>6992</v>
      </c>
      <c r="G5" s="704">
        <v>36.865970684382582</v>
      </c>
      <c r="H5" s="381">
        <v>9.5976732913233143</v>
      </c>
      <c r="I5" s="381">
        <v>-2.9891304347826089</v>
      </c>
      <c r="K5" s="380"/>
    </row>
    <row r="6" spans="1:71" s="379" customFormat="1" ht="15" x14ac:dyDescent="0.2">
      <c r="A6" s="382" t="s">
        <v>122</v>
      </c>
      <c r="B6" s="369">
        <v>12226</v>
      </c>
      <c r="C6" s="704">
        <v>64.316902519859013</v>
      </c>
      <c r="D6" s="369">
        <v>11938</v>
      </c>
      <c r="E6" s="704">
        <v>65.857560545043299</v>
      </c>
      <c r="F6" s="369">
        <v>11974</v>
      </c>
      <c r="G6" s="704">
        <v>63.134029315617425</v>
      </c>
      <c r="H6" s="381">
        <v>2.412464399396884</v>
      </c>
      <c r="I6" s="381">
        <v>2.1045598797394356</v>
      </c>
      <c r="K6" s="380"/>
    </row>
    <row r="7" spans="1:71" s="80" customFormat="1" ht="12.75" x14ac:dyDescent="0.2">
      <c r="A7" s="90" t="s">
        <v>117</v>
      </c>
      <c r="B7" s="91">
        <v>19009</v>
      </c>
      <c r="C7" s="92">
        <v>100</v>
      </c>
      <c r="D7" s="91">
        <v>18127</v>
      </c>
      <c r="E7" s="92">
        <v>100</v>
      </c>
      <c r="F7" s="91">
        <v>18966</v>
      </c>
      <c r="G7" s="92">
        <v>100</v>
      </c>
      <c r="H7" s="92">
        <v>4.8656699950350299</v>
      </c>
      <c r="I7" s="92">
        <v>0.22672150163450386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4"/>
      <c r="I8" s="245" t="s">
        <v>234</v>
      </c>
      <c r="J8" s="379"/>
      <c r="K8" s="380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</row>
    <row r="9" spans="1:71" s="376" customFormat="1" ht="12.75" x14ac:dyDescent="0.2">
      <c r="A9" s="702" t="s">
        <v>528</v>
      </c>
      <c r="B9" s="377"/>
      <c r="C9" s="378"/>
      <c r="D9" s="377"/>
      <c r="E9" s="377"/>
      <c r="F9" s="377"/>
      <c r="G9" s="377"/>
      <c r="H9" s="377"/>
      <c r="I9" s="377"/>
      <c r="J9" s="377"/>
      <c r="K9" s="377"/>
      <c r="L9" s="377"/>
    </row>
    <row r="10" spans="1:71" x14ac:dyDescent="0.2">
      <c r="A10" s="703" t="s">
        <v>524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84"/>
      <c r="H2" s="386"/>
      <c r="I2" s="385" t="s">
        <v>157</v>
      </c>
    </row>
    <row r="3" spans="1:71" s="80" customFormat="1" ht="12.75" x14ac:dyDescent="0.2">
      <c r="A3" s="79"/>
      <c r="B3" s="936">
        <f>INDICE!A3</f>
        <v>42767</v>
      </c>
      <c r="C3" s="937">
        <v>41671</v>
      </c>
      <c r="D3" s="936">
        <f>DATE(YEAR(B3),MONTH(B3)-1,1)</f>
        <v>42736</v>
      </c>
      <c r="E3" s="937"/>
      <c r="F3" s="936">
        <f>DATE(YEAR(B3)-1,MONTH(B3),1)</f>
        <v>42401</v>
      </c>
      <c r="G3" s="937"/>
      <c r="H3" s="885" t="s">
        <v>474</v>
      </c>
      <c r="I3" s="88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58" t="s">
        <v>47</v>
      </c>
      <c r="C4" s="258" t="s">
        <v>108</v>
      </c>
      <c r="D4" s="258" t="s">
        <v>47</v>
      </c>
      <c r="E4" s="258" t="s">
        <v>108</v>
      </c>
      <c r="F4" s="258" t="s">
        <v>47</v>
      </c>
      <c r="G4" s="258" t="s">
        <v>108</v>
      </c>
      <c r="H4" s="438">
        <f>D3</f>
        <v>42736</v>
      </c>
      <c r="I4" s="438">
        <f>F3</f>
        <v>42401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79" customFormat="1" ht="15" x14ac:dyDescent="0.2">
      <c r="A5" s="383" t="s">
        <v>527</v>
      </c>
      <c r="B5" s="369">
        <v>6374</v>
      </c>
      <c r="C5" s="704">
        <v>36.246175800990329</v>
      </c>
      <c r="D5" s="369">
        <v>6374</v>
      </c>
      <c r="E5" s="704">
        <v>37.869004867994036</v>
      </c>
      <c r="F5" s="369">
        <v>6864</v>
      </c>
      <c r="G5" s="704">
        <v>38.518221785550679</v>
      </c>
      <c r="H5" s="748">
        <v>0</v>
      </c>
      <c r="I5" s="235">
        <v>-7.1386946386946386</v>
      </c>
      <c r="K5" s="380"/>
    </row>
    <row r="6" spans="1:71" s="379" customFormat="1" ht="15" x14ac:dyDescent="0.2">
      <c r="A6" s="382" t="s">
        <v>596</v>
      </c>
      <c r="B6" s="369">
        <v>11211.30344</v>
      </c>
      <c r="C6" s="704">
        <v>63.753824199009671</v>
      </c>
      <c r="D6" s="369">
        <v>10457.707150000004</v>
      </c>
      <c r="E6" s="704">
        <v>62.130995132005985</v>
      </c>
      <c r="F6" s="369">
        <v>10956.137280000003</v>
      </c>
      <c r="G6" s="704">
        <v>61.481778214449314</v>
      </c>
      <c r="H6" s="235">
        <v>7.2061330384451967</v>
      </c>
      <c r="I6" s="235">
        <v>2.3289792148350754</v>
      </c>
      <c r="K6" s="380"/>
    </row>
    <row r="7" spans="1:71" s="80" customFormat="1" ht="12.75" x14ac:dyDescent="0.2">
      <c r="A7" s="90" t="s">
        <v>117</v>
      </c>
      <c r="B7" s="91">
        <v>17585.30344</v>
      </c>
      <c r="C7" s="92">
        <v>100</v>
      </c>
      <c r="D7" s="91">
        <v>16831.707150000002</v>
      </c>
      <c r="E7" s="92">
        <v>100</v>
      </c>
      <c r="F7" s="91">
        <v>17820.137280000003</v>
      </c>
      <c r="G7" s="92">
        <v>100</v>
      </c>
      <c r="H7" s="92">
        <v>4.4772421673222702</v>
      </c>
      <c r="I7" s="92">
        <v>-1.3178003980000927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4"/>
      <c r="I8" s="245" t="s">
        <v>130</v>
      </c>
      <c r="J8" s="379"/>
      <c r="K8" s="380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</row>
    <row r="9" spans="1:71" x14ac:dyDescent="0.2">
      <c r="A9" s="702" t="s">
        <v>528</v>
      </c>
    </row>
    <row r="10" spans="1:71" x14ac:dyDescent="0.2">
      <c r="A10" s="702" t="s">
        <v>524</v>
      </c>
    </row>
    <row r="11" spans="1:71" x14ac:dyDescent="0.2">
      <c r="A11" s="678" t="s">
        <v>625</v>
      </c>
    </row>
  </sheetData>
  <mergeCells count="4">
    <mergeCell ref="B3:C3"/>
    <mergeCell ref="D3:E3"/>
    <mergeCell ref="F3:G3"/>
    <mergeCell ref="H3:I3"/>
  </mergeCells>
  <conditionalFormatting sqref="H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ColWidth="11" defaultRowHeight="14.25" x14ac:dyDescent="0.2"/>
  <cols>
    <col min="1" max="1" width="11" style="1" customWidth="1"/>
    <col min="2" max="2" width="11" style="1"/>
    <col min="3" max="3" width="10.75" style="1" customWidth="1"/>
    <col min="4" max="16384" width="11" style="1"/>
  </cols>
  <sheetData>
    <row r="1" spans="1:9" x14ac:dyDescent="0.2">
      <c r="A1" s="924" t="s">
        <v>573</v>
      </c>
      <c r="B1" s="924"/>
      <c r="C1" s="924"/>
      <c r="D1" s="924"/>
      <c r="E1" s="924"/>
      <c r="F1" s="924"/>
      <c r="G1" s="13"/>
      <c r="H1" s="13"/>
      <c r="I1" s="13"/>
    </row>
    <row r="2" spans="1:9" x14ac:dyDescent="0.2">
      <c r="A2" s="925"/>
      <c r="B2" s="925"/>
      <c r="C2" s="925"/>
      <c r="D2" s="925"/>
      <c r="E2" s="925"/>
      <c r="F2" s="925"/>
      <c r="G2" s="13"/>
      <c r="H2" s="13"/>
      <c r="I2" s="227" t="s">
        <v>525</v>
      </c>
    </row>
    <row r="3" spans="1:9" x14ac:dyDescent="0.2">
      <c r="A3" s="392"/>
      <c r="B3" s="394"/>
      <c r="C3" s="394"/>
      <c r="D3" s="893">
        <f>INDICE!A3</f>
        <v>42767</v>
      </c>
      <c r="E3" s="893">
        <v>41671</v>
      </c>
      <c r="F3" s="893">
        <f>DATE(YEAR(D3),MONTH(D3)-1,1)</f>
        <v>42736</v>
      </c>
      <c r="G3" s="893"/>
      <c r="H3" s="896">
        <f>DATE(YEAR(D3)-1,MONTH(D3),1)</f>
        <v>42401</v>
      </c>
      <c r="I3" s="896"/>
    </row>
    <row r="4" spans="1:9" x14ac:dyDescent="0.2">
      <c r="A4" s="333"/>
      <c r="B4" s="334"/>
      <c r="C4" s="334"/>
      <c r="D4" s="97" t="s">
        <v>410</v>
      </c>
      <c r="E4" s="258" t="s">
        <v>108</v>
      </c>
      <c r="F4" s="97" t="s">
        <v>410</v>
      </c>
      <c r="G4" s="258" t="s">
        <v>108</v>
      </c>
      <c r="H4" s="97" t="s">
        <v>410</v>
      </c>
      <c r="I4" s="258" t="s">
        <v>108</v>
      </c>
    </row>
    <row r="5" spans="1:9" x14ac:dyDescent="0.2">
      <c r="A5" s="342" t="s">
        <v>409</v>
      </c>
      <c r="B5" s="234"/>
      <c r="C5" s="234"/>
      <c r="D5" s="603">
        <v>131.36340266417386</v>
      </c>
      <c r="E5" s="707">
        <v>100</v>
      </c>
      <c r="F5" s="603">
        <v>125.16278336059828</v>
      </c>
      <c r="G5" s="707">
        <v>100</v>
      </c>
      <c r="H5" s="603">
        <v>133.5164835164835</v>
      </c>
      <c r="I5" s="707">
        <v>100</v>
      </c>
    </row>
    <row r="6" spans="1:9" x14ac:dyDescent="0.2">
      <c r="A6" s="391" t="s">
        <v>522</v>
      </c>
      <c r="B6" s="234"/>
      <c r="C6" s="234"/>
      <c r="D6" s="603">
        <v>85.226781958401489</v>
      </c>
      <c r="E6" s="707">
        <v>64.878634558729345</v>
      </c>
      <c r="F6" s="603">
        <v>79.026162654825896</v>
      </c>
      <c r="G6" s="707">
        <v>63.138706677007015</v>
      </c>
      <c r="H6" s="603">
        <v>82.588228924360322</v>
      </c>
      <c r="I6" s="707">
        <v>61.856204379562065</v>
      </c>
    </row>
    <row r="7" spans="1:9" x14ac:dyDescent="0.2">
      <c r="A7" s="391" t="s">
        <v>523</v>
      </c>
      <c r="B7" s="234"/>
      <c r="C7" s="234"/>
      <c r="D7" s="603">
        <v>46.136620705772373</v>
      </c>
      <c r="E7" s="707">
        <v>35.121365441270655</v>
      </c>
      <c r="F7" s="603">
        <v>46.136620705772373</v>
      </c>
      <c r="G7" s="707">
        <v>36.861293322992971</v>
      </c>
      <c r="H7" s="603">
        <v>50.928254592123203</v>
      </c>
      <c r="I7" s="707">
        <v>38.143795620437956</v>
      </c>
    </row>
    <row r="8" spans="1:9" x14ac:dyDescent="0.2">
      <c r="A8" s="333" t="s">
        <v>577</v>
      </c>
      <c r="B8" s="390"/>
      <c r="C8" s="390"/>
      <c r="D8" s="695">
        <v>90</v>
      </c>
      <c r="E8" s="708"/>
      <c r="F8" s="695">
        <v>90</v>
      </c>
      <c r="G8" s="708"/>
      <c r="H8" s="695">
        <v>90</v>
      </c>
      <c r="I8" s="708"/>
    </row>
    <row r="9" spans="1:9" x14ac:dyDescent="0.2">
      <c r="A9" s="613" t="s">
        <v>524</v>
      </c>
      <c r="B9" s="321"/>
      <c r="C9" s="321"/>
      <c r="D9" s="321"/>
      <c r="E9" s="346"/>
      <c r="F9" s="13"/>
      <c r="G9" s="13"/>
      <c r="H9" s="13"/>
      <c r="I9" s="245" t="s">
        <v>234</v>
      </c>
    </row>
    <row r="10" spans="1:9" x14ac:dyDescent="0.2">
      <c r="A10" s="613" t="s">
        <v>578</v>
      </c>
      <c r="B10" s="387"/>
      <c r="C10" s="387"/>
      <c r="D10" s="387"/>
      <c r="E10" s="387"/>
      <c r="F10" s="387"/>
      <c r="G10" s="387"/>
      <c r="H10" s="387"/>
      <c r="I10" s="387"/>
    </row>
    <row r="11" spans="1:9" x14ac:dyDescent="0.2">
      <c r="A11" s="321"/>
      <c r="B11" s="387"/>
      <c r="C11" s="387"/>
      <c r="D11" s="387"/>
      <c r="E11" s="387"/>
      <c r="F11" s="387"/>
      <c r="G11" s="387"/>
      <c r="H11" s="387"/>
      <c r="I11" s="387"/>
    </row>
    <row r="12" spans="1:9" x14ac:dyDescent="0.2">
      <c r="A12" s="387"/>
      <c r="B12" s="387"/>
      <c r="C12" s="387"/>
      <c r="D12" s="387"/>
      <c r="E12" s="387"/>
      <c r="F12" s="387"/>
      <c r="G12" s="387"/>
      <c r="H12" s="387"/>
      <c r="I12" s="387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924" t="s">
        <v>527</v>
      </c>
      <c r="B1" s="924"/>
      <c r="C1" s="924"/>
      <c r="D1" s="924"/>
      <c r="E1" s="393"/>
      <c r="F1" s="13"/>
      <c r="G1" s="13"/>
      <c r="H1" s="13"/>
      <c r="I1" s="13"/>
    </row>
    <row r="2" spans="1:40" ht="15" x14ac:dyDescent="0.2">
      <c r="A2" s="924"/>
      <c r="B2" s="924"/>
      <c r="C2" s="924"/>
      <c r="D2" s="924"/>
      <c r="E2" s="393"/>
      <c r="F2" s="13"/>
      <c r="G2" s="309"/>
      <c r="H2" s="386"/>
      <c r="I2" s="385" t="s">
        <v>157</v>
      </c>
    </row>
    <row r="3" spans="1:40" x14ac:dyDescent="0.2">
      <c r="A3" s="392"/>
      <c r="B3" s="936">
        <f>INDICE!A3</f>
        <v>42767</v>
      </c>
      <c r="C3" s="937">
        <v>41671</v>
      </c>
      <c r="D3" s="936">
        <f>DATE(YEAR(B3),MONTH(B3)-1,1)</f>
        <v>42736</v>
      </c>
      <c r="E3" s="937"/>
      <c r="F3" s="936">
        <f>DATE(YEAR(B3)-1,MONTH(B3),1)</f>
        <v>42401</v>
      </c>
      <c r="G3" s="937"/>
      <c r="H3" s="885" t="s">
        <v>474</v>
      </c>
      <c r="I3" s="885"/>
    </row>
    <row r="4" spans="1:40" x14ac:dyDescent="0.2">
      <c r="A4" s="333"/>
      <c r="B4" s="258" t="s">
        <v>47</v>
      </c>
      <c r="C4" s="258" t="s">
        <v>108</v>
      </c>
      <c r="D4" s="258" t="s">
        <v>47</v>
      </c>
      <c r="E4" s="258" t="s">
        <v>108</v>
      </c>
      <c r="F4" s="258" t="s">
        <v>47</v>
      </c>
      <c r="G4" s="258" t="s">
        <v>108</v>
      </c>
      <c r="H4" s="438">
        <f>D3</f>
        <v>42736</v>
      </c>
      <c r="I4" s="438">
        <f>F3</f>
        <v>42401</v>
      </c>
    </row>
    <row r="5" spans="1:40" x14ac:dyDescent="0.2">
      <c r="A5" s="342" t="s">
        <v>48</v>
      </c>
      <c r="B5" s="368">
        <v>458</v>
      </c>
      <c r="C5" s="381">
        <v>7.1854408534672105</v>
      </c>
      <c r="D5" s="368">
        <v>458</v>
      </c>
      <c r="E5" s="381">
        <v>7.1854408534672105</v>
      </c>
      <c r="F5" s="368">
        <v>506</v>
      </c>
      <c r="G5" s="381">
        <v>7.3717948717948723</v>
      </c>
      <c r="H5" s="603">
        <v>0</v>
      </c>
      <c r="I5" s="603">
        <v>-9.4861660079051386</v>
      </c>
      <c r="J5" s="388"/>
    </row>
    <row r="6" spans="1:40" x14ac:dyDescent="0.2">
      <c r="A6" s="391" t="s">
        <v>49</v>
      </c>
      <c r="B6" s="368">
        <v>339</v>
      </c>
      <c r="C6" s="381">
        <v>5.3184813304047696</v>
      </c>
      <c r="D6" s="368">
        <v>339</v>
      </c>
      <c r="E6" s="381">
        <v>5.3184813304047696</v>
      </c>
      <c r="F6" s="368">
        <v>339</v>
      </c>
      <c r="G6" s="381">
        <v>4.9388111888111892</v>
      </c>
      <c r="H6" s="603">
        <v>0</v>
      </c>
      <c r="I6" s="603">
        <v>0</v>
      </c>
      <c r="J6" s="388"/>
    </row>
    <row r="7" spans="1:40" x14ac:dyDescent="0.2">
      <c r="A7" s="391" t="s">
        <v>127</v>
      </c>
      <c r="B7" s="368">
        <v>3395</v>
      </c>
      <c r="C7" s="381">
        <v>53.263256981487295</v>
      </c>
      <c r="D7" s="368">
        <v>3395</v>
      </c>
      <c r="E7" s="381">
        <v>53.263256981487295</v>
      </c>
      <c r="F7" s="368">
        <v>3382</v>
      </c>
      <c r="G7" s="381">
        <v>49.271561771561771</v>
      </c>
      <c r="H7" s="603">
        <v>0</v>
      </c>
      <c r="I7" s="603">
        <v>0.38438793613246602</v>
      </c>
      <c r="J7" s="388"/>
    </row>
    <row r="8" spans="1:40" x14ac:dyDescent="0.2">
      <c r="A8" s="391" t="s">
        <v>128</v>
      </c>
      <c r="B8" s="368">
        <v>204</v>
      </c>
      <c r="C8" s="381">
        <v>3.2005020395356132</v>
      </c>
      <c r="D8" s="368">
        <v>204</v>
      </c>
      <c r="E8" s="381">
        <v>3.2005020395356132</v>
      </c>
      <c r="F8" s="368">
        <v>204</v>
      </c>
      <c r="G8" s="381">
        <v>2.9720279720279721</v>
      </c>
      <c r="H8" s="603">
        <v>0</v>
      </c>
      <c r="I8" s="603">
        <v>0</v>
      </c>
      <c r="J8" s="388"/>
    </row>
    <row r="9" spans="1:40" x14ac:dyDescent="0.2">
      <c r="A9" s="333" t="s">
        <v>408</v>
      </c>
      <c r="B9" s="695">
        <v>1978</v>
      </c>
      <c r="C9" s="705">
        <v>31.032318795105112</v>
      </c>
      <c r="D9" s="695">
        <v>1978</v>
      </c>
      <c r="E9" s="705">
        <v>31.032318795105112</v>
      </c>
      <c r="F9" s="695">
        <v>2433</v>
      </c>
      <c r="G9" s="705">
        <v>35.4458041958042</v>
      </c>
      <c r="H9" s="706">
        <v>0</v>
      </c>
      <c r="I9" s="706">
        <v>-18.701191944101932</v>
      </c>
      <c r="J9" s="388"/>
    </row>
    <row r="10" spans="1:40" s="80" customFormat="1" x14ac:dyDescent="0.2">
      <c r="A10" s="90" t="s">
        <v>117</v>
      </c>
      <c r="B10" s="91">
        <v>6374</v>
      </c>
      <c r="C10" s="389">
        <v>100</v>
      </c>
      <c r="D10" s="91">
        <v>6374</v>
      </c>
      <c r="E10" s="389">
        <v>100</v>
      </c>
      <c r="F10" s="91">
        <v>6864</v>
      </c>
      <c r="G10" s="389">
        <v>100</v>
      </c>
      <c r="H10" s="389">
        <v>0</v>
      </c>
      <c r="I10" s="92">
        <v>-7.1386946386946386</v>
      </c>
      <c r="J10" s="388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3"/>
      <c r="B11" s="321"/>
      <c r="C11" s="321"/>
      <c r="D11" s="321"/>
      <c r="E11" s="321"/>
      <c r="F11" s="13"/>
      <c r="G11" s="13"/>
      <c r="H11" s="13"/>
      <c r="I11" s="245" t="s">
        <v>234</v>
      </c>
    </row>
    <row r="12" spans="1:40" s="376" customFormat="1" ht="12.75" x14ac:dyDescent="0.2">
      <c r="A12" s="703" t="s">
        <v>526</v>
      </c>
      <c r="B12" s="377"/>
      <c r="C12" s="377"/>
      <c r="D12" s="378"/>
      <c r="E12" s="378"/>
      <c r="F12" s="377"/>
      <c r="G12" s="377"/>
      <c r="H12" s="377"/>
      <c r="I12" s="377"/>
      <c r="J12" s="377"/>
      <c r="K12" s="377"/>
      <c r="L12" s="377"/>
      <c r="M12" s="377"/>
      <c r="N12" s="377"/>
      <c r="O12" s="377"/>
    </row>
    <row r="13" spans="1:40" x14ac:dyDescent="0.2">
      <c r="A13" s="321" t="s">
        <v>524</v>
      </c>
      <c r="B13" s="387"/>
      <c r="C13" s="387"/>
      <c r="D13" s="387"/>
      <c r="E13" s="387"/>
      <c r="F13" s="387"/>
      <c r="G13" s="387"/>
      <c r="H13" s="387"/>
      <c r="I13" s="387"/>
    </row>
    <row r="14" spans="1:40" x14ac:dyDescent="0.2">
      <c r="A14" s="678" t="s">
        <v>624</v>
      </c>
      <c r="B14" s="387"/>
      <c r="C14" s="387"/>
      <c r="D14" s="387"/>
      <c r="E14" s="387"/>
      <c r="F14" s="387"/>
      <c r="G14" s="387"/>
      <c r="H14" s="387"/>
      <c r="I14" s="387"/>
    </row>
  </sheetData>
  <mergeCells count="5">
    <mergeCell ref="A1:D2"/>
    <mergeCell ref="H3:I3"/>
    <mergeCell ref="B3:C3"/>
    <mergeCell ref="D3:E3"/>
    <mergeCell ref="F3:G3"/>
  </mergeCells>
  <conditionalFormatting sqref="H5:I9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B6" sqref="B6:I8"/>
    </sheetView>
  </sheetViews>
  <sheetFormatPr baseColWidth="10" defaultColWidth="11" defaultRowHeight="12.75" x14ac:dyDescent="0.2"/>
  <cols>
    <col min="1" max="1" width="30.25" style="347" customWidth="1"/>
    <col min="2" max="2" width="11" style="347"/>
    <col min="3" max="3" width="11.625" style="347" customWidth="1"/>
    <col min="4" max="4" width="11" style="347"/>
    <col min="5" max="5" width="11.625" style="347" customWidth="1"/>
    <col min="6" max="6" width="11" style="347"/>
    <col min="7" max="7" width="11.625" style="347" customWidth="1"/>
    <col min="8" max="9" width="10.5" style="347" customWidth="1"/>
    <col min="10" max="16384" width="11" style="347"/>
  </cols>
  <sheetData>
    <row r="1" spans="1:12" x14ac:dyDescent="0.2">
      <c r="A1" s="924" t="s">
        <v>40</v>
      </c>
      <c r="B1" s="924"/>
      <c r="C1" s="924"/>
      <c r="D1" s="184"/>
      <c r="E1" s="184"/>
      <c r="F1" s="184"/>
      <c r="G1" s="12"/>
      <c r="H1" s="12"/>
      <c r="I1" s="12"/>
      <c r="J1" s="12"/>
      <c r="K1" s="12"/>
      <c r="L1" s="12"/>
    </row>
    <row r="2" spans="1:12" x14ac:dyDescent="0.2">
      <c r="A2" s="924"/>
      <c r="B2" s="924"/>
      <c r="C2" s="924"/>
      <c r="D2" s="399"/>
      <c r="E2" s="184"/>
      <c r="F2" s="184"/>
      <c r="H2" s="12"/>
      <c r="I2" s="12"/>
      <c r="J2" s="12"/>
      <c r="K2" s="12"/>
    </row>
    <row r="3" spans="1:12" x14ac:dyDescent="0.2">
      <c r="A3" s="398"/>
      <c r="B3" s="12"/>
      <c r="C3" s="12"/>
      <c r="D3" s="12"/>
      <c r="E3" s="12"/>
      <c r="F3" s="12"/>
      <c r="G3" s="12"/>
      <c r="H3" s="348"/>
      <c r="I3" s="385" t="s">
        <v>566</v>
      </c>
      <c r="J3" s="12"/>
      <c r="K3" s="12"/>
      <c r="L3" s="12"/>
    </row>
    <row r="4" spans="1:12" x14ac:dyDescent="0.2">
      <c r="A4" s="199"/>
      <c r="B4" s="936">
        <f>INDICE!A3</f>
        <v>42767</v>
      </c>
      <c r="C4" s="937">
        <v>41671</v>
      </c>
      <c r="D4" s="936">
        <f>DATE(YEAR(B4),MONTH(B4)-1,1)</f>
        <v>42736</v>
      </c>
      <c r="E4" s="937"/>
      <c r="F4" s="936">
        <f>DATE(YEAR(B4)-1,MONTH(B4),1)</f>
        <v>42401</v>
      </c>
      <c r="G4" s="937"/>
      <c r="H4" s="885" t="s">
        <v>474</v>
      </c>
      <c r="I4" s="885"/>
      <c r="J4" s="12"/>
      <c r="K4" s="12"/>
      <c r="L4" s="12"/>
    </row>
    <row r="5" spans="1:12" x14ac:dyDescent="0.2">
      <c r="A5" s="398"/>
      <c r="B5" s="258" t="s">
        <v>54</v>
      </c>
      <c r="C5" s="258" t="s">
        <v>108</v>
      </c>
      <c r="D5" s="258" t="s">
        <v>54</v>
      </c>
      <c r="E5" s="258" t="s">
        <v>108</v>
      </c>
      <c r="F5" s="258" t="s">
        <v>54</v>
      </c>
      <c r="G5" s="258" t="s">
        <v>108</v>
      </c>
      <c r="H5" s="438">
        <f>D4</f>
        <v>42736</v>
      </c>
      <c r="I5" s="438">
        <f>F4</f>
        <v>42401</v>
      </c>
      <c r="J5" s="12"/>
      <c r="K5" s="12"/>
      <c r="L5" s="12"/>
    </row>
    <row r="6" spans="1:12" ht="15" customHeight="1" x14ac:dyDescent="0.2">
      <c r="A6" s="199" t="s">
        <v>413</v>
      </c>
      <c r="B6" s="350">
        <v>14793.591</v>
      </c>
      <c r="C6" s="349">
        <v>45.925102388273793</v>
      </c>
      <c r="D6" s="350">
        <v>6036.81</v>
      </c>
      <c r="E6" s="349">
        <v>25.84269220406275</v>
      </c>
      <c r="F6" s="350">
        <v>7420.8890000000001</v>
      </c>
      <c r="G6" s="349">
        <v>29.358358163955177</v>
      </c>
      <c r="H6" s="349">
        <v>145.05642880925521</v>
      </c>
      <c r="I6" s="349">
        <v>99.350657313429707</v>
      </c>
      <c r="J6" s="12"/>
      <c r="K6" s="12"/>
      <c r="L6" s="12"/>
    </row>
    <row r="7" spans="1:12" x14ac:dyDescent="0.2">
      <c r="A7" s="397" t="s">
        <v>412</v>
      </c>
      <c r="B7" s="350">
        <v>17418.838</v>
      </c>
      <c r="C7" s="349">
        <v>54.0748976117262</v>
      </c>
      <c r="D7" s="350">
        <v>17323.024000000001</v>
      </c>
      <c r="E7" s="349">
        <v>74.157307795937243</v>
      </c>
      <c r="F7" s="350">
        <v>17856.031999999999</v>
      </c>
      <c r="G7" s="349">
        <v>70.641641836044826</v>
      </c>
      <c r="H7" s="349">
        <v>0.5531020450009102</v>
      </c>
      <c r="I7" s="349">
        <v>-2.448438712475423</v>
      </c>
      <c r="J7" s="12"/>
      <c r="K7" s="12"/>
      <c r="L7" s="12"/>
    </row>
    <row r="8" spans="1:12" x14ac:dyDescent="0.2">
      <c r="A8" s="241" t="s">
        <v>117</v>
      </c>
      <c r="B8" s="242">
        <v>32212.429</v>
      </c>
      <c r="C8" s="243">
        <v>100</v>
      </c>
      <c r="D8" s="242">
        <v>23359.834000000003</v>
      </c>
      <c r="E8" s="243">
        <v>100</v>
      </c>
      <c r="F8" s="242">
        <v>25276.920999999998</v>
      </c>
      <c r="G8" s="243">
        <v>100</v>
      </c>
      <c r="H8" s="92">
        <v>37.896652005318174</v>
      </c>
      <c r="I8" s="92">
        <v>27.438104506478467</v>
      </c>
      <c r="J8" s="808"/>
      <c r="K8" s="395"/>
    </row>
    <row r="9" spans="1:12" s="376" customFormat="1" x14ac:dyDescent="0.2">
      <c r="A9" s="395"/>
      <c r="B9" s="395"/>
      <c r="C9" s="395"/>
      <c r="D9" s="395"/>
      <c r="E9" s="395"/>
      <c r="F9" s="395"/>
      <c r="H9" s="395"/>
      <c r="I9" s="245" t="s">
        <v>234</v>
      </c>
      <c r="J9" s="377"/>
      <c r="K9" s="377"/>
      <c r="L9" s="377"/>
    </row>
    <row r="10" spans="1:12" x14ac:dyDescent="0.2">
      <c r="A10" s="703" t="s">
        <v>564</v>
      </c>
      <c r="B10" s="377"/>
      <c r="C10" s="378"/>
      <c r="D10" s="377"/>
      <c r="E10" s="377"/>
      <c r="F10" s="377"/>
      <c r="G10" s="377"/>
      <c r="H10" s="395"/>
      <c r="I10" s="395"/>
      <c r="J10" s="395"/>
      <c r="K10" s="395"/>
      <c r="L10" s="395"/>
    </row>
    <row r="11" spans="1:12" x14ac:dyDescent="0.2">
      <c r="A11" s="321" t="s">
        <v>565</v>
      </c>
      <c r="B11" s="395"/>
      <c r="C11" s="396"/>
      <c r="D11" s="395"/>
      <c r="E11" s="395"/>
      <c r="F11" s="395"/>
      <c r="G11" s="395"/>
      <c r="H11" s="395"/>
      <c r="I11" s="395"/>
      <c r="J11" s="395"/>
      <c r="K11" s="395"/>
      <c r="L11" s="395"/>
    </row>
    <row r="12" spans="1:12" x14ac:dyDescent="0.2">
      <c r="A12" s="321" t="s">
        <v>524</v>
      </c>
      <c r="B12" s="395"/>
      <c r="C12" s="395"/>
      <c r="D12" s="395"/>
      <c r="E12" s="395"/>
      <c r="F12" s="395"/>
      <c r="G12" s="395"/>
      <c r="H12" s="12"/>
      <c r="I12" s="184"/>
      <c r="J12" s="395"/>
      <c r="K12" s="395"/>
      <c r="L12" s="395"/>
    </row>
    <row r="13" spans="1:12" x14ac:dyDescent="0.2">
      <c r="A13" s="395"/>
      <c r="B13" s="395"/>
      <c r="C13" s="395"/>
      <c r="D13" s="395"/>
      <c r="E13" s="395"/>
      <c r="F13" s="395"/>
      <c r="G13" s="395"/>
      <c r="H13" s="12"/>
      <c r="I13" s="12"/>
      <c r="J13" s="395"/>
      <c r="K13" s="395"/>
      <c r="L13" s="395"/>
    </row>
    <row r="14" spans="1:12" x14ac:dyDescent="0.2">
      <c r="A14" s="395"/>
      <c r="B14" s="395"/>
      <c r="C14" s="395"/>
      <c r="D14" s="395"/>
      <c r="E14" s="395"/>
      <c r="F14" s="395"/>
      <c r="G14" s="395"/>
      <c r="H14" s="12"/>
      <c r="I14" s="12"/>
      <c r="J14" s="12"/>
      <c r="K14" s="12"/>
      <c r="L14" s="12"/>
    </row>
    <row r="15" spans="1:12" x14ac:dyDescent="0.2">
      <c r="A15" s="12"/>
      <c r="B15" s="808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64"/>
    </row>
    <row r="18" spans="2:13" x14ac:dyDescent="0.2">
      <c r="B18" s="764"/>
    </row>
    <row r="19" spans="2:13" x14ac:dyDescent="0.2">
      <c r="M19" s="347" t="s">
        <v>411</v>
      </c>
    </row>
    <row r="21" spans="2:13" x14ac:dyDescent="0.2">
      <c r="C21" s="764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38" t="s">
        <v>1</v>
      </c>
      <c r="B1" s="938"/>
      <c r="C1" s="938"/>
      <c r="D1" s="938"/>
      <c r="E1" s="400"/>
      <c r="F1" s="400"/>
      <c r="G1" s="401"/>
    </row>
    <row r="2" spans="1:7" x14ac:dyDescent="0.2">
      <c r="A2" s="938"/>
      <c r="B2" s="938"/>
      <c r="C2" s="938"/>
      <c r="D2" s="938"/>
      <c r="E2" s="401"/>
      <c r="F2" s="401"/>
      <c r="G2" s="401"/>
    </row>
    <row r="3" spans="1:7" x14ac:dyDescent="0.2">
      <c r="A3" s="609"/>
      <c r="B3" s="609"/>
      <c r="C3" s="609"/>
      <c r="D3" s="401"/>
      <c r="E3" s="401"/>
      <c r="F3" s="401"/>
      <c r="G3" s="401"/>
    </row>
    <row r="4" spans="1:7" x14ac:dyDescent="0.2">
      <c r="A4" s="402" t="s">
        <v>414</v>
      </c>
      <c r="B4" s="401"/>
      <c r="C4" s="401"/>
      <c r="D4" s="401"/>
      <c r="E4" s="401"/>
      <c r="F4" s="401"/>
      <c r="G4" s="401"/>
    </row>
    <row r="5" spans="1:7" x14ac:dyDescent="0.2">
      <c r="A5" s="403"/>
      <c r="B5" s="403" t="s">
        <v>415</v>
      </c>
      <c r="C5" s="403" t="s">
        <v>416</v>
      </c>
      <c r="D5" s="403" t="s">
        <v>417</v>
      </c>
      <c r="E5" s="403" t="s">
        <v>418</v>
      </c>
      <c r="F5" s="403" t="s">
        <v>54</v>
      </c>
      <c r="G5" s="401"/>
    </row>
    <row r="6" spans="1:7" x14ac:dyDescent="0.2">
      <c r="A6" s="404" t="s">
        <v>415</v>
      </c>
      <c r="B6" s="405">
        <v>1</v>
      </c>
      <c r="C6" s="405">
        <v>238.8</v>
      </c>
      <c r="D6" s="405">
        <v>0.23880000000000001</v>
      </c>
      <c r="E6" s="406" t="s">
        <v>419</v>
      </c>
      <c r="F6" s="406">
        <v>0.27779999999999999</v>
      </c>
      <c r="G6" s="401"/>
    </row>
    <row r="7" spans="1:7" x14ac:dyDescent="0.2">
      <c r="A7" s="407" t="s">
        <v>416</v>
      </c>
      <c r="B7" s="408" t="s">
        <v>420</v>
      </c>
      <c r="C7" s="409">
        <v>1</v>
      </c>
      <c r="D7" s="410" t="s">
        <v>421</v>
      </c>
      <c r="E7" s="410" t="s">
        <v>422</v>
      </c>
      <c r="F7" s="408" t="s">
        <v>423</v>
      </c>
      <c r="G7" s="401"/>
    </row>
    <row r="8" spans="1:7" x14ac:dyDescent="0.2">
      <c r="A8" s="407" t="s">
        <v>417</v>
      </c>
      <c r="B8" s="408">
        <v>4.1867999999999999</v>
      </c>
      <c r="C8" s="410" t="s">
        <v>424</v>
      </c>
      <c r="D8" s="409">
        <v>1</v>
      </c>
      <c r="E8" s="410" t="s">
        <v>425</v>
      </c>
      <c r="F8" s="408">
        <v>1.163</v>
      </c>
      <c r="G8" s="401"/>
    </row>
    <row r="9" spans="1:7" x14ac:dyDescent="0.2">
      <c r="A9" s="407" t="s">
        <v>418</v>
      </c>
      <c r="B9" s="408" t="s">
        <v>426</v>
      </c>
      <c r="C9" s="410" t="s">
        <v>427</v>
      </c>
      <c r="D9" s="410" t="s">
        <v>428</v>
      </c>
      <c r="E9" s="408">
        <v>1</v>
      </c>
      <c r="F9" s="411">
        <v>11630</v>
      </c>
      <c r="G9" s="401"/>
    </row>
    <row r="10" spans="1:7" x14ac:dyDescent="0.2">
      <c r="A10" s="412" t="s">
        <v>54</v>
      </c>
      <c r="B10" s="413">
        <v>3.6</v>
      </c>
      <c r="C10" s="413">
        <v>860</v>
      </c>
      <c r="D10" s="413">
        <v>0.86</v>
      </c>
      <c r="E10" s="414" t="s">
        <v>429</v>
      </c>
      <c r="F10" s="413">
        <v>1</v>
      </c>
      <c r="G10" s="401"/>
    </row>
    <row r="11" spans="1:7" x14ac:dyDescent="0.2">
      <c r="A11" s="407"/>
      <c r="B11" s="409"/>
      <c r="C11" s="409"/>
      <c r="D11" s="409"/>
      <c r="E11" s="408"/>
      <c r="F11" s="409"/>
      <c r="G11" s="401"/>
    </row>
    <row r="12" spans="1:7" x14ac:dyDescent="0.2">
      <c r="A12" s="402"/>
      <c r="B12" s="401"/>
      <c r="C12" s="401"/>
      <c r="D12" s="401"/>
      <c r="E12" s="415"/>
      <c r="F12" s="401"/>
      <c r="G12" s="401"/>
    </row>
    <row r="13" spans="1:7" x14ac:dyDescent="0.2">
      <c r="A13" s="402" t="s">
        <v>430</v>
      </c>
      <c r="B13" s="401"/>
      <c r="C13" s="401"/>
      <c r="D13" s="401"/>
      <c r="E13" s="401"/>
      <c r="F13" s="401"/>
      <c r="G13" s="401"/>
    </row>
    <row r="14" spans="1:7" x14ac:dyDescent="0.2">
      <c r="A14" s="403"/>
      <c r="B14" s="416" t="s">
        <v>431</v>
      </c>
      <c r="C14" s="403" t="s">
        <v>432</v>
      </c>
      <c r="D14" s="403" t="s">
        <v>433</v>
      </c>
      <c r="E14" s="403" t="s">
        <v>434</v>
      </c>
      <c r="F14" s="403" t="s">
        <v>435</v>
      </c>
      <c r="G14" s="409"/>
    </row>
    <row r="15" spans="1:7" x14ac:dyDescent="0.2">
      <c r="A15" s="404" t="s">
        <v>431</v>
      </c>
      <c r="B15" s="405">
        <v>1</v>
      </c>
      <c r="C15" s="405">
        <v>2.3810000000000001E-2</v>
      </c>
      <c r="D15" s="405">
        <v>0.13370000000000001</v>
      </c>
      <c r="E15" s="405">
        <v>3.7850000000000001</v>
      </c>
      <c r="F15" s="405">
        <v>3.8E-3</v>
      </c>
      <c r="G15" s="409"/>
    </row>
    <row r="16" spans="1:7" x14ac:dyDescent="0.2">
      <c r="A16" s="407" t="s">
        <v>432</v>
      </c>
      <c r="B16" s="409">
        <v>42</v>
      </c>
      <c r="C16" s="409">
        <v>1</v>
      </c>
      <c r="D16" s="409">
        <v>5.6150000000000002</v>
      </c>
      <c r="E16" s="409">
        <v>159</v>
      </c>
      <c r="F16" s="409">
        <v>0.159</v>
      </c>
      <c r="G16" s="409"/>
    </row>
    <row r="17" spans="1:7" x14ac:dyDescent="0.2">
      <c r="A17" s="407" t="s">
        <v>433</v>
      </c>
      <c r="B17" s="409">
        <v>7.48</v>
      </c>
      <c r="C17" s="409">
        <v>0.17810000000000001</v>
      </c>
      <c r="D17" s="409">
        <v>1</v>
      </c>
      <c r="E17" s="409">
        <v>28.3</v>
      </c>
      <c r="F17" s="409">
        <v>2.8299999999999999E-2</v>
      </c>
      <c r="G17" s="409"/>
    </row>
    <row r="18" spans="1:7" x14ac:dyDescent="0.2">
      <c r="A18" s="407" t="s">
        <v>434</v>
      </c>
      <c r="B18" s="409">
        <v>0.26419999999999999</v>
      </c>
      <c r="C18" s="409">
        <v>6.3E-3</v>
      </c>
      <c r="D18" s="409">
        <v>3.5299999999999998E-2</v>
      </c>
      <c r="E18" s="409">
        <v>1</v>
      </c>
      <c r="F18" s="409">
        <v>1E-3</v>
      </c>
      <c r="G18" s="409"/>
    </row>
    <row r="19" spans="1:7" x14ac:dyDescent="0.2">
      <c r="A19" s="412" t="s">
        <v>435</v>
      </c>
      <c r="B19" s="413">
        <v>264.2</v>
      </c>
      <c r="C19" s="413">
        <v>6.2889999999999997</v>
      </c>
      <c r="D19" s="413">
        <v>35.314700000000002</v>
      </c>
      <c r="E19" s="417">
        <v>1000</v>
      </c>
      <c r="F19" s="413">
        <v>1</v>
      </c>
      <c r="G19" s="409"/>
    </row>
    <row r="20" spans="1:7" x14ac:dyDescent="0.2">
      <c r="A20" s="401"/>
      <c r="B20" s="401"/>
      <c r="C20" s="401"/>
      <c r="D20" s="401"/>
      <c r="E20" s="401"/>
      <c r="F20" s="401"/>
      <c r="G20" s="401"/>
    </row>
    <row r="21" spans="1:7" x14ac:dyDescent="0.2">
      <c r="A21" s="401"/>
      <c r="B21" s="401"/>
      <c r="C21" s="401"/>
      <c r="D21" s="401"/>
      <c r="E21" s="401"/>
      <c r="F21" s="401"/>
      <c r="G21" s="401"/>
    </row>
    <row r="22" spans="1:7" x14ac:dyDescent="0.2">
      <c r="A22" s="402" t="s">
        <v>436</v>
      </c>
      <c r="B22" s="401"/>
      <c r="C22" s="401"/>
      <c r="D22" s="401"/>
      <c r="E22" s="401"/>
      <c r="F22" s="401"/>
      <c r="G22" s="401"/>
    </row>
    <row r="23" spans="1:7" x14ac:dyDescent="0.2">
      <c r="A23" s="418" t="s">
        <v>300</v>
      </c>
      <c r="B23" s="418"/>
      <c r="C23" s="418"/>
      <c r="D23" s="418"/>
      <c r="E23" s="418"/>
      <c r="F23" s="418"/>
      <c r="G23" s="401"/>
    </row>
    <row r="24" spans="1:7" x14ac:dyDescent="0.2">
      <c r="A24" s="939" t="s">
        <v>437</v>
      </c>
      <c r="B24" s="939"/>
      <c r="C24" s="939"/>
      <c r="D24" s="940" t="s">
        <v>438</v>
      </c>
      <c r="E24" s="940"/>
      <c r="F24" s="940"/>
      <c r="G24" s="401"/>
    </row>
    <row r="25" spans="1:7" x14ac:dyDescent="0.2">
      <c r="A25" s="401"/>
      <c r="B25" s="401"/>
      <c r="C25" s="401"/>
      <c r="D25" s="401"/>
      <c r="E25" s="401"/>
      <c r="F25" s="401"/>
      <c r="G25" s="401"/>
    </row>
    <row r="26" spans="1:7" x14ac:dyDescent="0.2">
      <c r="A26" s="401"/>
      <c r="B26" s="401"/>
      <c r="C26" s="401"/>
      <c r="D26" s="401"/>
      <c r="E26" s="401"/>
      <c r="F26" s="401"/>
      <c r="G26" s="401"/>
    </row>
    <row r="27" spans="1:7" x14ac:dyDescent="0.2">
      <c r="A27" s="60" t="s">
        <v>439</v>
      </c>
      <c r="B27" s="401"/>
      <c r="C27" s="60"/>
      <c r="D27" s="402" t="s">
        <v>440</v>
      </c>
      <c r="E27" s="401"/>
      <c r="F27" s="401"/>
      <c r="G27" s="401"/>
    </row>
    <row r="28" spans="1:7" x14ac:dyDescent="0.2">
      <c r="A28" s="418" t="s">
        <v>300</v>
      </c>
      <c r="B28" s="419" t="s">
        <v>442</v>
      </c>
      <c r="C28" s="58"/>
      <c r="D28" s="404" t="s">
        <v>112</v>
      </c>
      <c r="E28" s="405"/>
      <c r="F28" s="406" t="s">
        <v>443</v>
      </c>
      <c r="G28" s="401"/>
    </row>
    <row r="29" spans="1:7" x14ac:dyDescent="0.2">
      <c r="A29" s="420" t="s">
        <v>447</v>
      </c>
      <c r="B29" s="421" t="s">
        <v>448</v>
      </c>
      <c r="C29" s="58"/>
      <c r="D29" s="412" t="s">
        <v>408</v>
      </c>
      <c r="E29" s="413"/>
      <c r="F29" s="414" t="s">
        <v>449</v>
      </c>
      <c r="G29" s="401"/>
    </row>
    <row r="30" spans="1:7" x14ac:dyDescent="0.2">
      <c r="A30" s="422" t="s">
        <v>450</v>
      </c>
      <c r="B30" s="423" t="s">
        <v>451</v>
      </c>
      <c r="C30" s="401"/>
      <c r="D30" s="401"/>
      <c r="E30" s="401"/>
      <c r="F30" s="401"/>
      <c r="G30" s="401"/>
    </row>
    <row r="31" spans="1:7" x14ac:dyDescent="0.2">
      <c r="A31" s="401"/>
      <c r="B31" s="401"/>
      <c r="C31" s="401"/>
      <c r="D31" s="401"/>
      <c r="E31" s="401"/>
      <c r="F31" s="401"/>
      <c r="G31" s="401"/>
    </row>
    <row r="32" spans="1:7" x14ac:dyDescent="0.2">
      <c r="A32" s="401"/>
      <c r="B32" s="401"/>
      <c r="C32" s="401"/>
      <c r="D32" s="401"/>
      <c r="E32" s="401"/>
      <c r="F32" s="401"/>
      <c r="G32" s="401"/>
    </row>
    <row r="33" spans="1:7" x14ac:dyDescent="0.2">
      <c r="A33" s="402" t="s">
        <v>441</v>
      </c>
      <c r="B33" s="401"/>
      <c r="C33" s="401"/>
      <c r="D33" s="401"/>
      <c r="E33" s="402" t="s">
        <v>452</v>
      </c>
      <c r="F33" s="401"/>
      <c r="G33" s="401"/>
    </row>
    <row r="34" spans="1:7" x14ac:dyDescent="0.2">
      <c r="A34" s="418" t="s">
        <v>444</v>
      </c>
      <c r="B34" s="418" t="s">
        <v>445</v>
      </c>
      <c r="C34" s="418" t="s">
        <v>446</v>
      </c>
      <c r="D34" s="409"/>
      <c r="E34" s="403"/>
      <c r="F34" s="403" t="s">
        <v>453</v>
      </c>
      <c r="G34" s="401"/>
    </row>
    <row r="35" spans="1:7" x14ac:dyDescent="0.2">
      <c r="A35" s="1"/>
      <c r="B35" s="1"/>
      <c r="C35" s="1"/>
      <c r="D35" s="1"/>
      <c r="E35" s="404" t="s">
        <v>454</v>
      </c>
      <c r="F35" s="424">
        <v>11.6</v>
      </c>
      <c r="G35" s="401"/>
    </row>
    <row r="36" spans="1:7" x14ac:dyDescent="0.2">
      <c r="A36" s="1"/>
      <c r="B36" s="1"/>
      <c r="C36" s="1"/>
      <c r="D36" s="1"/>
      <c r="E36" s="407" t="s">
        <v>48</v>
      </c>
      <c r="F36" s="424">
        <v>8.5299999999999994</v>
      </c>
      <c r="G36" s="401"/>
    </row>
    <row r="37" spans="1:7" x14ac:dyDescent="0.2">
      <c r="A37" s="1"/>
      <c r="B37" s="1"/>
      <c r="C37" s="1"/>
      <c r="D37" s="1"/>
      <c r="E37" s="407" t="s">
        <v>49</v>
      </c>
      <c r="F37" s="424">
        <v>7.88</v>
      </c>
      <c r="G37" s="401"/>
    </row>
    <row r="38" spans="1:7" x14ac:dyDescent="0.2">
      <c r="A38" s="1"/>
      <c r="B38" s="1"/>
      <c r="C38" s="1"/>
      <c r="D38" s="1"/>
      <c r="E38" s="407" t="s">
        <v>455</v>
      </c>
      <c r="F38" s="424">
        <v>7.93</v>
      </c>
      <c r="G38" s="401"/>
    </row>
    <row r="39" spans="1:7" x14ac:dyDescent="0.2">
      <c r="A39" s="1"/>
      <c r="B39" s="1"/>
      <c r="C39" s="1"/>
      <c r="D39" s="1"/>
      <c r="E39" s="407" t="s">
        <v>127</v>
      </c>
      <c r="F39" s="424">
        <v>7.46</v>
      </c>
      <c r="G39" s="401"/>
    </row>
    <row r="40" spans="1:7" x14ac:dyDescent="0.2">
      <c r="A40" s="1"/>
      <c r="B40" s="1"/>
      <c r="C40" s="1"/>
      <c r="D40" s="1"/>
      <c r="E40" s="407" t="s">
        <v>128</v>
      </c>
      <c r="F40" s="424">
        <v>6.66</v>
      </c>
      <c r="G40" s="401"/>
    </row>
    <row r="41" spans="1:7" x14ac:dyDescent="0.2">
      <c r="A41" s="1"/>
      <c r="B41" s="1"/>
      <c r="C41" s="1"/>
      <c r="D41" s="1"/>
      <c r="E41" s="412" t="s">
        <v>456</v>
      </c>
      <c r="F41" s="425">
        <v>8</v>
      </c>
      <c r="G41" s="401"/>
    </row>
    <row r="42" spans="1:7" x14ac:dyDescent="0.2">
      <c r="A42" s="401"/>
      <c r="B42" s="401"/>
      <c r="C42" s="401"/>
      <c r="D42" s="401"/>
      <c r="E42" s="401"/>
      <c r="F42" s="401"/>
      <c r="G42" s="401"/>
    </row>
    <row r="43" spans="1:7" x14ac:dyDescent="0.2">
      <c r="A43" s="401"/>
      <c r="B43" s="401"/>
      <c r="C43" s="401"/>
      <c r="D43" s="401"/>
      <c r="E43" s="401"/>
      <c r="F43" s="401"/>
      <c r="G43" s="401"/>
    </row>
    <row r="44" spans="1:7" x14ac:dyDescent="0.2">
      <c r="A44" s="401"/>
      <c r="B44" s="401"/>
      <c r="C44" s="401"/>
      <c r="D44" s="401"/>
      <c r="E44" s="401"/>
      <c r="F44" s="401"/>
      <c r="G44" s="401"/>
    </row>
    <row r="45" spans="1:7" ht="15" x14ac:dyDescent="0.25">
      <c r="A45" s="426" t="s">
        <v>457</v>
      </c>
      <c r="B45" s="1"/>
      <c r="C45" s="1"/>
      <c r="D45" s="1"/>
      <c r="E45" s="1"/>
      <c r="F45" s="1"/>
      <c r="G45" s="1"/>
    </row>
    <row r="46" spans="1:7" x14ac:dyDescent="0.2">
      <c r="A46" s="1" t="s">
        <v>458</v>
      </c>
      <c r="B46" s="1"/>
      <c r="C46" s="1"/>
      <c r="D46" s="1"/>
      <c r="E46" s="1"/>
      <c r="F46" s="1"/>
      <c r="G46" s="1"/>
    </row>
    <row r="47" spans="1:7" x14ac:dyDescent="0.2">
      <c r="A47" s="1" t="s">
        <v>459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26" t="s">
        <v>460</v>
      </c>
      <c r="B49" s="1"/>
      <c r="C49" s="1"/>
      <c r="D49" s="1"/>
      <c r="E49" s="1"/>
      <c r="F49" s="1"/>
      <c r="G49" s="1"/>
    </row>
    <row r="50" spans="1:7" x14ac:dyDescent="0.2">
      <c r="A50" s="1" t="s">
        <v>628</v>
      </c>
      <c r="B50" s="1"/>
      <c r="C50" s="1"/>
      <c r="D50" s="1"/>
      <c r="E50" s="1"/>
      <c r="F50" s="1"/>
      <c r="G50" s="1"/>
    </row>
    <row r="51" spans="1:7" x14ac:dyDescent="0.2">
      <c r="A51" s="1" t="s">
        <v>629</v>
      </c>
      <c r="B51" s="1"/>
      <c r="C51" s="1"/>
      <c r="D51" s="1"/>
      <c r="E51" s="1"/>
      <c r="F51" s="1"/>
      <c r="G51" s="1"/>
    </row>
    <row r="52" spans="1:7" x14ac:dyDescent="0.2">
      <c r="A52" s="1" t="s">
        <v>630</v>
      </c>
      <c r="B52" s="1"/>
      <c r="C52" s="1"/>
      <c r="D52" s="1"/>
      <c r="E52" s="1"/>
      <c r="F52" s="1"/>
      <c r="G52" s="1"/>
    </row>
    <row r="53" spans="1:7" x14ac:dyDescent="0.2">
      <c r="A53" s="1" t="s">
        <v>631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26" t="s">
        <v>461</v>
      </c>
      <c r="B55" s="1"/>
      <c r="C55" s="1"/>
      <c r="D55" s="1"/>
      <c r="E55" s="1"/>
      <c r="F55" s="1"/>
      <c r="G55" s="1"/>
    </row>
    <row r="56" spans="1:7" x14ac:dyDescent="0.2">
      <c r="A56" s="1" t="s">
        <v>632</v>
      </c>
      <c r="B56" s="1"/>
      <c r="C56" s="1"/>
      <c r="D56" s="1"/>
      <c r="E56" s="1"/>
      <c r="F56" s="1"/>
      <c r="G56" s="1"/>
    </row>
    <row r="57" spans="1:7" x14ac:dyDescent="0.2">
      <c r="A57" s="1" t="s">
        <v>633</v>
      </c>
      <c r="B57" s="1"/>
      <c r="C57" s="1"/>
      <c r="D57" s="1"/>
      <c r="E57" s="1"/>
      <c r="F57" s="1"/>
      <c r="G57" s="1"/>
    </row>
    <row r="58" spans="1:7" x14ac:dyDescent="0.2">
      <c r="A58" s="1" t="s">
        <v>634</v>
      </c>
      <c r="B58" s="1"/>
      <c r="C58" s="1"/>
      <c r="D58" s="1"/>
      <c r="E58" s="1"/>
      <c r="F58" s="1"/>
      <c r="G58" s="1"/>
    </row>
    <row r="59" spans="1:7" x14ac:dyDescent="0.2">
      <c r="A59" s="1" t="s">
        <v>635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26" t="s">
        <v>617</v>
      </c>
      <c r="B61" s="1"/>
      <c r="C61" s="1"/>
      <c r="D61" s="1"/>
      <c r="E61" s="1"/>
      <c r="F61" s="1"/>
      <c r="G61" s="1"/>
    </row>
    <row r="62" spans="1:7" x14ac:dyDescent="0.2">
      <c r="A62" s="1" t="s">
        <v>636</v>
      </c>
      <c r="B62" s="1"/>
      <c r="C62" s="1"/>
      <c r="D62" s="1"/>
      <c r="E62" s="1"/>
      <c r="F62" s="1"/>
      <c r="G62" s="1"/>
    </row>
    <row r="63" spans="1:7" x14ac:dyDescent="0.2">
      <c r="A63" s="1" t="s">
        <v>620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26" t="s">
        <v>462</v>
      </c>
      <c r="B65" s="1"/>
      <c r="C65" s="1"/>
      <c r="D65" s="1"/>
      <c r="E65" s="1"/>
      <c r="F65" s="1"/>
      <c r="G65" s="1"/>
    </row>
    <row r="66" spans="1:7" x14ac:dyDescent="0.2">
      <c r="A66" s="1" t="s">
        <v>463</v>
      </c>
      <c r="B66" s="1"/>
      <c r="C66" s="1"/>
      <c r="D66" s="1"/>
      <c r="E66" s="1"/>
      <c r="F66" s="1"/>
      <c r="G66" s="1"/>
    </row>
    <row r="67" spans="1:7" x14ac:dyDescent="0.2">
      <c r="A67" s="1" t="s">
        <v>464</v>
      </c>
      <c r="B67" s="1"/>
      <c r="C67" s="1"/>
      <c r="D67" s="1"/>
      <c r="E67" s="1"/>
      <c r="F67" s="1"/>
      <c r="G67" s="1"/>
    </row>
    <row r="68" spans="1:7" x14ac:dyDescent="0.2">
      <c r="A68" s="1" t="s">
        <v>465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A3" sqref="A3"/>
    </sheetView>
  </sheetViews>
  <sheetFormatPr baseColWidth="10" defaultColWidth="11.375" defaultRowHeight="14.25" x14ac:dyDescent="0.2"/>
  <cols>
    <col min="1" max="1" width="11" style="1" customWidth="1"/>
    <col min="2" max="16384" width="11.375" style="1"/>
  </cols>
  <sheetData>
    <row r="1" spans="1:18" s="3" customFormat="1" ht="15" thickTop="1" x14ac:dyDescent="0.2">
      <c r="A1" s="446" t="s">
        <v>479</v>
      </c>
      <c r="B1" s="449"/>
      <c r="C1" s="449"/>
      <c r="D1" s="449"/>
    </row>
    <row r="2" spans="1:18" x14ac:dyDescent="0.2">
      <c r="A2" s="479"/>
      <c r="B2" s="477"/>
      <c r="C2" s="477"/>
      <c r="D2" s="480"/>
    </row>
    <row r="3" spans="1:18" x14ac:dyDescent="0.2">
      <c r="A3" s="481"/>
      <c r="B3" s="481">
        <v>2015</v>
      </c>
      <c r="C3" s="481">
        <v>2016</v>
      </c>
      <c r="D3" s="481">
        <v>2017</v>
      </c>
    </row>
    <row r="4" spans="1:18" x14ac:dyDescent="0.2">
      <c r="A4" s="448" t="s">
        <v>132</v>
      </c>
      <c r="B4" s="476">
        <v>-1.1661906047432642</v>
      </c>
      <c r="C4" s="476">
        <v>3.6705717206247641</v>
      </c>
      <c r="D4" s="476">
        <v>4.1308485026997479</v>
      </c>
      <c r="Q4" s="763"/>
      <c r="R4" s="763"/>
    </row>
    <row r="5" spans="1:18" x14ac:dyDescent="0.2">
      <c r="A5" s="448" t="s">
        <v>133</v>
      </c>
      <c r="B5" s="476">
        <v>-0.59356503151008833</v>
      </c>
      <c r="C5" s="476">
        <v>3.4379835561177048</v>
      </c>
      <c r="D5" s="476">
        <v>3.5836869294624591</v>
      </c>
    </row>
    <row r="6" spans="1:18" x14ac:dyDescent="0.2">
      <c r="A6" s="448" t="s">
        <v>134</v>
      </c>
      <c r="B6" s="476">
        <v>-0.6259875956829436</v>
      </c>
      <c r="C6" s="476">
        <v>4.0184963286888085</v>
      </c>
      <c r="D6" s="476" t="s">
        <v>588</v>
      </c>
    </row>
    <row r="7" spans="1:18" x14ac:dyDescent="0.2">
      <c r="A7" s="448" t="s">
        <v>135</v>
      </c>
      <c r="B7" s="476">
        <v>-0.11845416630258529</v>
      </c>
      <c r="C7" s="476">
        <v>4.3042523175753722</v>
      </c>
      <c r="D7" s="476" t="s">
        <v>588</v>
      </c>
    </row>
    <row r="8" spans="1:18" x14ac:dyDescent="0.2">
      <c r="A8" s="448" t="s">
        <v>136</v>
      </c>
      <c r="B8" s="476">
        <v>0.44219334413514788</v>
      </c>
      <c r="C8" s="476">
        <v>3.9540683504788068</v>
      </c>
      <c r="D8" s="722" t="s">
        <v>588</v>
      </c>
    </row>
    <row r="9" spans="1:18" x14ac:dyDescent="0.2">
      <c r="A9" s="448" t="s">
        <v>137</v>
      </c>
      <c r="B9" s="476">
        <v>0.88734020342642284</v>
      </c>
      <c r="C9" s="476">
        <v>3.796928290059542</v>
      </c>
      <c r="D9" s="722" t="s">
        <v>588</v>
      </c>
    </row>
    <row r="10" spans="1:18" x14ac:dyDescent="0.2">
      <c r="A10" s="448" t="s">
        <v>138</v>
      </c>
      <c r="B10" s="476">
        <v>1.4827208268735421</v>
      </c>
      <c r="C10" s="476">
        <v>3.6303354657917133</v>
      </c>
      <c r="D10" s="722" t="s">
        <v>588</v>
      </c>
    </row>
    <row r="11" spans="1:18" x14ac:dyDescent="0.2">
      <c r="A11" s="448" t="s">
        <v>139</v>
      </c>
      <c r="B11" s="476">
        <v>2.4615728382225166</v>
      </c>
      <c r="C11" s="476">
        <v>3.6705973153041462</v>
      </c>
      <c r="D11" s="722" t="s">
        <v>588</v>
      </c>
    </row>
    <row r="12" spans="1:18" x14ac:dyDescent="0.2">
      <c r="A12" s="448" t="s">
        <v>140</v>
      </c>
      <c r="B12" s="476">
        <v>2.716283463883745</v>
      </c>
      <c r="C12" s="476">
        <v>3.4226247723429442</v>
      </c>
      <c r="D12" s="722" t="s">
        <v>588</v>
      </c>
    </row>
    <row r="13" spans="1:18" x14ac:dyDescent="0.2">
      <c r="A13" s="448" t="s">
        <v>141</v>
      </c>
      <c r="B13" s="476">
        <v>2.598378905106411</v>
      </c>
      <c r="C13" s="476">
        <v>3.8300683971555718</v>
      </c>
      <c r="D13" s="722" t="s">
        <v>588</v>
      </c>
    </row>
    <row r="14" spans="1:18" x14ac:dyDescent="0.2">
      <c r="A14" s="448" t="s">
        <v>142</v>
      </c>
      <c r="B14" s="476">
        <v>3.5439538889147975</v>
      </c>
      <c r="C14" s="476">
        <v>3.8554541139032179</v>
      </c>
      <c r="D14" s="722" t="s">
        <v>588</v>
      </c>
    </row>
    <row r="15" spans="1:18" x14ac:dyDescent="0.2">
      <c r="A15" s="477" t="s">
        <v>143</v>
      </c>
      <c r="B15" s="478">
        <v>4.1035613322702096</v>
      </c>
      <c r="C15" s="478">
        <v>3.5807656788029325</v>
      </c>
      <c r="D15" s="723" t="s">
        <v>588</v>
      </c>
    </row>
    <row r="16" spans="1:18" x14ac:dyDescent="0.2">
      <c r="A16" s="447"/>
      <c r="B16" s="448"/>
      <c r="C16" s="448"/>
      <c r="D16" s="93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84" t="s">
        <v>24</v>
      </c>
      <c r="B1" s="485"/>
      <c r="C1" s="485"/>
      <c r="D1" s="485"/>
      <c r="E1" s="485"/>
      <c r="F1" s="485"/>
      <c r="G1" s="485"/>
      <c r="H1" s="485"/>
    </row>
    <row r="2" spans="1:8" ht="15.75" x14ac:dyDescent="0.25">
      <c r="A2" s="486"/>
      <c r="B2" s="487"/>
      <c r="C2" s="488"/>
      <c r="D2" s="488"/>
      <c r="E2" s="488"/>
      <c r="F2" s="488"/>
      <c r="G2" s="488"/>
      <c r="H2" s="516" t="s">
        <v>157</v>
      </c>
    </row>
    <row r="3" spans="1:8" s="80" customFormat="1" x14ac:dyDescent="0.2">
      <c r="A3" s="440"/>
      <c r="B3" s="893">
        <f>INDICE!A3</f>
        <v>42767</v>
      </c>
      <c r="C3" s="894"/>
      <c r="D3" s="894" t="s">
        <v>118</v>
      </c>
      <c r="E3" s="894"/>
      <c r="F3" s="894" t="s">
        <v>119</v>
      </c>
      <c r="G3" s="894"/>
      <c r="H3" s="894"/>
    </row>
    <row r="4" spans="1:8" s="80" customFormat="1" x14ac:dyDescent="0.2">
      <c r="A4" s="441"/>
      <c r="B4" s="97" t="s">
        <v>47</v>
      </c>
      <c r="C4" s="97" t="s">
        <v>474</v>
      </c>
      <c r="D4" s="97" t="s">
        <v>47</v>
      </c>
      <c r="E4" s="97" t="s">
        <v>474</v>
      </c>
      <c r="F4" s="97" t="s">
        <v>47</v>
      </c>
      <c r="G4" s="437" t="s">
        <v>474</v>
      </c>
      <c r="H4" s="437" t="s">
        <v>126</v>
      </c>
    </row>
    <row r="5" spans="1:8" s="102" customFormat="1" x14ac:dyDescent="0.2">
      <c r="A5" s="490" t="s">
        <v>144</v>
      </c>
      <c r="B5" s="499">
        <v>82.811259999999962</v>
      </c>
      <c r="C5" s="492">
        <v>-4.4450988270269782</v>
      </c>
      <c r="D5" s="491">
        <v>193.47979999999993</v>
      </c>
      <c r="E5" s="492">
        <v>10.222039417465515</v>
      </c>
      <c r="F5" s="491">
        <v>877.54233000000011</v>
      </c>
      <c r="G5" s="492">
        <v>4.7516093875690224</v>
      </c>
      <c r="H5" s="497">
        <v>33.932402035200944</v>
      </c>
    </row>
    <row r="6" spans="1:8" s="102" customFormat="1" x14ac:dyDescent="0.2">
      <c r="A6" s="490" t="s">
        <v>145</v>
      </c>
      <c r="B6" s="499">
        <v>65.759250000000009</v>
      </c>
      <c r="C6" s="492">
        <v>4.3877649667426661</v>
      </c>
      <c r="D6" s="491">
        <v>145.93448000000001</v>
      </c>
      <c r="E6" s="492">
        <v>24.605527557955206</v>
      </c>
      <c r="F6" s="491">
        <v>563.67148999999995</v>
      </c>
      <c r="G6" s="492">
        <v>15.398129968491849</v>
      </c>
      <c r="H6" s="497">
        <v>21.79578917231348</v>
      </c>
    </row>
    <row r="7" spans="1:8" s="102" customFormat="1" x14ac:dyDescent="0.2">
      <c r="A7" s="490" t="s">
        <v>146</v>
      </c>
      <c r="B7" s="499">
        <v>3.7170500000000013</v>
      </c>
      <c r="C7" s="492">
        <v>-2.2985937705348878</v>
      </c>
      <c r="D7" s="491">
        <v>7.4705099999999991</v>
      </c>
      <c r="E7" s="492">
        <v>6.500658633805263</v>
      </c>
      <c r="F7" s="491">
        <v>47.762660000000004</v>
      </c>
      <c r="G7" s="492">
        <v>8.1279089168183472</v>
      </c>
      <c r="H7" s="497">
        <v>1.8468645055454025</v>
      </c>
    </row>
    <row r="8" spans="1:8" s="102" customFormat="1" x14ac:dyDescent="0.2">
      <c r="A8" s="493" t="s">
        <v>601</v>
      </c>
      <c r="B8" s="498">
        <v>82.98660000000001</v>
      </c>
      <c r="C8" s="495">
        <v>16.212350046107357</v>
      </c>
      <c r="D8" s="494">
        <v>189.54266000000001</v>
      </c>
      <c r="E8" s="496">
        <v>18.843697274978748</v>
      </c>
      <c r="F8" s="494">
        <v>1097.17209</v>
      </c>
      <c r="G8" s="496">
        <v>64.33426595751105</v>
      </c>
      <c r="H8" s="776">
        <v>42.424944286940168</v>
      </c>
    </row>
    <row r="9" spans="1:8" s="80" customFormat="1" x14ac:dyDescent="0.2">
      <c r="A9" s="442" t="s">
        <v>117</v>
      </c>
      <c r="B9" s="69">
        <v>235.27415999999999</v>
      </c>
      <c r="C9" s="70">
        <v>4.6255067201143563</v>
      </c>
      <c r="D9" s="69">
        <v>536.42744999999991</v>
      </c>
      <c r="E9" s="70">
        <v>16.828731375683951</v>
      </c>
      <c r="F9" s="69">
        <v>2586.1485700000003</v>
      </c>
      <c r="G9" s="70">
        <v>26.895563232781306</v>
      </c>
      <c r="H9" s="70">
        <v>100</v>
      </c>
    </row>
    <row r="10" spans="1:8" s="102" customFormat="1" x14ac:dyDescent="0.2">
      <c r="A10" s="483"/>
      <c r="B10" s="482"/>
      <c r="C10" s="489"/>
      <c r="D10" s="482"/>
      <c r="E10" s="489"/>
      <c r="F10" s="482"/>
      <c r="G10" s="489"/>
      <c r="H10" s="93" t="s">
        <v>234</v>
      </c>
    </row>
    <row r="11" spans="1:8" s="102" customFormat="1" x14ac:dyDescent="0.2">
      <c r="A11" s="443" t="s">
        <v>543</v>
      </c>
      <c r="B11" s="482"/>
      <c r="C11" s="482"/>
      <c r="D11" s="482"/>
      <c r="E11" s="482"/>
      <c r="F11" s="482"/>
      <c r="G11" s="489"/>
      <c r="H11" s="489"/>
    </row>
    <row r="12" spans="1:8" s="102" customFormat="1" x14ac:dyDescent="0.2">
      <c r="A12" s="443" t="s">
        <v>600</v>
      </c>
      <c r="B12" s="482"/>
      <c r="C12" s="482"/>
      <c r="D12" s="482"/>
      <c r="E12" s="482"/>
      <c r="F12" s="482"/>
      <c r="G12" s="489"/>
      <c r="H12" s="489"/>
    </row>
    <row r="13" spans="1:8" s="102" customFormat="1" ht="14.25" x14ac:dyDescent="0.2">
      <c r="A13" s="166" t="s">
        <v>625</v>
      </c>
      <c r="B13" s="448"/>
      <c r="C13" s="448"/>
      <c r="D13" s="448"/>
      <c r="E13" s="448"/>
      <c r="F13" s="448"/>
      <c r="G13" s="448"/>
      <c r="H13" s="44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388" priority="4" operator="between">
      <formula>0</formula>
      <formula>0.5</formula>
    </cfRule>
  </conditionalFormatting>
  <conditionalFormatting sqref="D8">
    <cfRule type="cellIs" dxfId="387" priority="3" operator="between">
      <formula>0</formula>
      <formula>0.5</formula>
    </cfRule>
  </conditionalFormatting>
  <conditionalFormatting sqref="F8">
    <cfRule type="cellIs" dxfId="386" priority="2" operator="between">
      <formula>0</formula>
      <formula>0.5</formula>
    </cfRule>
  </conditionalFormatting>
  <conditionalFormatting sqref="H8">
    <cfRule type="cellIs" dxfId="385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D7" sqref="D7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16" t="s">
        <v>157</v>
      </c>
    </row>
    <row r="3" spans="1:14" s="102" customFormat="1" x14ac:dyDescent="0.2">
      <c r="A3" s="79"/>
      <c r="B3" s="893">
        <f>INDICE!A3</f>
        <v>42767</v>
      </c>
      <c r="C3" s="894"/>
      <c r="D3" s="895" t="s">
        <v>118</v>
      </c>
      <c r="E3" s="895"/>
      <c r="F3" s="895" t="s">
        <v>119</v>
      </c>
      <c r="G3" s="895"/>
      <c r="H3" s="895"/>
      <c r="I3" s="517"/>
    </row>
    <row r="4" spans="1:14" s="102" customFormat="1" x14ac:dyDescent="0.2">
      <c r="A4" s="81"/>
      <c r="B4" s="97" t="s">
        <v>47</v>
      </c>
      <c r="C4" s="97" t="s">
        <v>480</v>
      </c>
      <c r="D4" s="97" t="s">
        <v>47</v>
      </c>
      <c r="E4" s="97" t="s">
        <v>474</v>
      </c>
      <c r="F4" s="97" t="s">
        <v>47</v>
      </c>
      <c r="G4" s="437" t="s">
        <v>474</v>
      </c>
      <c r="H4" s="437" t="s">
        <v>108</v>
      </c>
      <c r="I4" s="517"/>
    </row>
    <row r="5" spans="1:14" s="102" customFormat="1" x14ac:dyDescent="0.2">
      <c r="A5" s="99" t="s">
        <v>190</v>
      </c>
      <c r="B5" s="519">
        <v>312.19146000000006</v>
      </c>
      <c r="C5" s="512">
        <v>-4.3764880897229919</v>
      </c>
      <c r="D5" s="511">
        <v>635.25499000000048</v>
      </c>
      <c r="E5" s="513">
        <v>-1.1714971035424786</v>
      </c>
      <c r="F5" s="511">
        <v>4371.5314300000018</v>
      </c>
      <c r="G5" s="513">
        <v>1.2017603539404289</v>
      </c>
      <c r="H5" s="522">
        <v>91.995964008348309</v>
      </c>
    </row>
    <row r="6" spans="1:14" s="102" customFormat="1" x14ac:dyDescent="0.2">
      <c r="A6" s="99" t="s">
        <v>191</v>
      </c>
      <c r="B6" s="499">
        <v>26.543309999999995</v>
      </c>
      <c r="C6" s="506">
        <v>5.5007469336951125E-3</v>
      </c>
      <c r="D6" s="491">
        <v>52.555939999999978</v>
      </c>
      <c r="E6" s="492">
        <v>0.96636269396608609</v>
      </c>
      <c r="F6" s="491">
        <v>376.49508000000009</v>
      </c>
      <c r="G6" s="492">
        <v>9.5330937402575433</v>
      </c>
      <c r="H6" s="497">
        <v>7.9230879117801996</v>
      </c>
    </row>
    <row r="7" spans="1:14" s="102" customFormat="1" x14ac:dyDescent="0.2">
      <c r="A7" s="99" t="s">
        <v>151</v>
      </c>
      <c r="B7" s="520">
        <v>0</v>
      </c>
      <c r="C7" s="507">
        <v>-100</v>
      </c>
      <c r="D7" s="865">
        <v>0</v>
      </c>
      <c r="E7" s="865">
        <v>-100</v>
      </c>
      <c r="F7" s="506">
        <v>7.1569999999999995E-2</v>
      </c>
      <c r="G7" s="507">
        <v>-27.354851806739756</v>
      </c>
      <c r="H7" s="520">
        <v>1.5061429271429224E-3</v>
      </c>
    </row>
    <row r="8" spans="1:14" s="102" customFormat="1" x14ac:dyDescent="0.2">
      <c r="A8" s="518" t="s">
        <v>152</v>
      </c>
      <c r="B8" s="500">
        <v>338.73477000000008</v>
      </c>
      <c r="C8" s="501">
        <v>-4.0534325886072704</v>
      </c>
      <c r="D8" s="500">
        <v>687.81093000000044</v>
      </c>
      <c r="E8" s="501">
        <v>-1.0146983497492286</v>
      </c>
      <c r="F8" s="500">
        <v>4748.0980800000016</v>
      </c>
      <c r="G8" s="501">
        <v>1.8150944758728831</v>
      </c>
      <c r="H8" s="501">
        <v>99.920558063055637</v>
      </c>
    </row>
    <row r="9" spans="1:14" s="102" customFormat="1" x14ac:dyDescent="0.2">
      <c r="A9" s="99" t="s">
        <v>153</v>
      </c>
      <c r="B9" s="520">
        <v>0.21314000000000005</v>
      </c>
      <c r="C9" s="507">
        <v>63.363225262512458</v>
      </c>
      <c r="D9" s="506">
        <v>0.50211000000000006</v>
      </c>
      <c r="E9" s="507">
        <v>58.23458968864238</v>
      </c>
      <c r="F9" s="506">
        <v>3.7749799999999998</v>
      </c>
      <c r="G9" s="507">
        <v>-8.8134642207769662E-2</v>
      </c>
      <c r="H9" s="497">
        <v>7.9441936944334074E-2</v>
      </c>
    </row>
    <row r="10" spans="1:14" s="102" customFormat="1" x14ac:dyDescent="0.2">
      <c r="A10" s="68" t="s">
        <v>154</v>
      </c>
      <c r="B10" s="502">
        <v>338.94791000000009</v>
      </c>
      <c r="C10" s="503">
        <v>-4.0285275580548001</v>
      </c>
      <c r="D10" s="502">
        <v>688.31304000000034</v>
      </c>
      <c r="E10" s="503">
        <v>-0.98765353959192215</v>
      </c>
      <c r="F10" s="502">
        <v>4751.8730600000026</v>
      </c>
      <c r="G10" s="503">
        <v>1.8135537356263978</v>
      </c>
      <c r="H10" s="503">
        <v>100</v>
      </c>
    </row>
    <row r="11" spans="1:14" s="102" customFormat="1" x14ac:dyDescent="0.2">
      <c r="A11" s="104" t="s">
        <v>155</v>
      </c>
      <c r="B11" s="508"/>
      <c r="C11" s="508"/>
      <c r="D11" s="508"/>
      <c r="E11" s="508"/>
      <c r="F11" s="508"/>
      <c r="G11" s="508"/>
      <c r="H11" s="508"/>
    </row>
    <row r="12" spans="1:14" s="102" customFormat="1" x14ac:dyDescent="0.2">
      <c r="A12" s="105" t="s">
        <v>196</v>
      </c>
      <c r="B12" s="521">
        <v>21.474550000000015</v>
      </c>
      <c r="C12" s="510">
        <v>6.7046190279565776</v>
      </c>
      <c r="D12" s="509">
        <v>42.65211</v>
      </c>
      <c r="E12" s="510">
        <v>6.0932574540818001</v>
      </c>
      <c r="F12" s="509">
        <v>249.57386000000002</v>
      </c>
      <c r="G12" s="510">
        <v>-13.167070520351057</v>
      </c>
      <c r="H12" s="523">
        <v>5.2521154679161377</v>
      </c>
    </row>
    <row r="13" spans="1:14" s="102" customFormat="1" x14ac:dyDescent="0.2">
      <c r="A13" s="106" t="s">
        <v>156</v>
      </c>
      <c r="B13" s="561">
        <v>6.3356490382253741</v>
      </c>
      <c r="C13" s="514"/>
      <c r="D13" s="543">
        <v>6.1966151331376746</v>
      </c>
      <c r="E13" s="514"/>
      <c r="F13" s="543">
        <v>5.2521154679161377</v>
      </c>
      <c r="G13" s="514"/>
      <c r="H13" s="524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234</v>
      </c>
    </row>
    <row r="15" spans="1:14" s="102" customFormat="1" x14ac:dyDescent="0.2">
      <c r="A15" s="94" t="s">
        <v>543</v>
      </c>
      <c r="B15" s="136"/>
      <c r="C15" s="136"/>
      <c r="D15" s="136"/>
      <c r="E15" s="136"/>
      <c r="F15" s="515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481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625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384" priority="4" operator="between">
      <formula>0</formula>
      <formula>0.5</formula>
    </cfRule>
  </conditionalFormatting>
  <conditionalFormatting sqref="B9:G9">
    <cfRule type="cellIs" dxfId="383" priority="6" operator="between">
      <formula>0</formula>
      <formula>0.5</formula>
    </cfRule>
  </conditionalFormatting>
  <conditionalFormatting sqref="B7:C7 F7:G7">
    <cfRule type="cellIs" dxfId="382" priority="5" operator="between">
      <formula>0</formula>
      <formula>0.5</formula>
    </cfRule>
  </conditionalFormatting>
  <conditionalFormatting sqref="C7">
    <cfRule type="cellIs" dxfId="381" priority="3" operator="equal">
      <formula>0</formula>
    </cfRule>
  </conditionalFormatting>
  <conditionalFormatting sqref="B7">
    <cfRule type="cellIs" dxfId="380" priority="2" operator="equal">
      <formula>0</formula>
    </cfRule>
  </conditionalFormatting>
  <conditionalFormatting sqref="C6">
    <cfRule type="cellIs" dxfId="379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C22" sqref="C22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582</v>
      </c>
    </row>
    <row r="2" spans="1:10" ht="15.75" x14ac:dyDescent="0.25">
      <c r="A2" s="2"/>
      <c r="B2" s="109"/>
      <c r="H2" s="110" t="s">
        <v>157</v>
      </c>
    </row>
    <row r="3" spans="1:10" s="114" customFormat="1" ht="13.7" customHeight="1" x14ac:dyDescent="0.2">
      <c r="A3" s="111"/>
      <c r="B3" s="896">
        <f>INDICE!A3</f>
        <v>42767</v>
      </c>
      <c r="C3" s="896"/>
      <c r="D3" s="896"/>
      <c r="E3" s="112"/>
      <c r="F3" s="897" t="s">
        <v>119</v>
      </c>
      <c r="G3" s="897"/>
      <c r="H3" s="897"/>
    </row>
    <row r="4" spans="1:10" s="114" customFormat="1" x14ac:dyDescent="0.2">
      <c r="A4" s="115"/>
      <c r="B4" s="116" t="s">
        <v>149</v>
      </c>
      <c r="C4" s="790" t="s">
        <v>150</v>
      </c>
      <c r="D4" s="116" t="s">
        <v>158</v>
      </c>
      <c r="E4" s="116"/>
      <c r="F4" s="116" t="s">
        <v>149</v>
      </c>
      <c r="G4" s="790" t="s">
        <v>150</v>
      </c>
      <c r="H4" s="116" t="s">
        <v>158</v>
      </c>
    </row>
    <row r="5" spans="1:10" s="114" customFormat="1" x14ac:dyDescent="0.2">
      <c r="A5" s="111" t="s">
        <v>159</v>
      </c>
      <c r="B5" s="117">
        <v>46.544600000000003</v>
      </c>
      <c r="C5" s="119">
        <v>2.0523499999999997</v>
      </c>
      <c r="D5" s="525">
        <v>48.59695</v>
      </c>
      <c r="E5" s="526"/>
      <c r="F5" s="526">
        <v>670.05076000000076</v>
      </c>
      <c r="G5" s="119">
        <v>30.830510000000032</v>
      </c>
      <c r="H5" s="525">
        <v>700.88127000000077</v>
      </c>
      <c r="I5" s="82"/>
    </row>
    <row r="6" spans="1:10" s="114" customFormat="1" x14ac:dyDescent="0.2">
      <c r="A6" s="115" t="s">
        <v>160</v>
      </c>
      <c r="B6" s="118">
        <v>9.0116399999999999</v>
      </c>
      <c r="C6" s="119">
        <v>0.45207000000000003</v>
      </c>
      <c r="D6" s="527">
        <v>9.4637100000000007</v>
      </c>
      <c r="E6" s="263"/>
      <c r="F6" s="263">
        <v>128.23273999999998</v>
      </c>
      <c r="G6" s="119">
        <v>7.7838900000000022</v>
      </c>
      <c r="H6" s="527">
        <v>136.01662999999999</v>
      </c>
      <c r="I6" s="82"/>
    </row>
    <row r="7" spans="1:10" s="114" customFormat="1" x14ac:dyDescent="0.2">
      <c r="A7" s="115" t="s">
        <v>161</v>
      </c>
      <c r="B7" s="118">
        <v>5.5644299999999998</v>
      </c>
      <c r="C7" s="119">
        <v>0.44500000000000001</v>
      </c>
      <c r="D7" s="527">
        <v>6.00943</v>
      </c>
      <c r="E7" s="263"/>
      <c r="F7" s="263">
        <v>81.854009999999988</v>
      </c>
      <c r="G7" s="119">
        <v>7.2196400000000018</v>
      </c>
      <c r="H7" s="527">
        <v>89.073649999999986</v>
      </c>
      <c r="I7" s="82"/>
    </row>
    <row r="8" spans="1:10" s="114" customFormat="1" x14ac:dyDescent="0.2">
      <c r="A8" s="115" t="s">
        <v>162</v>
      </c>
      <c r="B8" s="118">
        <v>12.763860000000001</v>
      </c>
      <c r="C8" s="119">
        <v>0.85837999999999992</v>
      </c>
      <c r="D8" s="527">
        <v>13.622240000000001</v>
      </c>
      <c r="E8" s="263"/>
      <c r="F8" s="263">
        <v>207.85938999999996</v>
      </c>
      <c r="G8" s="119">
        <v>13.132130000000007</v>
      </c>
      <c r="H8" s="527">
        <v>220.99151999999998</v>
      </c>
      <c r="I8" s="82"/>
    </row>
    <row r="9" spans="1:10" s="114" customFormat="1" x14ac:dyDescent="0.2">
      <c r="A9" s="115" t="s">
        <v>163</v>
      </c>
      <c r="B9" s="118">
        <v>29.13645</v>
      </c>
      <c r="C9" s="119">
        <v>9.9102000000000015</v>
      </c>
      <c r="D9" s="527">
        <v>39.04665</v>
      </c>
      <c r="E9" s="263"/>
      <c r="F9" s="263">
        <v>372.70671999999968</v>
      </c>
      <c r="G9" s="119">
        <v>131.11298000000008</v>
      </c>
      <c r="H9" s="527">
        <v>503.81969999999978</v>
      </c>
      <c r="I9" s="82"/>
    </row>
    <row r="10" spans="1:10" s="114" customFormat="1" x14ac:dyDescent="0.2">
      <c r="A10" s="115" t="s">
        <v>164</v>
      </c>
      <c r="B10" s="118">
        <v>3.89716</v>
      </c>
      <c r="C10" s="119">
        <v>0.24364999999999998</v>
      </c>
      <c r="D10" s="527">
        <v>4.1408100000000001</v>
      </c>
      <c r="E10" s="263"/>
      <c r="F10" s="263">
        <v>58.392990000000012</v>
      </c>
      <c r="G10" s="119">
        <v>4.0784299999999991</v>
      </c>
      <c r="H10" s="527">
        <v>62.471420000000009</v>
      </c>
      <c r="I10" s="82"/>
    </row>
    <row r="11" spans="1:10" s="114" customFormat="1" x14ac:dyDescent="0.2">
      <c r="A11" s="115" t="s">
        <v>165</v>
      </c>
      <c r="B11" s="118">
        <v>16.12828</v>
      </c>
      <c r="C11" s="119">
        <v>1.0786499999999997</v>
      </c>
      <c r="D11" s="527">
        <v>17.20693</v>
      </c>
      <c r="E11" s="263"/>
      <c r="F11" s="263">
        <v>249.34709999999973</v>
      </c>
      <c r="G11" s="119">
        <v>17.772870000000019</v>
      </c>
      <c r="H11" s="527">
        <v>267.11996999999974</v>
      </c>
      <c r="I11" s="82"/>
    </row>
    <row r="12" spans="1:10" s="114" customFormat="1" x14ac:dyDescent="0.2">
      <c r="A12" s="115" t="s">
        <v>593</v>
      </c>
      <c r="B12" s="118">
        <v>10.913660000000002</v>
      </c>
      <c r="C12" s="119">
        <v>0.66776999999999986</v>
      </c>
      <c r="D12" s="527">
        <v>11.581430000000001</v>
      </c>
      <c r="E12" s="263"/>
      <c r="F12" s="263">
        <v>164.64874999999998</v>
      </c>
      <c r="G12" s="119">
        <v>9.326460000000008</v>
      </c>
      <c r="H12" s="527">
        <v>173.97520999999998</v>
      </c>
      <c r="I12" s="82"/>
      <c r="J12" s="119"/>
    </row>
    <row r="13" spans="1:10" s="114" customFormat="1" x14ac:dyDescent="0.2">
      <c r="A13" s="115" t="s">
        <v>166</v>
      </c>
      <c r="B13" s="118">
        <v>53.187460000000002</v>
      </c>
      <c r="C13" s="119">
        <v>3.8371200000000001</v>
      </c>
      <c r="D13" s="527">
        <v>57.02458</v>
      </c>
      <c r="E13" s="263"/>
      <c r="F13" s="263">
        <v>732.65339000000006</v>
      </c>
      <c r="G13" s="119">
        <v>55.802930000000039</v>
      </c>
      <c r="H13" s="527">
        <v>788.45632000000012</v>
      </c>
      <c r="I13" s="82"/>
      <c r="J13" s="119"/>
    </row>
    <row r="14" spans="1:10" s="114" customFormat="1" x14ac:dyDescent="0.2">
      <c r="A14" s="115" t="s">
        <v>167</v>
      </c>
      <c r="B14" s="118">
        <v>0.39970999999999995</v>
      </c>
      <c r="C14" s="119">
        <v>4.6879999999999998E-2</v>
      </c>
      <c r="D14" s="528">
        <v>0.44658999999999993</v>
      </c>
      <c r="E14" s="119"/>
      <c r="F14" s="263">
        <v>5.5303100000000001</v>
      </c>
      <c r="G14" s="119">
        <v>0.65748999999999991</v>
      </c>
      <c r="H14" s="528">
        <v>6.1878000000000002</v>
      </c>
      <c r="I14" s="82"/>
      <c r="J14" s="119"/>
    </row>
    <row r="15" spans="1:10" s="114" customFormat="1" x14ac:dyDescent="0.2">
      <c r="A15" s="115" t="s">
        <v>168</v>
      </c>
      <c r="B15" s="118">
        <v>34.679569999999998</v>
      </c>
      <c r="C15" s="119">
        <v>1.6703299999999999</v>
      </c>
      <c r="D15" s="527">
        <v>36.349899999999998</v>
      </c>
      <c r="E15" s="263"/>
      <c r="F15" s="263">
        <v>483.34924000000029</v>
      </c>
      <c r="G15" s="119">
        <v>23.940739999999995</v>
      </c>
      <c r="H15" s="527">
        <v>507.2899800000003</v>
      </c>
      <c r="I15" s="82"/>
      <c r="J15" s="119"/>
    </row>
    <row r="16" spans="1:10" s="114" customFormat="1" x14ac:dyDescent="0.2">
      <c r="A16" s="115" t="s">
        <v>169</v>
      </c>
      <c r="B16" s="118">
        <v>5.9838999999999984</v>
      </c>
      <c r="C16" s="119">
        <v>0.21202000000000004</v>
      </c>
      <c r="D16" s="527">
        <v>6.1959199999999983</v>
      </c>
      <c r="E16" s="263"/>
      <c r="F16" s="263">
        <v>91.568160000000034</v>
      </c>
      <c r="G16" s="119">
        <v>3.3959000000000001</v>
      </c>
      <c r="H16" s="527">
        <v>94.964060000000032</v>
      </c>
      <c r="I16" s="82"/>
      <c r="J16" s="119"/>
    </row>
    <row r="17" spans="1:14" s="114" customFormat="1" x14ac:dyDescent="0.2">
      <c r="A17" s="115" t="s">
        <v>170</v>
      </c>
      <c r="B17" s="118">
        <v>15.429990000000002</v>
      </c>
      <c r="C17" s="119">
        <v>1.0465199999999997</v>
      </c>
      <c r="D17" s="527">
        <v>16.476510000000001</v>
      </c>
      <c r="E17" s="263"/>
      <c r="F17" s="263">
        <v>227.09657000000001</v>
      </c>
      <c r="G17" s="119">
        <v>14.90699</v>
      </c>
      <c r="H17" s="527">
        <v>242.00356000000002</v>
      </c>
      <c r="I17" s="82"/>
      <c r="J17" s="119"/>
    </row>
    <row r="18" spans="1:14" s="114" customFormat="1" x14ac:dyDescent="0.2">
      <c r="A18" s="115" t="s">
        <v>171</v>
      </c>
      <c r="B18" s="118">
        <v>2.6508000000000003</v>
      </c>
      <c r="C18" s="119">
        <v>0.12673999999999999</v>
      </c>
      <c r="D18" s="527">
        <v>2.7775400000000001</v>
      </c>
      <c r="E18" s="263"/>
      <c r="F18" s="263">
        <v>30.505170000000007</v>
      </c>
      <c r="G18" s="119">
        <v>1.82104</v>
      </c>
      <c r="H18" s="527">
        <v>32.326210000000003</v>
      </c>
      <c r="I18" s="82"/>
      <c r="J18" s="119"/>
    </row>
    <row r="19" spans="1:14" s="114" customFormat="1" x14ac:dyDescent="0.2">
      <c r="A19" s="115" t="s">
        <v>172</v>
      </c>
      <c r="B19" s="118">
        <v>41.098140000000001</v>
      </c>
      <c r="C19" s="119">
        <v>2.4105799999999999</v>
      </c>
      <c r="D19" s="527">
        <v>43.508720000000004</v>
      </c>
      <c r="E19" s="263"/>
      <c r="F19" s="263">
        <v>519.82449000000008</v>
      </c>
      <c r="G19" s="119">
        <v>32.342390000000002</v>
      </c>
      <c r="H19" s="527">
        <v>552.16688000000011</v>
      </c>
      <c r="I19" s="82"/>
      <c r="J19" s="119"/>
    </row>
    <row r="20" spans="1:14" s="114" customFormat="1" x14ac:dyDescent="0.2">
      <c r="A20" s="115" t="s">
        <v>173</v>
      </c>
      <c r="B20" s="119">
        <v>0.52627000000000002</v>
      </c>
      <c r="C20" s="119">
        <v>0</v>
      </c>
      <c r="D20" s="528">
        <v>0.52627000000000002</v>
      </c>
      <c r="E20" s="119"/>
      <c r="F20" s="263">
        <v>7.0967500000000001</v>
      </c>
      <c r="G20" s="119">
        <v>0</v>
      </c>
      <c r="H20" s="528">
        <v>7.0967500000000001</v>
      </c>
      <c r="I20" s="82"/>
      <c r="J20" s="119"/>
    </row>
    <row r="21" spans="1:14" s="114" customFormat="1" x14ac:dyDescent="0.2">
      <c r="A21" s="115" t="s">
        <v>174</v>
      </c>
      <c r="B21" s="118">
        <v>7.8616400000000013</v>
      </c>
      <c r="C21" s="119">
        <v>0.49557999999999996</v>
      </c>
      <c r="D21" s="527">
        <v>8.3572200000000016</v>
      </c>
      <c r="E21" s="263"/>
      <c r="F21" s="263">
        <v>112.99541000000001</v>
      </c>
      <c r="G21" s="119">
        <v>6.9492700000000021</v>
      </c>
      <c r="H21" s="527">
        <v>119.94468000000001</v>
      </c>
      <c r="I21" s="82"/>
      <c r="J21" s="119"/>
      <c r="K21" s="119"/>
    </row>
    <row r="22" spans="1:14" s="114" customFormat="1" x14ac:dyDescent="0.2">
      <c r="A22" s="115" t="s">
        <v>175</v>
      </c>
      <c r="B22" s="118">
        <v>4.3246400000000005</v>
      </c>
      <c r="C22" s="119">
        <v>0.19722000000000001</v>
      </c>
      <c r="D22" s="527">
        <v>4.5218600000000002</v>
      </c>
      <c r="E22" s="263"/>
      <c r="F22" s="263">
        <v>60.440200000000011</v>
      </c>
      <c r="G22" s="119">
        <v>3.02258</v>
      </c>
      <c r="H22" s="527">
        <v>63.462780000000009</v>
      </c>
      <c r="I22" s="82"/>
      <c r="J22" s="119"/>
    </row>
    <row r="23" spans="1:14" x14ac:dyDescent="0.2">
      <c r="A23" s="120" t="s">
        <v>176</v>
      </c>
      <c r="B23" s="121">
        <v>12.089259999999999</v>
      </c>
      <c r="C23" s="119">
        <v>0.79225000000000001</v>
      </c>
      <c r="D23" s="529">
        <v>12.881509999999999</v>
      </c>
      <c r="E23" s="530"/>
      <c r="F23" s="530">
        <v>167.37927999999977</v>
      </c>
      <c r="G23" s="119">
        <v>12.398840000000009</v>
      </c>
      <c r="H23" s="529">
        <v>179.77811999999977</v>
      </c>
      <c r="I23" s="472"/>
      <c r="J23" s="119"/>
      <c r="N23" s="114"/>
    </row>
    <row r="24" spans="1:14" x14ac:dyDescent="0.2">
      <c r="A24" s="122" t="s">
        <v>486</v>
      </c>
      <c r="B24" s="123">
        <v>312.19146000000001</v>
      </c>
      <c r="C24" s="123">
        <v>26.543309999999988</v>
      </c>
      <c r="D24" s="123">
        <v>338.73476999999997</v>
      </c>
      <c r="E24" s="123"/>
      <c r="F24" s="123">
        <v>4371.5314300000064</v>
      </c>
      <c r="G24" s="123">
        <v>376.49508000000031</v>
      </c>
      <c r="H24" s="123">
        <v>4748.026510000007</v>
      </c>
      <c r="I24" s="472"/>
      <c r="J24" s="119"/>
    </row>
    <row r="25" spans="1:14" x14ac:dyDescent="0.2">
      <c r="H25" s="93" t="s">
        <v>234</v>
      </c>
      <c r="J25" s="119"/>
    </row>
    <row r="26" spans="1:14" x14ac:dyDescent="0.2">
      <c r="A26" s="531" t="s">
        <v>482</v>
      </c>
      <c r="G26" s="125"/>
      <c r="H26" s="125"/>
      <c r="J26" s="119"/>
    </row>
    <row r="27" spans="1:14" x14ac:dyDescent="0.2">
      <c r="A27" s="154" t="s">
        <v>235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C32" s="800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378" priority="11" operator="between">
      <formula>0</formula>
      <formula>0.5</formula>
    </cfRule>
    <cfRule type="cellIs" dxfId="377" priority="12" operator="between">
      <formula>0</formula>
      <formula>0.49</formula>
    </cfRule>
  </conditionalFormatting>
  <conditionalFormatting sqref="C5:C23">
    <cfRule type="cellIs" dxfId="376" priority="10" stopIfTrue="1" operator="equal">
      <formula>0</formula>
    </cfRule>
  </conditionalFormatting>
  <conditionalFormatting sqref="G20">
    <cfRule type="cellIs" dxfId="375" priority="9" stopIfTrue="1" operator="equal">
      <formula>0</formula>
    </cfRule>
  </conditionalFormatting>
  <conditionalFormatting sqref="G5:G23">
    <cfRule type="cellIs" dxfId="374" priority="8" stopIfTrue="1" operator="equal">
      <formula>0</formula>
    </cfRule>
  </conditionalFormatting>
  <conditionalFormatting sqref="J12:J30">
    <cfRule type="cellIs" dxfId="373" priority="6" operator="between">
      <formula>0</formula>
      <formula>0.5</formula>
    </cfRule>
    <cfRule type="cellIs" dxfId="372" priority="7" operator="between">
      <formula>0</formula>
      <formula>0.49</formula>
    </cfRule>
  </conditionalFormatting>
  <conditionalFormatting sqref="J27">
    <cfRule type="cellIs" dxfId="371" priority="5" stopIfTrue="1" operator="equal">
      <formula>0</formula>
    </cfRule>
  </conditionalFormatting>
  <conditionalFormatting sqref="J12:J30">
    <cfRule type="cellIs" dxfId="370" priority="4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