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7\03. MARZO 2017\"/>
    </mc:Choice>
  </mc:AlternateContent>
  <bookViews>
    <workbookView xWindow="0" yWindow="0" windowWidth="28800" windowHeight="1168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6" l="1"/>
  <c r="D11" i="46"/>
  <c r="B11" i="46"/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<sst xmlns="http://schemas.openxmlformats.org/spreadsheetml/2006/main" count="1772" uniqueCount="685">
  <si>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</si>
  <si>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</si>
  <si>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</si>
  <si>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</si>
  <si>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</si>
  <si>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</si>
  <si>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</si>
  <si>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</si>
  <si>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</si>
  <si>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</si>
  <si>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</si>
  <si>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</si>
  <si>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</si>
  <si>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</si>
  <si>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</si>
  <si>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</si>
  <si>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</si>
  <si>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</si>
  <si>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</si>
  <si>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</si>
  <si>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</si>
  <si>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</si>
  <si>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</si>
  <si>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</si>
  <si>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</si>
  <si>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</si>
  <si>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</si>
  <si>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</si>
  <si>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</si>
  <si>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</si>
  <si>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</si>
  <si>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</si>
  <si>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</si>
  <si>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</si>
  <si>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</si>
  <si>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</si>
  <si>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</si>
  <si>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</si>
  <si>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</si>
  <si>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</si>
  <si>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</si>
  <si>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</si>
  <si>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</si>
  <si>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</si>
  <si>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</si>
  <si>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</si>
  <si>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</si>
  <si>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</si>
  <si>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</si>
  <si>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</si>
  <si>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</si>
  <si>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</si>
  <si>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</si>
  <si>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</si>
  <si>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</si>
  <si>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</si>
  <si>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</si>
  <si>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</si>
  <si>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</si>
  <si>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</si>
  <si>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</si>
  <si>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</si>
  <si>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</si>
  <si>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</si>
  <si>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</si>
  <si>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</si>
  <si>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</si>
  <si>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</si>
  <si>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</si>
  <si>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</si>
  <si>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</si>
  <si>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</si>
  <si>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</si>
  <si>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</si>
  <si>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</si>
  <si>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</si>
  <si>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</si>
  <si>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</si>
  <si>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</si>
  <si>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</si>
  <si>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</si>
  <si>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</si>
  <si>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</si>
  <si>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</si>
  <si>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</si>
  <si>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</si>
  <si>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</si>
  <si>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</si>
  <si>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</si>
  <si>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</si>
  <si>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</si>
  <si>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</si>
  <si>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</si>
  <si>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</si>
  <si>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</si>
  <si>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</si>
  <si>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</si>
  <si>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</si>
  <si>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</si>
  <si>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</si>
  <si>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</si>
  <si>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</si>
  <si>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</si>
  <si>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</si>
  <si>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</si>
  <si>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</si>
  <si>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</si>
  <si>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</si>
  <si>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</si>
  <si>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</si>
  <si>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</si>
  <si>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</si>
  <si>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</si>
  <si>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</si>
  <si>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</si>
  <si>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</si>
  <si>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</si>
  <si>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</si>
  <si>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</si>
  <si>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</si>
  <si>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</si>
  <si>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</si>
  <si>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</si>
  <si>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</si>
  <si>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</si>
  <si>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</si>
  <si>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</si>
  <si>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</si>
  <si>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</si>
  <si>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</si>
  <si>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</si>
  <si>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</si>
  <si>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</si>
  <si>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</si>
  <si>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</si>
  <si>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</si>
  <si>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</si>
  <si>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</si>
  <si>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</si>
  <si>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</si>
  <si>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</si>
  <si>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</si>
  <si>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</si>
  <si>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</si>
  <si>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</si>
  <si>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</si>
  <si>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</si>
  <si>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</si>
  <si>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</si>
  <si>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</si>
  <si>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</si>
  <si>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</si>
  <si>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</si>
  <si>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</si>
  <si>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</si>
  <si>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</si>
  <si>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</si>
  <si>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</si>
  <si>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</si>
  <si>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</si>
  <si>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</si>
  <si>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</si>
  <si>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</si>
  <si>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</si>
  <si>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</si>
  <si>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</si>
  <si>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</si>
  <si>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</si>
  <si>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</si>
  <si>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</si>
  <si>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</si>
  <si>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</si>
  <si>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</si>
  <si>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</si>
  <si>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</si>
  <si>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</si>
  <si>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</si>
  <si>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</si>
  <si>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</si>
  <si>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</si>
  <si>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</si>
  <si>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</si>
  <si>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</si>
  <si>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</si>
  <si>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</si>
  <si>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</si>
  <si>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</si>
  <si>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</si>
  <si>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</si>
  <si>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</si>
  <si>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</si>
  <si>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</si>
  <si>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</si>
  <si>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</si>
  <si>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</si>
  <si>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</si>
  <si>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</si>
  <si>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</si>
  <si>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</si>
  <si>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</si>
  <si>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</si>
  <si>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</si>
  <si>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</si>
  <si>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</si>
  <si>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</si>
  <si>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</si>
  <si>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</si>
  <si>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</si>
  <si>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</si>
  <si>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</si>
  <si>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</si>
  <si>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</si>
  <si>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</si>
  <si>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</si>
  <si>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</si>
  <si>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</si>
  <si>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</si>
  <si>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</si>
  <si>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</si>
  <si>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</si>
  <si>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</si>
  <si>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</si>
  <si>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</si>
  <si>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</si>
  <si>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</si>
  <si>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</si>
  <si>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</si>
  <si>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</si>
  <si>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</si>
  <si>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</si>
  <si>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</si>
  <si>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</si>
  <si>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</si>
  <si>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</si>
  <si>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</si>
  <si>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</si>
  <si>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</si>
  <si>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</si>
  <si>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</si>
  <si>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</si>
  <si>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</si>
  <si>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</si>
  <si>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</si>
  <si>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</si>
  <si>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</si>
  <si>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</si>
  <si>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</si>
  <si>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</si>
  <si>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</si>
  <si>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</si>
  <si>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</si>
  <si>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</si>
  <si>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</si>
  <si>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</si>
  <si>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</si>
  <si>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Otros Europa</t>
  </si>
  <si>
    <t>EAU</t>
  </si>
  <si>
    <t>Israel</t>
  </si>
  <si>
    <t>Marruecos</t>
  </si>
  <si>
    <t>India</t>
  </si>
  <si>
    <t>Indonesia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</si>
  <si>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</si>
  <si>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</si>
  <si>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</si>
  <si>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</si>
  <si>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</si>
  <si>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</si>
  <si>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</si>
  <si>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</si>
  <si>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</si>
  <si>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</si>
  <si>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</si>
  <si>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</si>
  <si>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</si>
  <si>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</si>
  <si>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</si>
  <si>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</si>
  <si>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</si>
  <si>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</si>
  <si>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</si>
  <si>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</si>
  <si>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</si>
  <si>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</si>
  <si>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</si>
  <si>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</si>
  <si>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</si>
  <si>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</si>
  <si>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</si>
  <si>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</si>
  <si>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</si>
  <si>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</si>
  <si>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</si>
  <si>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</si>
  <si>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</si>
  <si>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</si>
  <si>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</si>
  <si>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</si>
  <si>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</si>
  <si>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</si>
  <si>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</si>
  <si>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</si>
  <si>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</si>
  <si>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</si>
  <si>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</si>
  <si>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</si>
  <si>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</si>
  <si>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</si>
  <si>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</si>
  <si>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</si>
  <si>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</si>
  <si>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</si>
  <si>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</si>
  <si>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</si>
  <si>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</si>
  <si>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</si>
  <si>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</si>
  <si>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</si>
  <si>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</si>
  <si>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</si>
  <si>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</si>
  <si>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</si>
  <si>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</si>
  <si>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</si>
  <si>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</si>
  <si>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</si>
  <si>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</si>
  <si>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</si>
  <si>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</si>
  <si>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</si>
  <si>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</si>
  <si>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</si>
  <si>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</si>
  <si>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</si>
  <si>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</si>
  <si>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</si>
  <si>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</si>
  <si>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</si>
  <si>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</si>
  <si>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</si>
  <si>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</si>
  <si>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</si>
  <si>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</si>
  <si>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</si>
  <si>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</si>
  <si>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</si>
  <si>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</si>
  <si>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</si>
  <si>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</si>
  <si>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</si>
  <si>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</si>
  <si>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</si>
  <si>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</si>
  <si>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</si>
  <si>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</si>
  <si>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</si>
  <si>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</si>
  <si>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</si>
  <si>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</si>
  <si>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</si>
  <si>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</si>
  <si>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</si>
  <si>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</si>
  <si>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</si>
  <si>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</si>
  <si>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</si>
  <si>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</si>
  <si>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</si>
  <si>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</si>
  <si>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</si>
  <si>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</si>
  <si>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</si>
  <si>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</si>
  <si>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</si>
  <si>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</si>
  <si>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</si>
  <si>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</si>
  <si>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</si>
  <si>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 xml:space="preserve">Exportaciones de gas natural por países </t>
  </si>
  <si>
    <t>Suiza</t>
  </si>
  <si>
    <t>Kuwait</t>
  </si>
  <si>
    <t>Japón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</si>
  <si>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</si>
  <si>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</si>
  <si>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</si>
  <si>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</si>
  <si>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</si>
  <si>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</si>
  <si>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</si>
  <si>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</si>
  <si>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</si>
  <si>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</si>
  <si>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</si>
  <si>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</si>
  <si>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</si>
  <si>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</si>
  <si>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</si>
  <si>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</si>
  <si>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</si>
  <si>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</si>
  <si>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</si>
  <si>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</si>
  <si>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</si>
  <si>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</si>
  <si>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</si>
  <si>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</si>
  <si>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</si>
  <si>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</si>
  <si>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</si>
  <si>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</si>
  <si>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</si>
  <si>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</si>
  <si>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</si>
  <si>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</si>
  <si>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</si>
  <si>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</si>
  <si>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</si>
  <si>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</si>
  <si>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</si>
  <si>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</si>
  <si>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</si>
  <si>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</si>
  <si>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</si>
  <si>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</si>
  <si>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</si>
  <si>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</si>
  <si>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</si>
  <si>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</si>
  <si>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</si>
  <si>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</si>
  <si>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</si>
  <si>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</si>
  <si>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</si>
  <si>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</si>
  <si>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</si>
  <si>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</si>
  <si>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</si>
  <si>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</si>
  <si>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</si>
  <si>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</si>
  <si>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</si>
  <si>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</si>
  <si>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</si>
  <si>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</si>
  <si>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</si>
  <si>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</si>
  <si>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</si>
  <si>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</si>
  <si>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</si>
  <si>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</si>
  <si>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</si>
  <si>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</si>
  <si>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</si>
  <si>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</si>
  <si>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</si>
  <si>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</si>
  <si>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</si>
  <si>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</si>
  <si>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</si>
  <si>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</si>
  <si>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</si>
  <si>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</si>
  <si>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</si>
  <si>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</si>
  <si>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</si>
  <si>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</si>
  <si>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</si>
  <si>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</si>
  <si>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</si>
  <si>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</si>
  <si>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</si>
  <si>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</si>
  <si>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</si>
  <si>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</si>
  <si>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</si>
  <si>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</si>
  <si>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</si>
  <si>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</si>
  <si>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</si>
  <si>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</si>
  <si>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</si>
  <si>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</si>
  <si>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</si>
  <si>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</si>
  <si>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</si>
  <si>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</si>
  <si>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</si>
  <si>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</si>
  <si>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</si>
  <si>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</si>
  <si>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</si>
  <si>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</si>
  <si>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</si>
  <si>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</si>
  <si>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</si>
  <si>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</si>
  <si>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</si>
  <si>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</si>
  <si>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</si>
  <si>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</si>
  <si>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</si>
  <si>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</si>
  <si>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</si>
  <si>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</si>
  <si>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</si>
  <si>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</si>
  <si>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</si>
  <si>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</si>
  <si>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</si>
  <si>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</si>
  <si>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</si>
  <si>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</si>
  <si>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</si>
  <si>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</si>
  <si>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</si>
  <si>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</si>
  <si>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</si>
  <si>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</si>
  <si>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</si>
  <si>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</si>
  <si>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</si>
  <si>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</si>
  <si>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</si>
  <si>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</si>
  <si>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</si>
  <si>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</si>
  <si>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</si>
  <si>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</si>
  <si>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</si>
  <si>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</si>
  <si>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</si>
  <si>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</si>
  <si>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</si>
  <si>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</si>
  <si>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</si>
  <si>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</si>
  <si>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</si>
  <si>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</si>
  <si>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</si>
  <si>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</si>
  <si>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</si>
  <si>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</si>
  <si>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</si>
  <si>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</si>
  <si>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</si>
  <si>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</si>
  <si>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</si>
  <si>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</si>
  <si>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</si>
  <si>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</si>
  <si>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</si>
  <si>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</si>
  <si>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</si>
  <si>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</si>
  <si>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</si>
  <si>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</si>
  <si>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</si>
  <si>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</si>
  <si>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</si>
  <si>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</si>
  <si>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</si>
  <si>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</si>
  <si>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</si>
  <si>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</si>
  <si>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</si>
  <si>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</si>
  <si>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</si>
  <si>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</si>
  <si>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</si>
  <si>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</si>
  <si>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</si>
  <si>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</si>
  <si>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</si>
  <si>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</si>
  <si>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</si>
  <si>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</si>
  <si>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</si>
  <si>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</si>
  <si>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</si>
  <si>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</si>
  <si>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</si>
  <si>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</si>
  <si>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</si>
  <si>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</si>
  <si>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</si>
  <si>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</si>
  <si>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</si>
  <si>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</si>
  <si>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/>
  </si>
  <si>
    <t xml:space="preserve">GWh 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</si>
  <si>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</si>
  <si>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</si>
  <si>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</si>
  <si>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</si>
  <si>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</si>
  <si>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</si>
  <si>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</si>
  <si>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Puerto Rico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</si>
  <si>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</si>
  <si>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</si>
  <si>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</si>
  <si>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</si>
  <si>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</si>
  <si>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</si>
  <si>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</si>
  <si>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</si>
  <si>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</si>
  <si>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</si>
  <si>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</si>
  <si>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</si>
  <si>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</si>
  <si>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</si>
  <si>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</si>
  <si>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</si>
  <si>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</si>
  <si>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</si>
  <si>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</si>
  <si>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</si>
  <si>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</si>
  <si>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</si>
  <si>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</si>
  <si>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</si>
  <si>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</si>
  <si>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</si>
  <si>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</si>
  <si>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</si>
  <si>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</si>
  <si>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</si>
  <si>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</si>
  <si>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</si>
  <si>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</si>
  <si>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</si>
  <si>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</si>
  <si>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</si>
  <si>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</si>
  <si>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</si>
  <si>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</si>
  <si>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17 Noviembre</t>
  </si>
  <si>
    <t>19 Enero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</si>
  <si>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</si>
  <si>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</si>
  <si>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</si>
  <si>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</si>
  <si>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</si>
  <si>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</si>
  <si>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</si>
  <si>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</si>
  <si>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19 Julio</t>
  </si>
  <si>
    <t>17 Mayo</t>
  </si>
  <si>
    <t>Andorra</t>
  </si>
  <si>
    <t>20 Septiembre</t>
  </si>
  <si>
    <t>Cores</t>
  </si>
  <si>
    <t>Pakistán</t>
  </si>
  <si>
    <t>15 Noviembre</t>
  </si>
  <si>
    <t>MINETAD</t>
  </si>
  <si>
    <t>Fuente: MINETAD</t>
  </si>
  <si>
    <t xml:space="preserve">Biogás </t>
  </si>
  <si>
    <t>17 Enero</t>
  </si>
  <si>
    <t>Desde Enero 2017, las estadísticas de producción incluyen la producción de biogás (Datos obtenidos de los anejos de la Resolución del 15 de diciembre 2008)</t>
  </si>
  <si>
    <t>* Tasa de variación respecto al mismo periodo del año anterior   //   - igual que 0,0 / ^ distinto de 0,0</t>
  </si>
  <si>
    <t>º</t>
  </si>
  <si>
    <t>feb-17</t>
  </si>
  <si>
    <t>Líbano</t>
  </si>
  <si>
    <t>China</t>
  </si>
  <si>
    <t>Malasia</t>
  </si>
  <si>
    <t>Cisternas</t>
  </si>
  <si>
    <t>Henry Hub (US$/MMBtu)</t>
  </si>
  <si>
    <t>NBP Day Ahead (GBp/therm)</t>
  </si>
  <si>
    <t>TTF (€/MWh)</t>
  </si>
  <si>
    <t>MIBGAS D+1 (€/MWh)</t>
  </si>
  <si>
    <t xml:space="preserve">Nota: Datos de cotizaciones del MIBGAS disponibles desde diciembre 2015 </t>
  </si>
  <si>
    <t>Fuente: Reuters y MIBGAS</t>
  </si>
  <si>
    <t xml:space="preserve">Desde octubre 2014, de conformidad con la normativa europea, se agrupan las interconexiones en VIP Ibérico (Badajoz, Tuy y VIP Portugal) y VIP Pirineos (Irún y Larrau)
</t>
  </si>
  <si>
    <t>mar-17</t>
  </si>
  <si>
    <t>Macedonia</t>
  </si>
  <si>
    <t>Otras salidas del sistema</t>
  </si>
  <si>
    <t>mar-16</t>
  </si>
  <si>
    <t>BOLETÍN ESTADÍSTICO HIDROCARBUROS MARZO 2017</t>
  </si>
  <si>
    <t>1erT 2017</t>
  </si>
  <si>
    <t>21 Marzo</t>
  </si>
  <si>
    <t xml:space="preserve">** Otras Salidas: Se incluyen puestas en frío y suministro directo a buques consumidores. Desglose desde enero 2014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</si>
  <si>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(**) Se incluyen puestas en frío y suministro directo a buques consumidores. Desglose desde enero 2014</t>
  </si>
  <si>
    <t>Irán Ligero</t>
  </si>
  <si>
    <t>Irán Pesado</t>
  </si>
  <si>
    <t>Países Bajos</t>
  </si>
  <si>
    <t>República Checa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</si>
</sst>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#,##0.00;\-##,##0.00;&quot;n.d.&quot;"/>
    <numFmt numFmtId="180" formatCode="#,##0.0000000"/>
    <numFmt numFmtId="181" formatCode="#,##0.0;\-##,##0.0;&quot;-&quot;"/>
  </numFmts>
  <fonts count="5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00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27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31" fillId="0" borderId="0" xfId="0" quotePrefix="1" applyFont="1" applyFill="1" applyBorder="1" applyAlignment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0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66" fontId="15" fillId="11" borderId="1" xfId="13" quotePrefix="1" applyNumberFormat="1" applyFont="1" applyFill="1" applyBorder="1" applyAlignment="1">
      <alignment horizontal="right"/>
    </xf>
    <xf numFmtId="179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0" fontId="40" fillId="0" borderId="22" xfId="0" applyFont="1" applyBorder="1"/>
    <xf numFmtId="17" fontId="4" fillId="2" borderId="1" xfId="1" applyNumberFormat="1" applyFont="1" applyFill="1" applyBorder="1"/>
    <xf numFmtId="166" fontId="29" fillId="2" borderId="0" xfId="7" applyNumberFormat="1" applyFont="1" applyFill="1" applyBorder="1" applyAlignment="1" applyProtection="1">
      <alignment horizontal="right" vertical="center"/>
    </xf>
    <xf numFmtId="171" fontId="13" fillId="6" borderId="0" xfId="0" applyNumberFormat="1" applyFont="1" applyFill="1" applyBorder="1" applyAlignment="1">
      <alignment horizontal="right" vertical="center"/>
    </xf>
    <xf numFmtId="180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3" fontId="0" fillId="0" borderId="0" xfId="0" applyNumberFormat="1"/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0" fontId="0" fillId="2" borderId="3" xfId="0" applyFill="1" applyBorder="1"/>
    <xf numFmtId="0" fontId="0" fillId="2" borderId="3" xfId="0" applyFont="1" applyFill="1" applyBorder="1"/>
    <xf numFmtId="3" fontId="13" fillId="2" borderId="0" xfId="0" applyNumberFormat="1" applyFont="1" applyFill="1"/>
    <xf numFmtId="181" fontId="16" fillId="2" borderId="0" xfId="0" quotePrefix="1" applyNumberFormat="1" applyFont="1" applyFill="1" applyBorder="1" applyAlignment="1">
      <alignment horizontal="right"/>
    </xf>
    <xf numFmtId="166" fontId="15" fillId="2" borderId="0" xfId="1" quotePrefix="1" applyNumberFormat="1" applyFont="1" applyFill="1" applyBorder="1" applyAlignment="1">
      <alignment horizontal="right"/>
    </xf>
    <xf numFmtId="171" fontId="13" fillId="11" borderId="0" xfId="0" applyNumberFormat="1" applyFont="1" applyFill="1" applyBorder="1" applyAlignment="1">
      <alignment horizontal="right"/>
    </xf>
    <xf numFmtId="166" fontId="18" fillId="0" borderId="2" xfId="0" applyNumberFormat="1" applyFont="1" applyFill="1" applyBorder="1" applyAlignment="1">
      <alignment horizontal="right"/>
    </xf>
    <xf numFmtId="4" fontId="4" fillId="11" borderId="1" xfId="1" applyNumberFormat="1" applyFont="1" applyFill="1" applyBorder="1"/>
    <xf numFmtId="166" fontId="4" fillId="11" borderId="1" xfId="1" quotePrefix="1" applyNumberFormat="1" applyFont="1" applyFill="1" applyBorder="1" applyAlignment="1">
      <alignment horizontal="right"/>
    </xf>
    <xf numFmtId="14" fontId="51" fillId="2" borderId="0" xfId="1" applyNumberFormat="1" applyFont="1" applyFill="1" applyAlignment="1">
      <alignment horizontal="left" vertical="center"/>
    </xf>
    <xf numFmtId="169" fontId="16" fillId="2" borderId="0" xfId="0" applyNumberFormat="1" applyFont="1" applyFill="1" applyBorder="1" applyAlignment="1">
      <alignment horizontal="right"/>
    </xf>
    <xf numFmtId="175" fontId="4" fillId="2" borderId="0" xfId="1" quotePrefix="1" applyNumberFormat="1" applyFont="1" applyFill="1" applyBorder="1" applyAlignment="1">
      <alignment horizontal="right"/>
    </xf>
    <xf numFmtId="0" fontId="52" fillId="14" borderId="0" xfId="0" applyNumberFormat="1" applyFont="1" applyFill="1" applyBorder="1"/>
    <xf numFmtId="172" fontId="4" fillId="14" borderId="3" xfId="1" quotePrefix="1" applyNumberFormat="1" applyFont="1" applyFill="1" applyBorder="1" applyAlignment="1">
      <alignment horizontal="right"/>
    </xf>
    <xf numFmtId="166" fontId="4" fillId="14" borderId="3" xfId="1" applyNumberFormat="1" applyFont="1" applyFill="1" applyBorder="1"/>
    <xf numFmtId="3" fontId="4" fillId="14" borderId="3" xfId="1" applyNumberFormat="1" applyFont="1" applyFill="1" applyBorder="1"/>
    <xf numFmtId="172" fontId="4" fillId="14" borderId="0" xfId="1" applyNumberFormat="1" applyFont="1" applyFill="1" applyBorder="1" applyAlignment="1">
      <alignment horizontal="right"/>
    </xf>
    <xf numFmtId="166" fontId="4" fillId="14" borderId="0" xfId="1" applyNumberFormat="1" applyFont="1" applyFill="1" applyBorder="1"/>
    <xf numFmtId="3" fontId="4" fillId="14" borderId="0" xfId="1" applyNumberFormat="1" applyFont="1" applyFill="1" applyBorder="1"/>
    <xf numFmtId="166" fontId="4" fillId="14" borderId="0" xfId="1" applyNumberFormat="1" applyFont="1" applyFill="1" applyBorder="1" applyAlignment="1">
      <alignment horizontal="right"/>
    </xf>
    <xf numFmtId="0" fontId="53" fillId="15" borderId="2" xfId="0" applyNumberFormat="1" applyFont="1" applyFill="1" applyBorder="1"/>
    <xf numFmtId="1" fontId="53" fillId="15" borderId="2" xfId="0" applyNumberFormat="1" applyFont="1" applyFill="1" applyBorder="1"/>
    <xf numFmtId="167" fontId="53" fillId="15" borderId="2" xfId="0" applyNumberFormat="1" applyFont="1" applyFill="1" applyBorder="1"/>
    <xf numFmtId="3" fontId="53" fillId="15" borderId="2" xfId="0" applyNumberFormat="1" applyFont="1" applyFill="1" applyBorder="1"/>
    <xf numFmtId="0" fontId="0" fillId="0" borderId="0" xfId="0" applyFont="1"/>
    <xf numFmtId="171" fontId="32" fillId="6" borderId="0" xfId="0" applyNumberFormat="1" applyFont="1" applyFill="1" applyBorder="1" applyAlignment="1">
      <alignment vertical="center"/>
    </xf>
    <xf numFmtId="171" fontId="13" fillId="2" borderId="0" xfId="0" applyNumberFormat="1" applyFont="1" applyFill="1" applyBorder="1"/>
    <xf numFmtId="3" fontId="18" fillId="9" borderId="23" xfId="0" applyNumberFormat="1" applyFont="1" applyFill="1" applyBorder="1" applyAlignment="1">
      <alignment horizontal="left" indent="3"/>
    </xf>
    <xf numFmtId="3" fontId="18" fillId="9" borderId="23" xfId="0" applyNumberFormat="1" applyFont="1" applyFill="1" applyBorder="1" applyAlignment="1">
      <alignment horizontal="left"/>
    </xf>
    <xf numFmtId="3" fontId="18" fillId="9" borderId="23" xfId="0" applyNumberFormat="1" applyFont="1" applyFill="1" applyBorder="1" applyAlignment="1">
      <alignment horizontal="right"/>
    </xf>
    <xf numFmtId="166" fontId="18" fillId="9" borderId="23" xfId="0" applyNumberFormat="1" applyFont="1" applyFill="1" applyBorder="1" applyAlignment="1">
      <alignment horizontal="right"/>
    </xf>
    <xf numFmtId="166" fontId="8" fillId="9" borderId="23" xfId="0" applyNumberFormat="1" applyFont="1" applyFill="1" applyBorder="1" applyAlignment="1">
      <alignment horizontal="right"/>
    </xf>
    <xf numFmtId="166" fontId="18" fillId="6" borderId="1" xfId="0" applyNumberFormat="1" applyFont="1" applyFill="1" applyBorder="1" applyAlignment="1">
      <alignment horizontal="right"/>
    </xf>
    <xf numFmtId="3" fontId="18" fillId="6" borderId="1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/>
    <xf numFmtId="2" fontId="11" fillId="2" borderId="0" xfId="0" applyNumberFormat="1" applyFont="1" applyFill="1" applyBorder="1" applyAlignment="1">
      <alignment horizontal="right"/>
    </xf>
    <xf numFmtId="166" fontId="19" fillId="13" borderId="0" xfId="1" quotePrefix="1" applyNumberFormat="1" applyFont="1" applyFill="1" applyBorder="1" applyAlignment="1">
      <alignment horizontal="right"/>
    </xf>
    <xf numFmtId="0" fontId="8" fillId="6" borderId="1" xfId="0" applyNumberFormat="1" applyFont="1" applyFill="1" applyBorder="1" applyAlignment="1">
      <alignment horizontal="left" indent="2"/>
    </xf>
    <xf numFmtId="0" fontId="8" fillId="6" borderId="1" xfId="0" applyNumberFormat="1" applyFont="1" applyFill="1" applyBorder="1" applyAlignment="1"/>
    <xf numFmtId="0" fontId="8" fillId="6" borderId="12" xfId="0" applyNumberFormat="1" applyFont="1" applyFill="1" applyBorder="1" applyAlignment="1">
      <alignment horizontal="left" indent="2"/>
    </xf>
    <xf numFmtId="3" fontId="8" fillId="6" borderId="12" xfId="0" applyNumberFormat="1" applyFont="1" applyFill="1" applyBorder="1" applyAlignment="1">
      <alignment horizontal="right"/>
    </xf>
    <xf numFmtId="166" fontId="8" fillId="6" borderId="12" xfId="0" applyNumberFormat="1" applyFont="1" applyFill="1" applyBorder="1" applyAlignment="1">
      <alignment horizontal="right"/>
    </xf>
    <xf numFmtId="172" fontId="15" fillId="2" borderId="0" xfId="13" quotePrefix="1" applyNumberFormat="1" applyFont="1" applyFill="1" applyBorder="1" applyAlignment="1">
      <alignment horizontal="right"/>
    </xf>
    <xf numFmtId="171" fontId="16" fillId="2" borderId="0" xfId="0" applyNumberFormat="1" applyFont="1" applyFill="1" applyBorder="1"/>
    <xf numFmtId="0" fontId="23" fillId="2" borderId="0" xfId="0" quotePrefix="1" applyFont="1" applyFill="1" applyBorder="1" applyAlignment="1">
      <alignment horizontal="left" vertical="top" wrapText="1"/>
    </xf>
    <xf numFmtId="169" fontId="4" fillId="11" borderId="3" xfId="1" quotePrefix="1" applyNumberFormat="1" applyFont="1" applyFill="1" applyBorder="1" applyAlignment="1">
      <alignment horizontal="right"/>
    </xf>
    <xf numFmtId="172" fontId="0" fillId="2" borderId="0" xfId="0" quotePrefix="1" applyNumberFormat="1" applyFont="1" applyFill="1" applyBorder="1" applyAlignment="1">
      <alignment horizontal="right"/>
    </xf>
    <xf numFmtId="3" fontId="11" fillId="2" borderId="0" xfId="1" quotePrefix="1" applyNumberFormat="1" applyFont="1" applyFill="1" applyBorder="1" applyAlignment="1">
      <alignment horizontal="right"/>
    </xf>
    <xf numFmtId="172" fontId="54" fillId="2" borderId="2" xfId="0" applyNumberFormat="1" applyFont="1" applyFill="1" applyBorder="1" applyAlignment="1">
      <alignment horizontal="right"/>
    </xf>
    <xf numFmtId="175" fontId="8" fillId="2" borderId="2" xfId="1" quotePrefix="1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/>
    <xf numFmtId="3" fontId="18" fillId="2" borderId="3" xfId="0" applyNumberFormat="1" applyFont="1" applyFill="1" applyBorder="1" applyAlignment="1">
      <alignment horizontal="right"/>
    </xf>
    <xf numFmtId="166" fontId="18" fillId="2" borderId="3" xfId="0" applyNumberFormat="1" applyFont="1" applyFill="1" applyBorder="1" applyAlignment="1">
      <alignment horizontal="right"/>
    </xf>
    <xf numFmtId="181" fontId="19" fillId="13" borderId="0" xfId="1" quotePrefix="1" applyNumberFormat="1" applyFont="1" applyFill="1" applyBorder="1" applyAlignment="1">
      <alignment horizontal="right"/>
    </xf>
    <xf numFmtId="166" fontId="4" fillId="14" borderId="3" xfId="1" applyNumberFormat="1" applyFont="1" applyFill="1" applyBorder="1" applyAlignment="1">
      <alignment horizontal="right"/>
    </xf>
    <xf numFmtId="175" fontId="4" fillId="14" borderId="0" xfId="1" applyNumberFormat="1" applyFont="1" applyFill="1" applyBorder="1" applyAlignment="1">
      <alignment horizontal="right"/>
    </xf>
    <xf numFmtId="0" fontId="4" fillId="2" borderId="15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9" fontId="13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3" fontId="13" fillId="2" borderId="2" xfId="0" applyNumberFormat="1" applyFont="1" applyFill="1" applyBorder="1" applyAlignment="1">
      <alignment horizontal="right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371">
    <dxf>
      <numFmt numFmtId="182" formatCode="&quot;-&quot;"/>
    </dxf>
    <dxf>
      <numFmt numFmtId="182" formatCode="&quot;-&quot;"/>
    </dxf>
    <dxf>
      <numFmt numFmtId="183" formatCode="\^;\^;\^"/>
    </dxf>
    <dxf>
      <numFmt numFmtId="183" formatCode="\^;\^;\^"/>
    </dxf>
    <dxf>
      <numFmt numFmtId="182" formatCode="&quot;-&quot;"/>
    </dxf>
    <dxf>
      <numFmt numFmtId="184" formatCode="\^"/>
    </dxf>
    <dxf>
      <numFmt numFmtId="183" formatCode="\^;\^;\^"/>
    </dxf>
    <dxf>
      <numFmt numFmtId="182" formatCode="&quot;-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4" formatCode="\^"/>
    </dxf>
    <dxf>
      <numFmt numFmtId="183" formatCode="\^;\^;\^"/>
    </dxf>
    <dxf>
      <numFmt numFmtId="183" formatCode="\^;\^;\^"/>
    </dxf>
    <dxf>
      <numFmt numFmtId="183" formatCode="\^;\^;\^"/>
    </dxf>
    <dxf>
      <numFmt numFmtId="184" formatCode="\^"/>
    </dxf>
    <dxf>
      <numFmt numFmtId="184" formatCode="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1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9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676</v>
      </c>
    </row>
    <row r="3" spans="1:9" ht="15" customHeight="1" x14ac:dyDescent="0.2">
      <c r="A3" s="811">
        <v>42795</v>
      </c>
    </row>
    <row r="4" spans="1:9" ht="15" customHeight="1" x14ac:dyDescent="0.25">
      <c r="A4" s="865" t="s">
        <v>19</v>
      </c>
      <c r="B4" s="865"/>
      <c r="C4" s="865"/>
      <c r="D4" s="865"/>
      <c r="E4" s="865"/>
      <c r="F4" s="865"/>
      <c r="G4" s="865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106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6" t="s">
        <v>567</v>
      </c>
      <c r="D17" s="326"/>
      <c r="E17" s="326"/>
      <c r="F17" s="326"/>
      <c r="G17" s="326"/>
      <c r="H17" s="326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575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208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6" t="s">
        <v>583</v>
      </c>
      <c r="D25" s="326"/>
      <c r="E25" s="326"/>
      <c r="F25" s="326"/>
      <c r="G25" s="9"/>
      <c r="H25" s="9"/>
    </row>
    <row r="26" spans="2:9" ht="15" customHeight="1" x14ac:dyDescent="0.2">
      <c r="C26" s="326" t="s">
        <v>33</v>
      </c>
      <c r="D26" s="326"/>
      <c r="E26" s="326"/>
      <c r="F26" s="326"/>
      <c r="G26" s="9"/>
      <c r="H26" s="9"/>
    </row>
    <row r="27" spans="2:9" ht="15" customHeight="1" x14ac:dyDescent="0.2">
      <c r="C27" s="326" t="s">
        <v>494</v>
      </c>
      <c r="D27" s="326"/>
      <c r="E27" s="326"/>
      <c r="F27" s="326"/>
      <c r="G27" s="326"/>
      <c r="H27" s="326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498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262</v>
      </c>
      <c r="D35" s="9"/>
      <c r="E35" s="9"/>
      <c r="F35" s="9"/>
      <c r="G35" s="9"/>
    </row>
    <row r="36" spans="1:9" ht="15" customHeight="1" x14ac:dyDescent="0.2">
      <c r="C36" s="9" t="s">
        <v>236</v>
      </c>
      <c r="D36" s="9"/>
      <c r="E36" s="9"/>
      <c r="F36" s="9"/>
      <c r="G36" s="12"/>
    </row>
    <row r="37" spans="1:9" ht="15" customHeight="1" x14ac:dyDescent="0.2">
      <c r="A37" s="6"/>
      <c r="C37" s="326" t="s">
        <v>34</v>
      </c>
      <c r="D37" s="326"/>
      <c r="E37" s="326"/>
      <c r="F37" s="326"/>
      <c r="G37" s="326"/>
      <c r="H37" s="9"/>
      <c r="I37" s="9"/>
    </row>
    <row r="38" spans="1:9" ht="15" customHeight="1" x14ac:dyDescent="0.2">
      <c r="A38" s="6"/>
      <c r="C38" s="326" t="s">
        <v>570</v>
      </c>
      <c r="D38" s="326"/>
      <c r="E38" s="326"/>
      <c r="F38" s="326"/>
      <c r="G38" s="326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270</v>
      </c>
      <c r="D43" s="9"/>
      <c r="E43" s="9"/>
      <c r="F43" s="9"/>
      <c r="H43" s="12"/>
      <c r="I43" s="12"/>
    </row>
    <row r="44" spans="1:9" ht="15" customHeight="1" x14ac:dyDescent="0.2">
      <c r="C44" s="9" t="s">
        <v>569</v>
      </c>
      <c r="D44" s="9"/>
      <c r="E44" s="9"/>
      <c r="F44" s="9"/>
      <c r="G44" s="12"/>
    </row>
    <row r="45" spans="1:9" ht="15" customHeight="1" x14ac:dyDescent="0.2">
      <c r="C45" s="9" t="s">
        <v>272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4"/>
      <c r="D48" s="324"/>
      <c r="E48" s="324"/>
      <c r="F48" s="324"/>
    </row>
    <row r="49" spans="1:8" ht="15" customHeight="1" x14ac:dyDescent="0.2">
      <c r="B49" s="6"/>
      <c r="C49" s="325" t="s">
        <v>568</v>
      </c>
      <c r="D49" s="325"/>
      <c r="E49" s="325"/>
      <c r="F49" s="325"/>
      <c r="G49" s="9"/>
    </row>
    <row r="50" spans="1:8" ht="15" customHeight="1" x14ac:dyDescent="0.2">
      <c r="B50" s="6"/>
      <c r="C50" s="9" t="s">
        <v>547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6" t="s">
        <v>22</v>
      </c>
      <c r="D56" s="326"/>
      <c r="E56" s="326"/>
      <c r="F56" s="326"/>
      <c r="G56" s="326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353</v>
      </c>
      <c r="D63" s="9"/>
      <c r="E63" s="9"/>
      <c r="F63" s="9"/>
      <c r="G63" s="9"/>
    </row>
    <row r="64" spans="1:8" ht="15" customHeight="1" x14ac:dyDescent="0.2">
      <c r="B64" s="6"/>
      <c r="C64" s="9" t="s">
        <v>406</v>
      </c>
      <c r="D64" s="9"/>
      <c r="E64" s="9"/>
      <c r="F64" s="9"/>
      <c r="G64" s="9"/>
    </row>
    <row r="65" spans="2:9" ht="15" customHeight="1" x14ac:dyDescent="0.2">
      <c r="B65" s="6"/>
      <c r="C65" s="9" t="s">
        <v>559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560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6" t="s">
        <v>572</v>
      </c>
      <c r="D71" s="326"/>
      <c r="E71" s="326"/>
      <c r="F71" s="9"/>
      <c r="G71" s="9"/>
    </row>
    <row r="72" spans="2:9" ht="15" customHeight="1" x14ac:dyDescent="0.2">
      <c r="C72" s="9" t="s">
        <v>571</v>
      </c>
      <c r="D72" s="9"/>
      <c r="E72" s="9"/>
      <c r="F72" s="9"/>
      <c r="G72" s="9"/>
      <c r="H72" s="9"/>
    </row>
    <row r="73" spans="2:9" ht="15" customHeight="1" x14ac:dyDescent="0.2">
      <c r="C73" s="9" t="s">
        <v>382</v>
      </c>
      <c r="D73" s="9"/>
      <c r="E73" s="9"/>
      <c r="F73" s="9"/>
    </row>
    <row r="74" spans="2:9" ht="15" customHeight="1" x14ac:dyDescent="0.2">
      <c r="C74" s="9" t="s">
        <v>605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6" t="s">
        <v>390</v>
      </c>
      <c r="D79" s="326"/>
      <c r="E79" s="326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6" t="s">
        <v>405</v>
      </c>
      <c r="D84" s="326"/>
      <c r="E84" s="326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573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6" t="s">
        <v>574</v>
      </c>
      <c r="D91" s="326"/>
      <c r="E91" s="326"/>
      <c r="F91" s="326"/>
      <c r="G91" s="11"/>
      <c r="H91" s="11"/>
      <c r="I91" s="11"/>
    </row>
    <row r="92" spans="1:10" ht="15" customHeight="1" x14ac:dyDescent="0.2">
      <c r="C92" s="326" t="s">
        <v>40</v>
      </c>
      <c r="D92" s="326"/>
      <c r="E92" s="326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66" t="s">
        <v>585</v>
      </c>
      <c r="B98" s="867"/>
      <c r="C98" s="867"/>
      <c r="D98" s="867"/>
      <c r="E98" s="867"/>
      <c r="F98" s="867"/>
      <c r="G98" s="867"/>
      <c r="H98" s="867"/>
      <c r="I98" s="867"/>
      <c r="J98" s="867"/>
      <c r="K98" s="867"/>
    </row>
    <row r="99" spans="1:11" ht="15" customHeight="1" x14ac:dyDescent="0.2">
      <c r="A99" s="867"/>
      <c r="B99" s="867"/>
      <c r="C99" s="867"/>
      <c r="D99" s="867"/>
      <c r="E99" s="867"/>
      <c r="F99" s="867"/>
      <c r="G99" s="867"/>
      <c r="H99" s="867"/>
      <c r="I99" s="867"/>
      <c r="J99" s="867"/>
      <c r="K99" s="867"/>
    </row>
    <row r="100" spans="1:11" ht="15" customHeight="1" x14ac:dyDescent="0.2">
      <c r="A100" s="867"/>
      <c r="B100" s="867"/>
      <c r="C100" s="867"/>
      <c r="D100" s="867"/>
      <c r="E100" s="867"/>
      <c r="F100" s="867"/>
      <c r="G100" s="867"/>
      <c r="H100" s="867"/>
      <c r="I100" s="867"/>
      <c r="J100" s="867"/>
      <c r="K100" s="867"/>
    </row>
    <row r="101" spans="1:11" ht="15" customHeight="1" x14ac:dyDescent="0.2">
      <c r="A101" s="867"/>
      <c r="B101" s="867"/>
      <c r="C101" s="867"/>
      <c r="D101" s="867"/>
      <c r="E101" s="867"/>
      <c r="F101" s="867"/>
      <c r="G101" s="867"/>
      <c r="H101" s="867"/>
      <c r="I101" s="867"/>
      <c r="J101" s="867"/>
      <c r="K101" s="867"/>
    </row>
    <row r="102" spans="1:11" ht="15" customHeight="1" x14ac:dyDescent="0.2">
      <c r="A102" s="867"/>
      <c r="B102" s="867"/>
      <c r="C102" s="867"/>
      <c r="D102" s="867"/>
      <c r="E102" s="867"/>
      <c r="F102" s="867"/>
      <c r="G102" s="867"/>
      <c r="H102" s="867"/>
      <c r="I102" s="867"/>
      <c r="J102" s="867"/>
      <c r="K102" s="867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47" t="s">
        <v>27</v>
      </c>
      <c r="B1" s="548"/>
      <c r="C1" s="548"/>
      <c r="D1" s="548"/>
      <c r="E1" s="548"/>
      <c r="F1" s="548"/>
      <c r="G1" s="548"/>
      <c r="H1" s="548"/>
      <c r="I1" s="555"/>
    </row>
    <row r="2" spans="1:11" ht="15.75" x14ac:dyDescent="0.25">
      <c r="A2" s="549"/>
      <c r="B2" s="550"/>
      <c r="C2" s="551"/>
      <c r="D2" s="551"/>
      <c r="E2" s="551"/>
      <c r="F2" s="551"/>
      <c r="G2" s="533"/>
      <c r="H2" s="533" t="s">
        <v>157</v>
      </c>
      <c r="I2" s="555"/>
    </row>
    <row r="3" spans="1:11" s="102" customFormat="1" x14ac:dyDescent="0.2">
      <c r="A3" s="534"/>
      <c r="B3" s="884">
        <f>INDICE!A3</f>
        <v>42795</v>
      </c>
      <c r="C3" s="885"/>
      <c r="D3" s="885" t="s">
        <v>118</v>
      </c>
      <c r="E3" s="885"/>
      <c r="F3" s="885" t="s">
        <v>119</v>
      </c>
      <c r="G3" s="886"/>
      <c r="H3" s="885"/>
      <c r="I3" s="517"/>
    </row>
    <row r="4" spans="1:11" s="102" customFormat="1" x14ac:dyDescent="0.2">
      <c r="A4" s="535"/>
      <c r="B4" s="536" t="s">
        <v>47</v>
      </c>
      <c r="C4" s="536" t="s">
        <v>474</v>
      </c>
      <c r="D4" s="536" t="s">
        <v>47</v>
      </c>
      <c r="E4" s="536" t="s">
        <v>474</v>
      </c>
      <c r="F4" s="536" t="s">
        <v>47</v>
      </c>
      <c r="G4" s="537" t="s">
        <v>474</v>
      </c>
      <c r="H4" s="537" t="s">
        <v>108</v>
      </c>
      <c r="I4" s="517"/>
    </row>
    <row r="5" spans="1:11" s="102" customFormat="1" x14ac:dyDescent="0.2">
      <c r="A5" s="538" t="s">
        <v>177</v>
      </c>
      <c r="B5" s="499">
        <v>2010.6768199999999</v>
      </c>
      <c r="C5" s="492">
        <v>5.9662595787471639</v>
      </c>
      <c r="D5" s="491">
        <v>5473.7434100000009</v>
      </c>
      <c r="E5" s="492">
        <v>2.9453966464437369</v>
      </c>
      <c r="F5" s="491">
        <v>22658.648840000002</v>
      </c>
      <c r="G5" s="492">
        <v>3.2522875755520415</v>
      </c>
      <c r="H5" s="497">
        <v>74.398902361755688</v>
      </c>
      <c r="I5" s="517"/>
      <c r="K5" s="96"/>
    </row>
    <row r="6" spans="1:11" s="102" customFormat="1" x14ac:dyDescent="0.2">
      <c r="A6" s="538" t="s">
        <v>178</v>
      </c>
      <c r="B6" s="559">
        <v>0.18193000000000001</v>
      </c>
      <c r="C6" s="507">
        <v>-79.781736550237284</v>
      </c>
      <c r="D6" s="539">
        <v>0.53564000000000012</v>
      </c>
      <c r="E6" s="492">
        <v>-72.126182571318537</v>
      </c>
      <c r="F6" s="491">
        <v>3.1456500000000007</v>
      </c>
      <c r="G6" s="492">
        <v>-39.948570708594069</v>
      </c>
      <c r="H6" s="559">
        <v>1.0328634724287329E-2</v>
      </c>
      <c r="I6" s="517"/>
      <c r="K6" s="96"/>
    </row>
    <row r="7" spans="1:11" s="102" customFormat="1" x14ac:dyDescent="0.2">
      <c r="A7" s="538" t="s">
        <v>179</v>
      </c>
      <c r="B7" s="559">
        <v>0.79860999999999993</v>
      </c>
      <c r="C7" s="492">
        <v>-9.9163019446825871</v>
      </c>
      <c r="D7" s="539">
        <v>2.1567099999999999</v>
      </c>
      <c r="E7" s="492">
        <v>-48.556183152210217</v>
      </c>
      <c r="F7" s="491">
        <v>10.79683</v>
      </c>
      <c r="G7" s="492">
        <v>-36.960879163482154</v>
      </c>
      <c r="H7" s="559">
        <v>3.5451023874311233E-2</v>
      </c>
      <c r="I7" s="517"/>
      <c r="K7" s="96"/>
    </row>
    <row r="8" spans="1:11" s="102" customFormat="1" x14ac:dyDescent="0.2">
      <c r="A8" s="558" t="s">
        <v>180</v>
      </c>
      <c r="B8" s="500">
        <v>2011.6573599999999</v>
      </c>
      <c r="C8" s="501">
        <v>5.9182203129357358</v>
      </c>
      <c r="D8" s="500">
        <v>5476.4357600000003</v>
      </c>
      <c r="E8" s="501">
        <v>2.8777358317399</v>
      </c>
      <c r="F8" s="500">
        <v>22672.591319999996</v>
      </c>
      <c r="G8" s="501">
        <v>3.2106331256152485</v>
      </c>
      <c r="H8" s="501">
        <v>74.444682020354264</v>
      </c>
      <c r="I8" s="517"/>
    </row>
    <row r="9" spans="1:11" s="102" customFormat="1" x14ac:dyDescent="0.2">
      <c r="A9" s="538" t="s">
        <v>181</v>
      </c>
      <c r="B9" s="499">
        <v>389.49181000000004</v>
      </c>
      <c r="C9" s="492">
        <v>8.251274640398151</v>
      </c>
      <c r="D9" s="491">
        <v>1179.60644</v>
      </c>
      <c r="E9" s="492">
        <v>11.782843320588421</v>
      </c>
      <c r="F9" s="491">
        <v>4037.2069499999998</v>
      </c>
      <c r="G9" s="492">
        <v>7.7231109901678128</v>
      </c>
      <c r="H9" s="497">
        <v>13.256031628726694</v>
      </c>
      <c r="I9" s="517"/>
    </row>
    <row r="10" spans="1:11" s="102" customFormat="1" x14ac:dyDescent="0.2">
      <c r="A10" s="538" t="s">
        <v>182</v>
      </c>
      <c r="B10" s="499">
        <v>178.31669999999994</v>
      </c>
      <c r="C10" s="492">
        <v>-24.853896025906174</v>
      </c>
      <c r="D10" s="491">
        <v>625.52412000000004</v>
      </c>
      <c r="E10" s="492">
        <v>-13.761063801392595</v>
      </c>
      <c r="F10" s="491">
        <v>1760.6644500000002</v>
      </c>
      <c r="G10" s="492">
        <v>-8.4523254415984148</v>
      </c>
      <c r="H10" s="497">
        <v>5.781081803788803</v>
      </c>
      <c r="I10" s="517"/>
    </row>
    <row r="11" spans="1:11" s="102" customFormat="1" x14ac:dyDescent="0.2">
      <c r="A11" s="538" t="s">
        <v>183</v>
      </c>
      <c r="B11" s="499">
        <v>157.05898999999997</v>
      </c>
      <c r="C11" s="492">
        <v>-9.1343951205099465</v>
      </c>
      <c r="D11" s="491">
        <v>438.38207999999997</v>
      </c>
      <c r="E11" s="492">
        <v>-8.2656316553425739</v>
      </c>
      <c r="F11" s="491">
        <v>1985.15977</v>
      </c>
      <c r="G11" s="492">
        <v>-4.9408051304427705</v>
      </c>
      <c r="H11" s="497">
        <v>6.5182045471302406</v>
      </c>
      <c r="I11" s="517"/>
    </row>
    <row r="12" spans="1:11" s="3" customFormat="1" x14ac:dyDescent="0.2">
      <c r="A12" s="540" t="s">
        <v>184</v>
      </c>
      <c r="B12" s="502">
        <v>2736.52486</v>
      </c>
      <c r="C12" s="503">
        <v>2.5223014419752956</v>
      </c>
      <c r="D12" s="502">
        <v>7719.9484000000002</v>
      </c>
      <c r="E12" s="503">
        <v>1.8230010759597408</v>
      </c>
      <c r="F12" s="502">
        <v>30455.622489999994</v>
      </c>
      <c r="G12" s="503">
        <v>2.4523320546846827</v>
      </c>
      <c r="H12" s="503">
        <v>100</v>
      </c>
      <c r="I12" s="472"/>
    </row>
    <row r="13" spans="1:11" s="102" customFormat="1" x14ac:dyDescent="0.2">
      <c r="A13" s="563" t="s">
        <v>155</v>
      </c>
      <c r="B13" s="504"/>
      <c r="C13" s="504"/>
      <c r="D13" s="504"/>
      <c r="E13" s="504"/>
      <c r="F13" s="504"/>
      <c r="G13" s="504"/>
      <c r="H13" s="504"/>
      <c r="I13" s="517"/>
    </row>
    <row r="14" spans="1:11" s="130" customFormat="1" x14ac:dyDescent="0.2">
      <c r="A14" s="541" t="s">
        <v>185</v>
      </c>
      <c r="B14" s="521">
        <v>91.274649999999966</v>
      </c>
      <c r="C14" s="510">
        <v>21.128613800287741</v>
      </c>
      <c r="D14" s="509">
        <v>250.63149999999987</v>
      </c>
      <c r="E14" s="510">
        <v>9.6459366958729582</v>
      </c>
      <c r="F14" s="509">
        <v>989.39414000000056</v>
      </c>
      <c r="G14" s="510">
        <v>1.0615395796319993</v>
      </c>
      <c r="H14" s="523">
        <v>3.2486419882728219</v>
      </c>
      <c r="I14" s="556"/>
    </row>
    <row r="15" spans="1:11" s="130" customFormat="1" x14ac:dyDescent="0.2">
      <c r="A15" s="542" t="s">
        <v>576</v>
      </c>
      <c r="B15" s="561">
        <v>4.5372861111894309</v>
      </c>
      <c r="C15" s="514"/>
      <c r="D15" s="543">
        <v>4.5765441426450675</v>
      </c>
      <c r="E15" s="514"/>
      <c r="F15" s="543">
        <v>4.3638335205523422</v>
      </c>
      <c r="G15" s="514"/>
      <c r="H15" s="524"/>
      <c r="I15" s="556"/>
    </row>
    <row r="16" spans="1:11" s="130" customFormat="1" x14ac:dyDescent="0.2">
      <c r="A16" s="544" t="s">
        <v>483</v>
      </c>
      <c r="B16" s="562">
        <v>118.54369999999997</v>
      </c>
      <c r="C16" s="806">
        <v>-16.475176448961456</v>
      </c>
      <c r="D16" s="545">
        <v>318.42625999999996</v>
      </c>
      <c r="E16" s="505">
        <v>-16.257614202084383</v>
      </c>
      <c r="F16" s="545">
        <v>1492.3622500000001</v>
      </c>
      <c r="G16" s="505">
        <v>-6.4862892110357357</v>
      </c>
      <c r="H16" s="560">
        <v>4.9001206607745829</v>
      </c>
      <c r="I16" s="556"/>
    </row>
    <row r="17" spans="1:14" s="102" customFormat="1" x14ac:dyDescent="0.2">
      <c r="A17" s="552"/>
      <c r="B17" s="553"/>
      <c r="C17" s="553"/>
      <c r="D17" s="553"/>
      <c r="E17" s="553"/>
      <c r="F17" s="553"/>
      <c r="G17" s="553"/>
      <c r="H17" s="554" t="s">
        <v>234</v>
      </c>
      <c r="I17" s="517"/>
    </row>
    <row r="18" spans="1:14" s="102" customFormat="1" x14ac:dyDescent="0.2">
      <c r="A18" s="546" t="s">
        <v>543</v>
      </c>
      <c r="B18" s="508"/>
      <c r="C18" s="508"/>
      <c r="D18" s="508"/>
      <c r="E18" s="508"/>
      <c r="F18" s="491"/>
      <c r="G18" s="508"/>
      <c r="H18" s="508"/>
      <c r="I18" s="107"/>
      <c r="J18" s="107"/>
      <c r="K18" s="107"/>
      <c r="L18" s="107"/>
      <c r="M18" s="107"/>
      <c r="N18" s="107"/>
    </row>
    <row r="19" spans="1:14" x14ac:dyDescent="0.2">
      <c r="A19" s="887" t="s">
        <v>484</v>
      </c>
      <c r="B19" s="888"/>
      <c r="C19" s="888"/>
      <c r="D19" s="888"/>
      <c r="E19" s="888"/>
      <c r="F19" s="888"/>
      <c r="G19" s="888"/>
      <c r="H19" s="551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623</v>
      </c>
      <c r="B20" s="557"/>
      <c r="C20" s="557"/>
      <c r="D20" s="557"/>
      <c r="E20" s="557"/>
      <c r="F20" s="557"/>
      <c r="G20" s="557"/>
      <c r="H20" s="557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411</v>
      </c>
    </row>
  </sheetData>
  <mergeCells count="4">
    <mergeCell ref="B3:C3"/>
    <mergeCell ref="D3:E3"/>
    <mergeCell ref="F3:H3"/>
    <mergeCell ref="A19:G19"/>
  </mergeCells>
  <conditionalFormatting sqref="B6">
    <cfRule type="cellIs" dxfId="351" priority="15" operator="between">
      <formula>0</formula>
      <formula>0.5</formula>
    </cfRule>
    <cfRule type="cellIs" dxfId="350" priority="16" operator="between">
      <formula>0</formula>
      <formula>0.49</formula>
    </cfRule>
  </conditionalFormatting>
  <conditionalFormatting sqref="D6">
    <cfRule type="cellIs" dxfId="349" priority="13" operator="between">
      <formula>0</formula>
      <formula>0.5</formula>
    </cfRule>
    <cfRule type="cellIs" dxfId="348" priority="14" operator="between">
      <formula>0</formula>
      <formula>0.49</formula>
    </cfRule>
  </conditionalFormatting>
  <conditionalFormatting sqref="D7">
    <cfRule type="cellIs" dxfId="347" priority="11" operator="between">
      <formula>0</formula>
      <formula>0.5</formula>
    </cfRule>
    <cfRule type="cellIs" dxfId="346" priority="12" operator="between">
      <formula>0</formula>
      <formula>0.49</formula>
    </cfRule>
  </conditionalFormatting>
  <conditionalFormatting sqref="H6">
    <cfRule type="cellIs" dxfId="345" priority="7" operator="between">
      <formula>0</formula>
      <formula>0.5</formula>
    </cfRule>
    <cfRule type="cellIs" dxfId="344" priority="8" operator="between">
      <formula>0</formula>
      <formula>0.49</formula>
    </cfRule>
  </conditionalFormatting>
  <conditionalFormatting sqref="H7">
    <cfRule type="cellIs" dxfId="343" priority="5" operator="between">
      <formula>0</formula>
      <formula>0.5</formula>
    </cfRule>
    <cfRule type="cellIs" dxfId="342" priority="6" operator="between">
      <formula>0</formula>
      <formula>0.49</formula>
    </cfRule>
  </conditionalFormatting>
  <conditionalFormatting sqref="C16">
    <cfRule type="cellIs" dxfId="341" priority="3" operator="between">
      <formula>0</formula>
      <formula>0.5</formula>
    </cfRule>
    <cfRule type="cellIs" dxfId="340" priority="4" operator="between">
      <formula>0</formula>
      <formula>0.49</formula>
    </cfRule>
  </conditionalFormatting>
  <conditionalFormatting sqref="B7">
    <cfRule type="cellIs" dxfId="339" priority="1" operator="between">
      <formula>0</formula>
      <formula>0.5</formula>
    </cfRule>
    <cfRule type="cellIs" dxfId="33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485</v>
      </c>
    </row>
    <row r="2" spans="1:11" ht="15.75" x14ac:dyDescent="0.25">
      <c r="A2" s="2"/>
      <c r="J2" s="110" t="s">
        <v>157</v>
      </c>
    </row>
    <row r="3" spans="1:11" s="114" customFormat="1" ht="13.7" customHeight="1" x14ac:dyDescent="0.2">
      <c r="A3" s="111"/>
      <c r="B3" s="882">
        <f>INDICE!A3</f>
        <v>42795</v>
      </c>
      <c r="C3" s="882"/>
      <c r="D3" s="882">
        <f>INDICE!C3</f>
        <v>0</v>
      </c>
      <c r="E3" s="882"/>
      <c r="F3" s="112"/>
      <c r="G3" s="883" t="s">
        <v>119</v>
      </c>
      <c r="H3" s="883"/>
      <c r="I3" s="883"/>
      <c r="J3" s="883"/>
    </row>
    <row r="4" spans="1:11" s="114" customFormat="1" x14ac:dyDescent="0.2">
      <c r="A4" s="115"/>
      <c r="B4" s="116" t="s">
        <v>186</v>
      </c>
      <c r="C4" s="116" t="s">
        <v>187</v>
      </c>
      <c r="D4" s="116" t="s">
        <v>188</v>
      </c>
      <c r="E4" s="116" t="s">
        <v>189</v>
      </c>
      <c r="F4" s="116"/>
      <c r="G4" s="116" t="s">
        <v>186</v>
      </c>
      <c r="H4" s="116" t="s">
        <v>187</v>
      </c>
      <c r="I4" s="116" t="s">
        <v>188</v>
      </c>
      <c r="J4" s="116" t="s">
        <v>189</v>
      </c>
    </row>
    <row r="5" spans="1:11" s="114" customFormat="1" x14ac:dyDescent="0.2">
      <c r="A5" s="564" t="s">
        <v>159</v>
      </c>
      <c r="B5" s="117">
        <v>297.12476999999996</v>
      </c>
      <c r="C5" s="117">
        <v>57.834600000000016</v>
      </c>
      <c r="D5" s="117">
        <v>12.003110000000001</v>
      </c>
      <c r="E5" s="525">
        <v>366.96247999999997</v>
      </c>
      <c r="F5" s="117"/>
      <c r="G5" s="117">
        <v>3422.9705599999979</v>
      </c>
      <c r="H5" s="117">
        <v>610.70819999999992</v>
      </c>
      <c r="I5" s="117">
        <v>114.40469999999999</v>
      </c>
      <c r="J5" s="525">
        <v>4148.083459999998</v>
      </c>
      <c r="K5" s="82"/>
    </row>
    <row r="6" spans="1:11" s="114" customFormat="1" x14ac:dyDescent="0.2">
      <c r="A6" s="565" t="s">
        <v>160</v>
      </c>
      <c r="B6" s="119">
        <v>78.854129999999984</v>
      </c>
      <c r="C6" s="119">
        <v>29.396129999999996</v>
      </c>
      <c r="D6" s="119">
        <v>8.5615499999999987</v>
      </c>
      <c r="E6" s="528">
        <v>116.81180999999998</v>
      </c>
      <c r="F6" s="119"/>
      <c r="G6" s="119">
        <v>895.30368999999985</v>
      </c>
      <c r="H6" s="119">
        <v>302.1807300000001</v>
      </c>
      <c r="I6" s="119">
        <v>85.38855999999997</v>
      </c>
      <c r="J6" s="528">
        <v>1282.8729799999999</v>
      </c>
      <c r="K6" s="82"/>
    </row>
    <row r="7" spans="1:11" s="114" customFormat="1" x14ac:dyDescent="0.2">
      <c r="A7" s="565" t="s">
        <v>161</v>
      </c>
      <c r="B7" s="119">
        <v>40.864130000000003</v>
      </c>
      <c r="C7" s="119">
        <v>7.216219999999999</v>
      </c>
      <c r="D7" s="119">
        <v>5.8930500000000006</v>
      </c>
      <c r="E7" s="528">
        <v>53.973400000000005</v>
      </c>
      <c r="F7" s="119"/>
      <c r="G7" s="119">
        <v>449.03573000000006</v>
      </c>
      <c r="H7" s="119">
        <v>77.26191</v>
      </c>
      <c r="I7" s="119">
        <v>51.140269999999994</v>
      </c>
      <c r="J7" s="528">
        <v>577.43790999999999</v>
      </c>
      <c r="K7" s="82"/>
    </row>
    <row r="8" spans="1:11" s="114" customFormat="1" x14ac:dyDescent="0.2">
      <c r="A8" s="565" t="s">
        <v>162</v>
      </c>
      <c r="B8" s="119">
        <v>31.517610000000001</v>
      </c>
      <c r="C8" s="119">
        <v>4.1054000000000004</v>
      </c>
      <c r="D8" s="119">
        <v>6.9810100000000004</v>
      </c>
      <c r="E8" s="528">
        <v>42.604019999999998</v>
      </c>
      <c r="F8" s="119"/>
      <c r="G8" s="119">
        <v>417.07021000000003</v>
      </c>
      <c r="H8" s="119">
        <v>45.397139999999986</v>
      </c>
      <c r="I8" s="119">
        <v>120.46897</v>
      </c>
      <c r="J8" s="528">
        <v>582.93632000000002</v>
      </c>
      <c r="K8" s="82"/>
    </row>
    <row r="9" spans="1:11" s="114" customFormat="1" x14ac:dyDescent="0.2">
      <c r="A9" s="565" t="s">
        <v>163</v>
      </c>
      <c r="B9" s="119">
        <v>61.787510000000012</v>
      </c>
      <c r="C9" s="119">
        <v>0</v>
      </c>
      <c r="D9" s="119">
        <v>20.005299999999998</v>
      </c>
      <c r="E9" s="528">
        <v>81.792810000000003</v>
      </c>
      <c r="F9" s="119"/>
      <c r="G9" s="119">
        <v>670.17177999999979</v>
      </c>
      <c r="H9" s="119">
        <v>4.0000000000000002E-4</v>
      </c>
      <c r="I9" s="119">
        <v>176.65087</v>
      </c>
      <c r="J9" s="528">
        <v>846.82304999999974</v>
      </c>
      <c r="K9" s="82"/>
    </row>
    <row r="10" spans="1:11" s="114" customFormat="1" x14ac:dyDescent="0.2">
      <c r="A10" s="565" t="s">
        <v>164</v>
      </c>
      <c r="B10" s="119">
        <v>27.727390000000003</v>
      </c>
      <c r="C10" s="119">
        <v>5.8129699999999991</v>
      </c>
      <c r="D10" s="119">
        <v>0.62422999999999995</v>
      </c>
      <c r="E10" s="528">
        <v>34.164589999999997</v>
      </c>
      <c r="F10" s="119"/>
      <c r="G10" s="119">
        <v>325.70103000000012</v>
      </c>
      <c r="H10" s="119">
        <v>57.175459999999987</v>
      </c>
      <c r="I10" s="119">
        <v>5.7790699999999999</v>
      </c>
      <c r="J10" s="528">
        <v>388.65556000000009</v>
      </c>
      <c r="K10" s="82"/>
    </row>
    <row r="11" spans="1:11" s="114" customFormat="1" x14ac:dyDescent="0.2">
      <c r="A11" s="565" t="s">
        <v>165</v>
      </c>
      <c r="B11" s="119">
        <v>153.25098999999997</v>
      </c>
      <c r="C11" s="119">
        <v>62.037900000000036</v>
      </c>
      <c r="D11" s="119">
        <v>22.728620000000003</v>
      </c>
      <c r="E11" s="528">
        <v>238.01751000000002</v>
      </c>
      <c r="F11" s="119"/>
      <c r="G11" s="119">
        <v>1769.6898000000001</v>
      </c>
      <c r="H11" s="119">
        <v>648.83975000000021</v>
      </c>
      <c r="I11" s="119">
        <v>209.11070999999995</v>
      </c>
      <c r="J11" s="528">
        <v>2627.6402600000001</v>
      </c>
      <c r="K11" s="82"/>
    </row>
    <row r="12" spans="1:11" s="114" customFormat="1" x14ac:dyDescent="0.2">
      <c r="A12" s="565" t="s">
        <v>592</v>
      </c>
      <c r="B12" s="119">
        <v>107.14784</v>
      </c>
      <c r="C12" s="119">
        <v>53.905650000000009</v>
      </c>
      <c r="D12" s="119">
        <v>13.320119999999999</v>
      </c>
      <c r="E12" s="528">
        <v>174.37361000000001</v>
      </c>
      <c r="F12" s="119"/>
      <c r="G12" s="119">
        <v>1261.2162899999996</v>
      </c>
      <c r="H12" s="119">
        <v>552.52501000000029</v>
      </c>
      <c r="I12" s="119">
        <v>118.10711000000008</v>
      </c>
      <c r="J12" s="528">
        <v>1931.8484100000001</v>
      </c>
      <c r="K12" s="82"/>
    </row>
    <row r="13" spans="1:11" s="114" customFormat="1" x14ac:dyDescent="0.2">
      <c r="A13" s="565" t="s">
        <v>166</v>
      </c>
      <c r="B13" s="119">
        <v>319.33662999999996</v>
      </c>
      <c r="C13" s="119">
        <v>46.320670000000007</v>
      </c>
      <c r="D13" s="119">
        <v>16.970380000000002</v>
      </c>
      <c r="E13" s="528">
        <v>382.62767999999994</v>
      </c>
      <c r="F13" s="119"/>
      <c r="G13" s="119">
        <v>3562.1968200000042</v>
      </c>
      <c r="H13" s="119">
        <v>477.98603999999972</v>
      </c>
      <c r="I13" s="119">
        <v>219.44249000000005</v>
      </c>
      <c r="J13" s="528">
        <v>4259.6253500000039</v>
      </c>
      <c r="K13" s="82"/>
    </row>
    <row r="14" spans="1:11" s="114" customFormat="1" x14ac:dyDescent="0.2">
      <c r="A14" s="565" t="s">
        <v>167</v>
      </c>
      <c r="B14" s="119">
        <v>1.01006</v>
      </c>
      <c r="C14" s="119">
        <v>0</v>
      </c>
      <c r="D14" s="119">
        <v>0.10958</v>
      </c>
      <c r="E14" s="528">
        <v>1.11964</v>
      </c>
      <c r="F14" s="119"/>
      <c r="G14" s="119">
        <v>13.539909999999997</v>
      </c>
      <c r="H14" s="119">
        <v>2.3089999999999999E-2</v>
      </c>
      <c r="I14" s="119">
        <v>0.46367999999999993</v>
      </c>
      <c r="J14" s="528">
        <v>14.026679999999997</v>
      </c>
      <c r="K14" s="82"/>
    </row>
    <row r="15" spans="1:11" s="114" customFormat="1" x14ac:dyDescent="0.2">
      <c r="A15" s="565" t="s">
        <v>168</v>
      </c>
      <c r="B15" s="119">
        <v>194.07978000000006</v>
      </c>
      <c r="C15" s="119">
        <v>22.039549999999998</v>
      </c>
      <c r="D15" s="119">
        <v>6.5013399999999999</v>
      </c>
      <c r="E15" s="528">
        <v>222.62067000000005</v>
      </c>
      <c r="F15" s="119"/>
      <c r="G15" s="119">
        <v>2177.0796499999992</v>
      </c>
      <c r="H15" s="119">
        <v>235.6705</v>
      </c>
      <c r="I15" s="119">
        <v>70.863950000000003</v>
      </c>
      <c r="J15" s="528">
        <v>2483.6140999999993</v>
      </c>
      <c r="K15" s="82"/>
    </row>
    <row r="16" spans="1:11" s="114" customFormat="1" x14ac:dyDescent="0.2">
      <c r="A16" s="565" t="s">
        <v>169</v>
      </c>
      <c r="B16" s="119">
        <v>53.904460000000007</v>
      </c>
      <c r="C16" s="119">
        <v>14.216249999999999</v>
      </c>
      <c r="D16" s="119">
        <v>2.6904799999999995</v>
      </c>
      <c r="E16" s="528">
        <v>70.811189999999996</v>
      </c>
      <c r="F16" s="119"/>
      <c r="G16" s="119">
        <v>633.24951000000056</v>
      </c>
      <c r="H16" s="119">
        <v>143.3503399999999</v>
      </c>
      <c r="I16" s="119">
        <v>22.134320000000002</v>
      </c>
      <c r="J16" s="528">
        <v>798.73417000000052</v>
      </c>
      <c r="K16" s="82"/>
    </row>
    <row r="17" spans="1:16" s="114" customFormat="1" x14ac:dyDescent="0.2">
      <c r="A17" s="565" t="s">
        <v>170</v>
      </c>
      <c r="B17" s="119">
        <v>119.04007</v>
      </c>
      <c r="C17" s="119">
        <v>24.896150000000006</v>
      </c>
      <c r="D17" s="119">
        <v>23.912390000000002</v>
      </c>
      <c r="E17" s="528">
        <v>167.84861000000001</v>
      </c>
      <c r="F17" s="119"/>
      <c r="G17" s="119">
        <v>1389.1907199999994</v>
      </c>
      <c r="H17" s="119">
        <v>261.14132000000018</v>
      </c>
      <c r="I17" s="119">
        <v>227.42820000000003</v>
      </c>
      <c r="J17" s="528">
        <v>1877.7602399999996</v>
      </c>
      <c r="K17" s="82"/>
    </row>
    <row r="18" spans="1:16" s="114" customFormat="1" x14ac:dyDescent="0.2">
      <c r="A18" s="565" t="s">
        <v>171</v>
      </c>
      <c r="B18" s="119">
        <v>19.2408</v>
      </c>
      <c r="C18" s="119">
        <v>5.3264800000000001</v>
      </c>
      <c r="D18" s="119">
        <v>1.4418199999999999</v>
      </c>
      <c r="E18" s="528">
        <v>26.0091</v>
      </c>
      <c r="F18" s="119"/>
      <c r="G18" s="119">
        <v>202.93264999999991</v>
      </c>
      <c r="H18" s="119">
        <v>52.493940000000023</v>
      </c>
      <c r="I18" s="119">
        <v>17.166920000000001</v>
      </c>
      <c r="J18" s="528">
        <v>272.59350999999992</v>
      </c>
      <c r="K18" s="82"/>
    </row>
    <row r="19" spans="1:16" s="114" customFormat="1" x14ac:dyDescent="0.2">
      <c r="A19" s="565" t="s">
        <v>172</v>
      </c>
      <c r="B19" s="119">
        <v>201.76213000000004</v>
      </c>
      <c r="C19" s="119">
        <v>18.567519999999998</v>
      </c>
      <c r="D19" s="119">
        <v>25.13871</v>
      </c>
      <c r="E19" s="528">
        <v>245.46836000000005</v>
      </c>
      <c r="F19" s="119"/>
      <c r="G19" s="119">
        <v>2233.9014999999995</v>
      </c>
      <c r="H19" s="119">
        <v>170.70969999999988</v>
      </c>
      <c r="I19" s="119">
        <v>218.76453000000009</v>
      </c>
      <c r="J19" s="528">
        <v>2623.3757299999993</v>
      </c>
      <c r="K19" s="82"/>
    </row>
    <row r="20" spans="1:16" s="114" customFormat="1" x14ac:dyDescent="0.2">
      <c r="A20" s="565" t="s">
        <v>173</v>
      </c>
      <c r="B20" s="119">
        <v>1.6864299999999999</v>
      </c>
      <c r="C20" s="119">
        <v>0</v>
      </c>
      <c r="D20" s="119">
        <v>0</v>
      </c>
      <c r="E20" s="528">
        <v>1.6864299999999999</v>
      </c>
      <c r="F20" s="119"/>
      <c r="G20" s="119">
        <v>20.572079999999996</v>
      </c>
      <c r="H20" s="119">
        <v>0</v>
      </c>
      <c r="I20" s="119">
        <v>0</v>
      </c>
      <c r="J20" s="528">
        <v>20.572079999999996</v>
      </c>
      <c r="K20" s="82"/>
    </row>
    <row r="21" spans="1:16" s="114" customFormat="1" x14ac:dyDescent="0.2">
      <c r="A21" s="565" t="s">
        <v>174</v>
      </c>
      <c r="B21" s="119">
        <v>81.630279999999999</v>
      </c>
      <c r="C21" s="119">
        <v>14.357639999999998</v>
      </c>
      <c r="D21" s="119">
        <v>0.90915999999999986</v>
      </c>
      <c r="E21" s="528">
        <v>96.897080000000003</v>
      </c>
      <c r="F21" s="119"/>
      <c r="G21" s="119">
        <v>889.92882000000054</v>
      </c>
      <c r="H21" s="119">
        <v>147.61131</v>
      </c>
      <c r="I21" s="119">
        <v>12.778440000000003</v>
      </c>
      <c r="J21" s="528">
        <v>1050.3185700000006</v>
      </c>
      <c r="K21" s="82"/>
    </row>
    <row r="22" spans="1:16" s="114" customFormat="1" x14ac:dyDescent="0.2">
      <c r="A22" s="565" t="s">
        <v>175</v>
      </c>
      <c r="B22" s="119">
        <v>56.655850000000001</v>
      </c>
      <c r="C22" s="119">
        <v>8.6684099999999997</v>
      </c>
      <c r="D22" s="119">
        <v>2.4555699999999998</v>
      </c>
      <c r="E22" s="528">
        <v>67.77982999999999</v>
      </c>
      <c r="F22" s="119"/>
      <c r="G22" s="119">
        <v>588.34776000000011</v>
      </c>
      <c r="H22" s="119">
        <v>97.584010000000035</v>
      </c>
      <c r="I22" s="119">
        <v>23.632280000000005</v>
      </c>
      <c r="J22" s="528">
        <v>709.56405000000018</v>
      </c>
      <c r="K22" s="82"/>
    </row>
    <row r="23" spans="1:16" x14ac:dyDescent="0.2">
      <c r="A23" s="566" t="s">
        <v>176</v>
      </c>
      <c r="B23" s="119">
        <v>164.05595999999997</v>
      </c>
      <c r="C23" s="119">
        <v>14.790269999999996</v>
      </c>
      <c r="D23" s="119">
        <v>8.0702800000000003</v>
      </c>
      <c r="E23" s="528">
        <v>186.91650999999996</v>
      </c>
      <c r="F23" s="119"/>
      <c r="G23" s="119">
        <v>1736.5503299999989</v>
      </c>
      <c r="H23" s="119">
        <v>156.54810000000001</v>
      </c>
      <c r="I23" s="119">
        <v>66.93938</v>
      </c>
      <c r="J23" s="528">
        <v>1960.0378099999989</v>
      </c>
      <c r="K23" s="472"/>
      <c r="P23" s="114"/>
    </row>
    <row r="24" spans="1:16" x14ac:dyDescent="0.2">
      <c r="A24" s="567" t="s">
        <v>486</v>
      </c>
      <c r="B24" s="123">
        <v>2010.6768199999995</v>
      </c>
      <c r="C24" s="123">
        <v>389.4918100000005</v>
      </c>
      <c r="D24" s="123">
        <v>178.31670000000005</v>
      </c>
      <c r="E24" s="123">
        <v>2578.48533</v>
      </c>
      <c r="F24" s="123"/>
      <c r="G24" s="123">
        <v>22658.648840000034</v>
      </c>
      <c r="H24" s="123">
        <v>4037.2069499999961</v>
      </c>
      <c r="I24" s="123">
        <v>1760.6644499999984</v>
      </c>
      <c r="J24" s="123">
        <v>28456.520240000027</v>
      </c>
      <c r="K24" s="472"/>
    </row>
    <row r="25" spans="1:16" x14ac:dyDescent="0.2">
      <c r="I25" s="8"/>
      <c r="J25" s="93" t="s">
        <v>234</v>
      </c>
    </row>
    <row r="26" spans="1:16" x14ac:dyDescent="0.2">
      <c r="A26" s="531" t="s">
        <v>487</v>
      </c>
      <c r="G26" s="125"/>
      <c r="H26" s="125"/>
      <c r="I26" s="125"/>
      <c r="J26" s="125"/>
    </row>
    <row r="27" spans="1:16" x14ac:dyDescent="0.2">
      <c r="A27" s="154" t="s">
        <v>235</v>
      </c>
      <c r="G27" s="125"/>
      <c r="H27" s="125"/>
      <c r="I27" s="125"/>
      <c r="J27" s="125"/>
    </row>
    <row r="28" spans="1:16" ht="18" x14ac:dyDescent="0.25">
      <c r="A28" s="126"/>
      <c r="E28" s="889"/>
      <c r="F28" s="88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337" priority="2" operator="between">
      <formula>0</formula>
      <formula>0.5</formula>
    </cfRule>
    <cfRule type="cellIs" dxfId="336" priority="3" operator="between">
      <formula>0</formula>
      <formula>0.49</formula>
    </cfRule>
  </conditionalFormatting>
  <conditionalFormatting sqref="B5:J24">
    <cfRule type="cellIs" dxfId="335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A4" sqref="A4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90" t="s">
        <v>28</v>
      </c>
      <c r="B1" s="890"/>
      <c r="C1" s="890"/>
      <c r="D1" s="131"/>
      <c r="E1" s="131"/>
      <c r="F1" s="131"/>
      <c r="G1" s="131"/>
      <c r="H1" s="132"/>
    </row>
    <row r="2" spans="1:65" ht="13.7" customHeight="1" x14ac:dyDescent="0.2">
      <c r="A2" s="891"/>
      <c r="B2" s="891"/>
      <c r="C2" s="891"/>
      <c r="D2" s="135"/>
      <c r="E2" s="135"/>
      <c r="F2" s="135"/>
      <c r="H2" s="110" t="s">
        <v>157</v>
      </c>
    </row>
    <row r="3" spans="1:65" s="102" customFormat="1" ht="12.75" x14ac:dyDescent="0.2">
      <c r="A3" s="79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7" t="s">
        <v>474</v>
      </c>
      <c r="H4" s="437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190</v>
      </c>
      <c r="B5" s="576">
        <v>368.16060000000022</v>
      </c>
      <c r="C5" s="139">
        <v>2.5647154552540332</v>
      </c>
      <c r="D5" s="138">
        <v>1003.4155900000009</v>
      </c>
      <c r="E5" s="139">
        <v>0.16730395135416637</v>
      </c>
      <c r="F5" s="138">
        <v>4380.7375900000025</v>
      </c>
      <c r="G5" s="139">
        <v>1.136988675984367</v>
      </c>
      <c r="H5" s="573">
        <v>15.970092121975229</v>
      </c>
    </row>
    <row r="6" spans="1:65" ht="13.7" customHeight="1" x14ac:dyDescent="0.2">
      <c r="A6" s="137" t="s">
        <v>191</v>
      </c>
      <c r="B6" s="577">
        <v>31.898709999999976</v>
      </c>
      <c r="C6" s="119">
        <v>3.240156672464261</v>
      </c>
      <c r="D6" s="140">
        <v>84.454649999999958</v>
      </c>
      <c r="E6" s="141">
        <v>1.8133103477374999</v>
      </c>
      <c r="F6" s="140">
        <v>377.49620999999996</v>
      </c>
      <c r="G6" s="142">
        <v>8.3105216651479346</v>
      </c>
      <c r="H6" s="574">
        <v>1.3761721914497289</v>
      </c>
    </row>
    <row r="7" spans="1:65" ht="13.7" customHeight="1" x14ac:dyDescent="0.2">
      <c r="A7" s="137" t="s">
        <v>151</v>
      </c>
      <c r="B7" s="528">
        <v>0</v>
      </c>
      <c r="C7" s="141">
        <v>-100</v>
      </c>
      <c r="D7" s="141">
        <v>0</v>
      </c>
      <c r="E7" s="141">
        <v>-100</v>
      </c>
      <c r="F7" s="119">
        <v>5.9790000000000003E-2</v>
      </c>
      <c r="G7" s="141">
        <v>-38.620264859870645</v>
      </c>
      <c r="H7" s="528">
        <v>2.1796599051094923E-4</v>
      </c>
    </row>
    <row r="8" spans="1:65" ht="13.7" customHeight="1" x14ac:dyDescent="0.2">
      <c r="A8" s="569" t="s">
        <v>192</v>
      </c>
      <c r="B8" s="570">
        <v>400.05931000000015</v>
      </c>
      <c r="C8" s="571">
        <v>2.6151466230002587</v>
      </c>
      <c r="D8" s="570">
        <v>1087.8702400000009</v>
      </c>
      <c r="E8" s="571">
        <v>0.28991298332928811</v>
      </c>
      <c r="F8" s="570">
        <v>4758.293590000003</v>
      </c>
      <c r="G8" s="572">
        <v>1.6702417854638003</v>
      </c>
      <c r="H8" s="572">
        <v>17.346482279415472</v>
      </c>
    </row>
    <row r="9" spans="1:65" ht="13.7" customHeight="1" x14ac:dyDescent="0.2">
      <c r="A9" s="137" t="s">
        <v>177</v>
      </c>
      <c r="B9" s="577">
        <v>2010.6768199999999</v>
      </c>
      <c r="C9" s="141">
        <v>5.9662595787471639</v>
      </c>
      <c r="D9" s="140">
        <v>5473.7434100000009</v>
      </c>
      <c r="E9" s="141">
        <v>2.9453966464437369</v>
      </c>
      <c r="F9" s="140">
        <v>22658.648840000002</v>
      </c>
      <c r="G9" s="142">
        <v>3.2522875755520415</v>
      </c>
      <c r="H9" s="574">
        <v>82.602690049345554</v>
      </c>
    </row>
    <row r="10" spans="1:65" ht="13.7" customHeight="1" x14ac:dyDescent="0.2">
      <c r="A10" s="137" t="s">
        <v>193</v>
      </c>
      <c r="B10" s="577">
        <v>0.98053999999999997</v>
      </c>
      <c r="C10" s="141">
        <v>-45.10930108881238</v>
      </c>
      <c r="D10" s="140">
        <v>2.6923500000000002</v>
      </c>
      <c r="E10" s="141">
        <v>-55.964324617845541</v>
      </c>
      <c r="F10" s="140">
        <v>13.94248</v>
      </c>
      <c r="G10" s="142">
        <v>-37.660632806404514</v>
      </c>
      <c r="H10" s="574">
        <v>5.0827671238988112E-2</v>
      </c>
    </row>
    <row r="11" spans="1:65" ht="13.7" customHeight="1" x14ac:dyDescent="0.2">
      <c r="A11" s="569" t="s">
        <v>510</v>
      </c>
      <c r="B11" s="570">
        <v>2011.6573599999999</v>
      </c>
      <c r="C11" s="571">
        <v>5.9182203129357358</v>
      </c>
      <c r="D11" s="570">
        <v>5476.4357600000003</v>
      </c>
      <c r="E11" s="571">
        <v>2.8777358317399</v>
      </c>
      <c r="F11" s="570">
        <v>22672.591319999996</v>
      </c>
      <c r="G11" s="572">
        <v>3.2106331256152485</v>
      </c>
      <c r="H11" s="572">
        <v>82.653517720584517</v>
      </c>
    </row>
    <row r="12" spans="1:65" ht="13.7" customHeight="1" x14ac:dyDescent="0.2">
      <c r="A12" s="144" t="s">
        <v>488</v>
      </c>
      <c r="B12" s="145">
        <v>2411.7166699999998</v>
      </c>
      <c r="C12" s="146">
        <v>5.355668155397975</v>
      </c>
      <c r="D12" s="145">
        <v>6564.3060000000023</v>
      </c>
      <c r="E12" s="146">
        <v>2.4396756673850222</v>
      </c>
      <c r="F12" s="145">
        <v>27430.884910000001</v>
      </c>
      <c r="G12" s="146">
        <v>2.9400920694176973</v>
      </c>
      <c r="H12" s="146">
        <v>100</v>
      </c>
    </row>
    <row r="13" spans="1:65" ht="13.7" customHeight="1" x14ac:dyDescent="0.2">
      <c r="A13" s="147" t="s">
        <v>194</v>
      </c>
      <c r="B13" s="148">
        <v>4905.0618600000007</v>
      </c>
      <c r="C13" s="148"/>
      <c r="D13" s="148">
        <v>14131.190146867888</v>
      </c>
      <c r="E13" s="148"/>
      <c r="F13" s="148">
        <v>58191.815150830662</v>
      </c>
      <c r="G13" s="149"/>
      <c r="H13" s="150" t="s">
        <v>148</v>
      </c>
    </row>
    <row r="14" spans="1:65" ht="13.7" customHeight="1" x14ac:dyDescent="0.2">
      <c r="A14" s="151" t="s">
        <v>195</v>
      </c>
      <c r="B14" s="578">
        <v>49.167915488837473</v>
      </c>
      <c r="C14" s="152"/>
      <c r="D14" s="152">
        <v>46.452605419473109</v>
      </c>
      <c r="E14" s="152"/>
      <c r="F14" s="152">
        <v>47.138733924866131</v>
      </c>
      <c r="G14" s="153"/>
      <c r="H14" s="575"/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234</v>
      </c>
    </row>
    <row r="16" spans="1:65" ht="13.7" customHeight="1" x14ac:dyDescent="0.2">
      <c r="A16" s="124" t="s">
        <v>543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489</v>
      </c>
    </row>
    <row r="18" spans="1:1" ht="13.7" customHeight="1" x14ac:dyDescent="0.2">
      <c r="A18" s="166" t="s">
        <v>623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334" priority="5" operator="equal">
      <formula>0</formula>
    </cfRule>
    <cfRule type="cellIs" dxfId="333" priority="12" operator="between">
      <formula>0</formula>
      <formula>0.5</formula>
    </cfRule>
    <cfRule type="cellIs" dxfId="332" priority="13" operator="between">
      <formula>0</formula>
      <formula>0.49</formula>
    </cfRule>
  </conditionalFormatting>
  <conditionalFormatting sqref="F7">
    <cfRule type="cellIs" dxfId="331" priority="8" operator="between">
      <formula>0</formula>
      <formula>0.5</formula>
    </cfRule>
    <cfRule type="cellIs" dxfId="330" priority="9" operator="between">
      <formula>0</formula>
      <formula>0.49</formula>
    </cfRule>
  </conditionalFormatting>
  <conditionalFormatting sqref="H7">
    <cfRule type="cellIs" dxfId="329" priority="6" operator="between">
      <formula>0</formula>
      <formula>0.5</formula>
    </cfRule>
    <cfRule type="cellIs" dxfId="328" priority="7" operator="between">
      <formula>0</formula>
      <formula>0.49</formula>
    </cfRule>
  </conditionalFormatting>
  <conditionalFormatting sqref="C7">
    <cfRule type="cellIs" dxfId="327" priority="4" operator="equal">
      <formula>0</formula>
    </cfRule>
  </conditionalFormatting>
  <conditionalFormatting sqref="D7:E7">
    <cfRule type="cellIs" dxfId="326" priority="3" operator="equal">
      <formula>0</formula>
    </cfRule>
  </conditionalFormatting>
  <conditionalFormatting sqref="C6">
    <cfRule type="cellIs" dxfId="325" priority="1" operator="between">
      <formula>0</formula>
      <formula>0.5</formula>
    </cfRule>
    <cfRule type="cellIs" dxfId="32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88" customWidth="1"/>
    <col min="13" max="13" width="11" customWidth="1"/>
  </cols>
  <sheetData>
    <row r="1" spans="1:14" x14ac:dyDescent="0.2">
      <c r="A1" s="892" t="s">
        <v>26</v>
      </c>
      <c r="B1" s="892"/>
      <c r="C1" s="892"/>
      <c r="D1" s="892"/>
      <c r="E1" s="892"/>
      <c r="F1" s="157"/>
      <c r="G1" s="157"/>
      <c r="H1" s="157"/>
      <c r="I1" s="157"/>
      <c r="J1" s="157"/>
      <c r="K1" s="157"/>
      <c r="L1" s="579"/>
      <c r="M1" s="157"/>
      <c r="N1" s="157"/>
    </row>
    <row r="2" spans="1:14" x14ac:dyDescent="0.2">
      <c r="A2" s="892"/>
      <c r="B2" s="893"/>
      <c r="C2" s="893"/>
      <c r="D2" s="893"/>
      <c r="E2" s="893"/>
      <c r="F2" s="157"/>
      <c r="G2" s="157"/>
      <c r="H2" s="157"/>
      <c r="I2" s="157"/>
      <c r="J2" s="157"/>
      <c r="K2" s="157"/>
      <c r="L2" s="579"/>
      <c r="M2" s="158" t="s">
        <v>157</v>
      </c>
      <c r="N2" s="157"/>
    </row>
    <row r="3" spans="1:14" x14ac:dyDescent="0.2">
      <c r="A3" s="435"/>
      <c r="B3" s="719">
        <v>2016</v>
      </c>
      <c r="C3" s="719" t="s">
        <v>587</v>
      </c>
      <c r="D3" s="719" t="s">
        <v>587</v>
      </c>
      <c r="E3" s="719" t="s">
        <v>587</v>
      </c>
      <c r="F3" s="719" t="s">
        <v>587</v>
      </c>
      <c r="G3" s="719" t="s">
        <v>587</v>
      </c>
      <c r="H3" s="719" t="s">
        <v>587</v>
      </c>
      <c r="I3" s="719" t="s">
        <v>587</v>
      </c>
      <c r="J3" s="719" t="s">
        <v>587</v>
      </c>
      <c r="K3" s="719">
        <v>2017</v>
      </c>
      <c r="L3" s="719" t="s">
        <v>587</v>
      </c>
      <c r="M3" s="719" t="s">
        <v>587</v>
      </c>
      <c r="N3" s="1"/>
    </row>
    <row r="4" spans="1:14" x14ac:dyDescent="0.2">
      <c r="A4" s="159"/>
      <c r="B4" s="744">
        <v>42490</v>
      </c>
      <c r="C4" s="744">
        <v>42521</v>
      </c>
      <c r="D4" s="744">
        <v>42551</v>
      </c>
      <c r="E4" s="744">
        <v>42582</v>
      </c>
      <c r="F4" s="744">
        <v>42613</v>
      </c>
      <c r="G4" s="744">
        <v>42643</v>
      </c>
      <c r="H4" s="744">
        <v>42674</v>
      </c>
      <c r="I4" s="744">
        <v>42704</v>
      </c>
      <c r="J4" s="744">
        <v>42735</v>
      </c>
      <c r="K4" s="744">
        <v>42766</v>
      </c>
      <c r="L4" s="744">
        <v>42794</v>
      </c>
      <c r="M4" s="744">
        <v>42825</v>
      </c>
      <c r="N4" s="1"/>
    </row>
    <row r="5" spans="1:14" x14ac:dyDescent="0.2">
      <c r="A5" s="160" t="s">
        <v>196</v>
      </c>
      <c r="B5" s="161">
        <v>20.399250000000016</v>
      </c>
      <c r="C5" s="161">
        <v>20.897829999999988</v>
      </c>
      <c r="D5" s="161">
        <v>19.917970000000011</v>
      </c>
      <c r="E5" s="161">
        <v>20.911640000000016</v>
      </c>
      <c r="F5" s="161">
        <v>20.61676000000001</v>
      </c>
      <c r="G5" s="161">
        <v>19.76310999999998</v>
      </c>
      <c r="H5" s="161">
        <v>22.213070000000023</v>
      </c>
      <c r="I5" s="161">
        <v>20.664329999999993</v>
      </c>
      <c r="J5" s="161">
        <v>20.875349999999997</v>
      </c>
      <c r="K5" s="161">
        <v>21.177559999999989</v>
      </c>
      <c r="L5" s="161">
        <v>21.474550000000015</v>
      </c>
      <c r="M5" s="161">
        <v>20.691920000000021</v>
      </c>
      <c r="N5" s="1"/>
    </row>
    <row r="6" spans="1:14" x14ac:dyDescent="0.2">
      <c r="A6" s="162" t="s">
        <v>491</v>
      </c>
      <c r="B6" s="163">
        <v>75.565060000000159</v>
      </c>
      <c r="C6" s="163">
        <v>82.553019999999961</v>
      </c>
      <c r="D6" s="163">
        <v>80.621910000000184</v>
      </c>
      <c r="E6" s="163">
        <v>85.531660000000102</v>
      </c>
      <c r="F6" s="163">
        <v>86.948020000000056</v>
      </c>
      <c r="G6" s="163">
        <v>82.599450000000019</v>
      </c>
      <c r="H6" s="163">
        <v>82.701089999999994</v>
      </c>
      <c r="I6" s="163">
        <v>81.271370000000005</v>
      </c>
      <c r="J6" s="163">
        <v>80.971060000000065</v>
      </c>
      <c r="K6" s="163">
        <v>79.172399999999996</v>
      </c>
      <c r="L6" s="163">
        <v>80.184449999999927</v>
      </c>
      <c r="M6" s="163">
        <v>91.274649999999966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234</v>
      </c>
      <c r="N7" s="1"/>
    </row>
    <row r="8" spans="1:14" x14ac:dyDescent="0.2">
      <c r="A8" s="166" t="s">
        <v>490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79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A2" sqref="A2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4" s="3" customFormat="1" ht="12.75" x14ac:dyDescent="0.2">
      <c r="A1" s="6" t="s">
        <v>584</v>
      </c>
    </row>
    <row r="2" spans="1:4" x14ac:dyDescent="0.2">
      <c r="A2" s="477"/>
      <c r="B2" s="477"/>
      <c r="C2" s="477"/>
      <c r="D2" s="477"/>
    </row>
    <row r="3" spans="1:4" x14ac:dyDescent="0.2">
      <c r="B3" s="477">
        <v>2015</v>
      </c>
      <c r="C3" s="477">
        <v>2016</v>
      </c>
      <c r="D3" s="477">
        <v>2017</v>
      </c>
    </row>
    <row r="4" spans="1:4" x14ac:dyDescent="0.2">
      <c r="A4" s="374" t="s">
        <v>132</v>
      </c>
      <c r="B4" s="476">
        <v>1.5293884617992959</v>
      </c>
      <c r="C4" s="476">
        <v>3.1326523667698316</v>
      </c>
      <c r="D4" s="721">
        <v>3.6203861373081572</v>
      </c>
    </row>
    <row r="5" spans="1:4" x14ac:dyDescent="0.2">
      <c r="A5" s="580" t="s">
        <v>133</v>
      </c>
      <c r="B5" s="476">
        <v>1.6946073543924025</v>
      </c>
      <c r="C5" s="476">
        <v>3.528981440390341</v>
      </c>
      <c r="D5" s="721">
        <v>2.8141420664287971</v>
      </c>
    </row>
    <row r="6" spans="1:4" x14ac:dyDescent="0.2">
      <c r="A6" s="580" t="s">
        <v>134</v>
      </c>
      <c r="B6" s="476">
        <v>1.8254518436354634</v>
      </c>
      <c r="C6" s="476">
        <v>3.5273969678684489</v>
      </c>
      <c r="D6" s="721">
        <v>2.9400920694176973</v>
      </c>
    </row>
    <row r="7" spans="1:4" x14ac:dyDescent="0.2">
      <c r="A7" s="580" t="s">
        <v>135</v>
      </c>
      <c r="B7" s="476">
        <v>2.0836738272167881</v>
      </c>
      <c r="C7" s="476">
        <v>3.6620943808349757</v>
      </c>
      <c r="D7" s="721" t="s">
        <v>587</v>
      </c>
    </row>
    <row r="8" spans="1:4" x14ac:dyDescent="0.2">
      <c r="A8" s="580" t="s">
        <v>136</v>
      </c>
      <c r="B8" s="476">
        <v>2.0066172892764413</v>
      </c>
      <c r="C8" s="476">
        <v>3.9413420450632701</v>
      </c>
      <c r="D8" s="476" t="s">
        <v>587</v>
      </c>
    </row>
    <row r="9" spans="1:4" x14ac:dyDescent="0.2">
      <c r="A9" s="580" t="s">
        <v>137</v>
      </c>
      <c r="B9" s="476">
        <v>2.3646359118921882</v>
      </c>
      <c r="C9" s="476">
        <v>3.6180404435911711</v>
      </c>
      <c r="D9" s="721" t="s">
        <v>587</v>
      </c>
    </row>
    <row r="10" spans="1:4" x14ac:dyDescent="0.2">
      <c r="A10" s="580" t="s">
        <v>138</v>
      </c>
      <c r="B10" s="476">
        <v>2.8578229545887042</v>
      </c>
      <c r="C10" s="476">
        <v>2.9256129482871582</v>
      </c>
      <c r="D10" s="721" t="s">
        <v>587</v>
      </c>
    </row>
    <row r="11" spans="1:4" x14ac:dyDescent="0.2">
      <c r="A11" s="580" t="s">
        <v>139</v>
      </c>
      <c r="B11" s="476">
        <v>3.5132548354838993</v>
      </c>
      <c r="C11" s="476">
        <v>3.1775665746033832</v>
      </c>
      <c r="D11" s="721" t="s">
        <v>587</v>
      </c>
    </row>
    <row r="12" spans="1:4" x14ac:dyDescent="0.2">
      <c r="A12" s="580" t="s">
        <v>140</v>
      </c>
      <c r="B12" s="476">
        <v>3.0644046658804154</v>
      </c>
      <c r="C12" s="476">
        <v>3.7043837064271408</v>
      </c>
      <c r="D12" s="721" t="s">
        <v>587</v>
      </c>
    </row>
    <row r="13" spans="1:4" x14ac:dyDescent="0.2">
      <c r="A13" s="580" t="s">
        <v>141</v>
      </c>
      <c r="B13" s="476">
        <v>3.067588534733571</v>
      </c>
      <c r="C13" s="476">
        <v>3.4766749420447236</v>
      </c>
      <c r="D13" s="721" t="s">
        <v>587</v>
      </c>
    </row>
    <row r="14" spans="1:4" x14ac:dyDescent="0.2">
      <c r="A14" s="580" t="s">
        <v>142</v>
      </c>
      <c r="B14" s="476">
        <v>3.5883873080564319</v>
      </c>
      <c r="C14" s="476">
        <v>3.5323142039118998</v>
      </c>
      <c r="D14" s="721" t="s">
        <v>587</v>
      </c>
    </row>
    <row r="15" spans="1:4" x14ac:dyDescent="0.2">
      <c r="A15" s="581" t="s">
        <v>143</v>
      </c>
      <c r="B15" s="478">
        <v>3.4539657833198238</v>
      </c>
      <c r="C15" s="478">
        <v>3.2020919874078793</v>
      </c>
      <c r="D15" s="722" t="s">
        <v>587</v>
      </c>
    </row>
    <row r="16" spans="1:4" x14ac:dyDescent="0.2">
      <c r="D16" s="93" t="s">
        <v>234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3" sqref="A3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90" t="s">
        <v>33</v>
      </c>
      <c r="B1" s="890"/>
      <c r="C1" s="890"/>
      <c r="D1" s="131"/>
      <c r="E1" s="131"/>
      <c r="F1" s="131"/>
      <c r="G1" s="131"/>
    </row>
    <row r="2" spans="1:13" ht="13.7" customHeight="1" x14ac:dyDescent="0.2">
      <c r="A2" s="891"/>
      <c r="B2" s="891"/>
      <c r="C2" s="891"/>
      <c r="D2" s="135"/>
      <c r="E2" s="135"/>
      <c r="F2" s="135"/>
      <c r="G2" s="110" t="s">
        <v>157</v>
      </c>
    </row>
    <row r="3" spans="1:13" ht="13.7" customHeight="1" x14ac:dyDescent="0.2">
      <c r="A3" s="167"/>
      <c r="B3" s="894">
        <f>INDICE!A3</f>
        <v>42795</v>
      </c>
      <c r="C3" s="895"/>
      <c r="D3" s="895" t="s">
        <v>118</v>
      </c>
      <c r="E3" s="895"/>
      <c r="F3" s="895" t="s">
        <v>119</v>
      </c>
      <c r="G3" s="895"/>
    </row>
    <row r="4" spans="1:13" ht="30.4" customHeight="1" x14ac:dyDescent="0.2">
      <c r="A4" s="151"/>
      <c r="B4" s="168" t="s">
        <v>197</v>
      </c>
      <c r="C4" s="169" t="s">
        <v>198</v>
      </c>
      <c r="D4" s="168" t="s">
        <v>197</v>
      </c>
      <c r="E4" s="169" t="s">
        <v>198</v>
      </c>
      <c r="F4" s="168" t="s">
        <v>197</v>
      </c>
      <c r="G4" s="169" t="s">
        <v>198</v>
      </c>
    </row>
    <row r="5" spans="1:13" s="133" customFormat="1" ht="13.7" customHeight="1" x14ac:dyDescent="0.2">
      <c r="A5" s="137" t="s">
        <v>199</v>
      </c>
      <c r="B5" s="140">
        <v>385.6980800000016</v>
      </c>
      <c r="C5" s="143">
        <v>14.361229999999999</v>
      </c>
      <c r="D5" s="140">
        <v>1046.5466400000016</v>
      </c>
      <c r="E5" s="140">
        <v>41.323600000000006</v>
      </c>
      <c r="F5" s="140">
        <v>4592.1116400000037</v>
      </c>
      <c r="G5" s="140">
        <v>166.18194999999997</v>
      </c>
      <c r="L5" s="170"/>
      <c r="M5" s="170"/>
    </row>
    <row r="6" spans="1:13" s="133" customFormat="1" ht="13.7" customHeight="1" x14ac:dyDescent="0.2">
      <c r="A6" s="137" t="s">
        <v>200</v>
      </c>
      <c r="B6" s="140">
        <v>1557.6456700000001</v>
      </c>
      <c r="C6" s="140">
        <v>454.01168999999993</v>
      </c>
      <c r="D6" s="140">
        <v>4260.7580699999999</v>
      </c>
      <c r="E6" s="140">
        <v>1215.6776899999998</v>
      </c>
      <c r="F6" s="140">
        <v>17638.216209999999</v>
      </c>
      <c r="G6" s="140">
        <v>5034.3751100000009</v>
      </c>
      <c r="L6" s="170"/>
      <c r="M6" s="170"/>
    </row>
    <row r="7" spans="1:13" s="133" customFormat="1" ht="13.7" customHeight="1" x14ac:dyDescent="0.2">
      <c r="A7" s="147" t="s">
        <v>194</v>
      </c>
      <c r="B7" s="148">
        <v>1943.3437500000018</v>
      </c>
      <c r="C7" s="148">
        <v>468.37291999999991</v>
      </c>
      <c r="D7" s="148">
        <v>5307.3047100000013</v>
      </c>
      <c r="E7" s="148">
        <v>1257.0012899999997</v>
      </c>
      <c r="F7" s="148">
        <v>22230.327850000001</v>
      </c>
      <c r="G7" s="148">
        <v>5200.557060000001</v>
      </c>
    </row>
    <row r="8" spans="1:13" ht="13.7" customHeight="1" x14ac:dyDescent="0.2">
      <c r="G8" s="93" t="s">
        <v>234</v>
      </c>
    </row>
    <row r="9" spans="1:13" ht="13.7" customHeight="1" x14ac:dyDescent="0.2">
      <c r="A9" s="154" t="s">
        <v>492</v>
      </c>
    </row>
    <row r="10" spans="1:13" ht="13.7" customHeight="1" x14ac:dyDescent="0.2">
      <c r="A10" s="154" t="s">
        <v>235</v>
      </c>
    </row>
    <row r="14" spans="1:13" ht="13.7" customHeight="1" x14ac:dyDescent="0.2">
      <c r="B14" s="762"/>
      <c r="D14" s="762"/>
      <c r="F14" s="762"/>
    </row>
    <row r="15" spans="1:13" ht="13.7" customHeight="1" x14ac:dyDescent="0.2">
      <c r="B15" s="762"/>
      <c r="D15" s="762"/>
      <c r="F15" s="762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H20" sqref="H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495</v>
      </c>
    </row>
    <row r="2" spans="1:11" ht="15.75" x14ac:dyDescent="0.25">
      <c r="A2" s="2"/>
      <c r="J2" s="110" t="s">
        <v>157</v>
      </c>
    </row>
    <row r="3" spans="1:11" s="114" customFormat="1" ht="13.7" customHeight="1" x14ac:dyDescent="0.2">
      <c r="A3" s="111"/>
      <c r="B3" s="882">
        <f>INDICE!A3</f>
        <v>42795</v>
      </c>
      <c r="C3" s="882"/>
      <c r="D3" s="882">
        <f>INDICE!C3</f>
        <v>0</v>
      </c>
      <c r="E3" s="882"/>
      <c r="F3" s="112"/>
      <c r="G3" s="883" t="s">
        <v>119</v>
      </c>
      <c r="H3" s="883"/>
      <c r="I3" s="883"/>
      <c r="J3" s="883"/>
    </row>
    <row r="4" spans="1:11" s="114" customFormat="1" x14ac:dyDescent="0.2">
      <c r="A4" s="115"/>
      <c r="B4" s="116" t="s">
        <v>149</v>
      </c>
      <c r="C4" s="116" t="s">
        <v>150</v>
      </c>
      <c r="D4" s="116" t="s">
        <v>186</v>
      </c>
      <c r="E4" s="116" t="s">
        <v>189</v>
      </c>
      <c r="F4" s="116"/>
      <c r="G4" s="116" t="s">
        <v>149</v>
      </c>
      <c r="H4" s="116" t="s">
        <v>150</v>
      </c>
      <c r="I4" s="116" t="s">
        <v>186</v>
      </c>
      <c r="J4" s="116" t="s">
        <v>189</v>
      </c>
    </row>
    <row r="5" spans="1:11" s="114" customFormat="1" x14ac:dyDescent="0.2">
      <c r="A5" s="564" t="s">
        <v>159</v>
      </c>
      <c r="B5" s="117">
        <f>'GNA CCAA'!B5</f>
        <v>55.116640000000025</v>
      </c>
      <c r="C5" s="117">
        <f>'GNA CCAA'!C5</f>
        <v>2.49464</v>
      </c>
      <c r="D5" s="117">
        <f>'GO CCAA'!B5</f>
        <v>297.12476999999996</v>
      </c>
      <c r="E5" s="525">
        <f>SUM(B5:D5)</f>
        <v>354.73604999999998</v>
      </c>
      <c r="F5" s="117"/>
      <c r="G5" s="117">
        <f>'GNA CCAA'!F5</f>
        <v>669.75565000000165</v>
      </c>
      <c r="H5" s="117">
        <f>'GNA CCAA'!G5</f>
        <v>30.769400000000033</v>
      </c>
      <c r="I5" s="117">
        <f>'GO CCAA'!G5</f>
        <v>3422.9705599999979</v>
      </c>
      <c r="J5" s="525">
        <f>SUM(G5:I5)</f>
        <v>4123.4956099999999</v>
      </c>
      <c r="K5" s="82"/>
    </row>
    <row r="6" spans="1:11" s="114" customFormat="1" x14ac:dyDescent="0.2">
      <c r="A6" s="565" t="s">
        <v>160</v>
      </c>
      <c r="B6" s="119">
        <f>'GNA CCAA'!B6</f>
        <v>10.69327</v>
      </c>
      <c r="C6" s="119">
        <f>'GNA CCAA'!C6</f>
        <v>0.62138999999999966</v>
      </c>
      <c r="D6" s="119">
        <f>'GO CCAA'!B6</f>
        <v>78.854129999999984</v>
      </c>
      <c r="E6" s="528">
        <f>SUM(B6:D6)</f>
        <v>90.168789999999987</v>
      </c>
      <c r="F6" s="119"/>
      <c r="G6" s="119">
        <f>'GNA CCAA'!F6</f>
        <v>127.76506000000005</v>
      </c>
      <c r="H6" s="119">
        <f>'GNA CCAA'!G6</f>
        <v>7.7538900000000037</v>
      </c>
      <c r="I6" s="119">
        <f>'GO CCAA'!G6</f>
        <v>895.30368999999985</v>
      </c>
      <c r="J6" s="528">
        <f t="shared" ref="J6:J24" si="0">SUM(G6:I6)</f>
        <v>1030.8226399999999</v>
      </c>
      <c r="K6" s="82"/>
    </row>
    <row r="7" spans="1:11" s="114" customFormat="1" x14ac:dyDescent="0.2">
      <c r="A7" s="565" t="s">
        <v>161</v>
      </c>
      <c r="B7" s="119">
        <f>'GNA CCAA'!B7</f>
        <v>7.1535600000000006</v>
      </c>
      <c r="C7" s="119">
        <f>'GNA CCAA'!C7</f>
        <v>0.58167999999999997</v>
      </c>
      <c r="D7" s="119">
        <f>'GO CCAA'!B7</f>
        <v>40.864130000000003</v>
      </c>
      <c r="E7" s="528">
        <f t="shared" ref="E7:E24" si="1">SUM(B7:D7)</f>
        <v>48.599370000000008</v>
      </c>
      <c r="F7" s="119"/>
      <c r="G7" s="119">
        <f>'GNA CCAA'!F7</f>
        <v>82.303780000000003</v>
      </c>
      <c r="H7" s="119">
        <f>'GNA CCAA'!G7</f>
        <v>7.2067200000000007</v>
      </c>
      <c r="I7" s="119">
        <f>'GO CCAA'!G7</f>
        <v>449.03573000000006</v>
      </c>
      <c r="J7" s="528">
        <f t="shared" si="0"/>
        <v>538.54623000000004</v>
      </c>
      <c r="K7" s="82"/>
    </row>
    <row r="8" spans="1:11" s="114" customFormat="1" x14ac:dyDescent="0.2">
      <c r="A8" s="565" t="s">
        <v>162</v>
      </c>
      <c r="B8" s="119">
        <f>'GNA CCAA'!B8</f>
        <v>15.136379999999999</v>
      </c>
      <c r="C8" s="119">
        <f>'GNA CCAA'!C8</f>
        <v>0.99513999999999991</v>
      </c>
      <c r="D8" s="119">
        <f>'GO CCAA'!B8</f>
        <v>31.517610000000001</v>
      </c>
      <c r="E8" s="528">
        <f t="shared" si="1"/>
        <v>47.64913</v>
      </c>
      <c r="F8" s="119"/>
      <c r="G8" s="119">
        <f>'GNA CCAA'!F8</f>
        <v>208.37765999999996</v>
      </c>
      <c r="H8" s="119">
        <f>'GNA CCAA'!G8</f>
        <v>13.168960000000002</v>
      </c>
      <c r="I8" s="119">
        <f>'GO CCAA'!G8</f>
        <v>417.07021000000003</v>
      </c>
      <c r="J8" s="528">
        <f t="shared" si="0"/>
        <v>638.61682999999994</v>
      </c>
      <c r="K8" s="82"/>
    </row>
    <row r="9" spans="1:11" s="114" customFormat="1" x14ac:dyDescent="0.2">
      <c r="A9" s="565" t="s">
        <v>163</v>
      </c>
      <c r="B9" s="119">
        <f>'GNA CCAA'!B9</f>
        <v>33.928659999999994</v>
      </c>
      <c r="C9" s="119">
        <f>'GNA CCAA'!C9</f>
        <v>11.494329999999996</v>
      </c>
      <c r="D9" s="119">
        <f>'GO CCAA'!B9</f>
        <v>61.787510000000012</v>
      </c>
      <c r="E9" s="528">
        <f t="shared" si="1"/>
        <v>107.2105</v>
      </c>
      <c r="F9" s="119"/>
      <c r="G9" s="119">
        <f>'GNA CCAA'!F9</f>
        <v>374.5980799999997</v>
      </c>
      <c r="H9" s="119">
        <f>'GNA CCAA'!G9</f>
        <v>131.47135</v>
      </c>
      <c r="I9" s="119">
        <f>'GO CCAA'!G9</f>
        <v>670.17177999999979</v>
      </c>
      <c r="J9" s="528">
        <f t="shared" si="0"/>
        <v>1176.2412099999995</v>
      </c>
      <c r="K9" s="82"/>
    </row>
    <row r="10" spans="1:11" s="114" customFormat="1" x14ac:dyDescent="0.2">
      <c r="A10" s="565" t="s">
        <v>164</v>
      </c>
      <c r="B10" s="119">
        <f>'GNA CCAA'!B10</f>
        <v>4.616410000000001</v>
      </c>
      <c r="C10" s="119">
        <f>'GNA CCAA'!C10</f>
        <v>0.35825999999999991</v>
      </c>
      <c r="D10" s="119">
        <f>'GO CCAA'!B10</f>
        <v>27.727390000000003</v>
      </c>
      <c r="E10" s="528">
        <f t="shared" si="1"/>
        <v>32.702060000000003</v>
      </c>
      <c r="F10" s="119"/>
      <c r="G10" s="119">
        <f>'GNA CCAA'!F10</f>
        <v>58.397679999999987</v>
      </c>
      <c r="H10" s="119">
        <f>'GNA CCAA'!G10</f>
        <v>4.1356900000000003</v>
      </c>
      <c r="I10" s="119">
        <f>'GO CCAA'!G10</f>
        <v>325.70103000000012</v>
      </c>
      <c r="J10" s="528">
        <f t="shared" si="0"/>
        <v>388.23440000000011</v>
      </c>
      <c r="K10" s="82"/>
    </row>
    <row r="11" spans="1:11" s="114" customFormat="1" x14ac:dyDescent="0.2">
      <c r="A11" s="565" t="s">
        <v>165</v>
      </c>
      <c r="B11" s="119">
        <f>'GNA CCAA'!B11</f>
        <v>19.227560000000018</v>
      </c>
      <c r="C11" s="119">
        <f>'GNA CCAA'!C11</f>
        <v>1.2692199999999996</v>
      </c>
      <c r="D11" s="119">
        <f>'GO CCAA'!B11</f>
        <v>153.25098999999997</v>
      </c>
      <c r="E11" s="528">
        <f t="shared" si="1"/>
        <v>173.74777</v>
      </c>
      <c r="F11" s="119"/>
      <c r="G11" s="119">
        <f>'GNA CCAA'!F11</f>
        <v>248.26657999999964</v>
      </c>
      <c r="H11" s="119">
        <f>'GNA CCAA'!G11</f>
        <v>17.653530000000007</v>
      </c>
      <c r="I11" s="119">
        <f>'GO CCAA'!G11</f>
        <v>1769.6898000000001</v>
      </c>
      <c r="J11" s="528">
        <f t="shared" si="0"/>
        <v>2035.6099099999997</v>
      </c>
      <c r="K11" s="82"/>
    </row>
    <row r="12" spans="1:11" s="114" customFormat="1" x14ac:dyDescent="0.2">
      <c r="A12" s="565" t="s">
        <v>592</v>
      </c>
      <c r="B12" s="119">
        <f>'GNA CCAA'!B12</f>
        <v>13.079940000000004</v>
      </c>
      <c r="C12" s="119">
        <f>'GNA CCAA'!C12</f>
        <v>0.74494999999999989</v>
      </c>
      <c r="D12" s="119">
        <f>'GO CCAA'!B12</f>
        <v>107.14784</v>
      </c>
      <c r="E12" s="528">
        <f t="shared" si="1"/>
        <v>120.97273000000001</v>
      </c>
      <c r="F12" s="119"/>
      <c r="G12" s="119">
        <f>'GNA CCAA'!F12</f>
        <v>163.52877000000007</v>
      </c>
      <c r="H12" s="119">
        <f>'GNA CCAA'!G12</f>
        <v>9.2163200000000032</v>
      </c>
      <c r="I12" s="119">
        <f>'GO CCAA'!G12</f>
        <v>1261.2162899999996</v>
      </c>
      <c r="J12" s="528">
        <f t="shared" si="0"/>
        <v>1433.9613799999997</v>
      </c>
      <c r="K12" s="82"/>
    </row>
    <row r="13" spans="1:11" s="114" customFormat="1" x14ac:dyDescent="0.2">
      <c r="A13" s="565" t="s">
        <v>166</v>
      </c>
      <c r="B13" s="119">
        <f>'GNA CCAA'!B13</f>
        <v>62.883350000000007</v>
      </c>
      <c r="C13" s="119">
        <f>'GNA CCAA'!C13</f>
        <v>4.5937100000000006</v>
      </c>
      <c r="D13" s="119">
        <f>'GO CCAA'!B13</f>
        <v>319.33662999999996</v>
      </c>
      <c r="E13" s="528">
        <f t="shared" si="1"/>
        <v>386.81368999999995</v>
      </c>
      <c r="F13" s="119"/>
      <c r="G13" s="119">
        <f>'GNA CCAA'!F13</f>
        <v>735.54900000000055</v>
      </c>
      <c r="H13" s="119">
        <f>'GNA CCAA'!G13</f>
        <v>55.979260000000025</v>
      </c>
      <c r="I13" s="119">
        <f>'GO CCAA'!G13</f>
        <v>3562.1968200000042</v>
      </c>
      <c r="J13" s="528">
        <f t="shared" si="0"/>
        <v>4353.7250800000047</v>
      </c>
      <c r="K13" s="82"/>
    </row>
    <row r="14" spans="1:11" s="114" customFormat="1" x14ac:dyDescent="0.2">
      <c r="A14" s="565" t="s">
        <v>167</v>
      </c>
      <c r="B14" s="119">
        <f>'GNA CCAA'!B14</f>
        <v>0.41657000000000005</v>
      </c>
      <c r="C14" s="119">
        <f>'GNA CCAA'!C14</f>
        <v>4.7600000000000003E-2</v>
      </c>
      <c r="D14" s="119">
        <f>'GO CCAA'!B14</f>
        <v>1.01006</v>
      </c>
      <c r="E14" s="528">
        <f t="shared" si="1"/>
        <v>1.4742299999999999</v>
      </c>
      <c r="F14" s="119"/>
      <c r="G14" s="119">
        <f>'GNA CCAA'!F14</f>
        <v>5.4781999999999993</v>
      </c>
      <c r="H14" s="119">
        <f>'GNA CCAA'!G14</f>
        <v>0.65645999999999993</v>
      </c>
      <c r="I14" s="119">
        <f>'GO CCAA'!G14</f>
        <v>13.539909999999997</v>
      </c>
      <c r="J14" s="528">
        <f t="shared" si="0"/>
        <v>19.674569999999996</v>
      </c>
      <c r="K14" s="82"/>
    </row>
    <row r="15" spans="1:11" s="114" customFormat="1" x14ac:dyDescent="0.2">
      <c r="A15" s="565" t="s">
        <v>168</v>
      </c>
      <c r="B15" s="119">
        <f>'GNA CCAA'!B15</f>
        <v>40.671519999999994</v>
      </c>
      <c r="C15" s="119">
        <f>'GNA CCAA'!C15</f>
        <v>2.1102000000000003</v>
      </c>
      <c r="D15" s="119">
        <f>'GO CCAA'!B15</f>
        <v>194.07978000000006</v>
      </c>
      <c r="E15" s="528">
        <f t="shared" si="1"/>
        <v>236.86150000000004</v>
      </c>
      <c r="F15" s="119"/>
      <c r="G15" s="119">
        <f>'GNA CCAA'!F15</f>
        <v>484.54522000000009</v>
      </c>
      <c r="H15" s="119">
        <f>'GNA CCAA'!G15</f>
        <v>24.132020000000008</v>
      </c>
      <c r="I15" s="119">
        <f>'GO CCAA'!G15</f>
        <v>2177.0796499999992</v>
      </c>
      <c r="J15" s="528">
        <f t="shared" si="0"/>
        <v>2685.7568899999992</v>
      </c>
      <c r="K15" s="82"/>
    </row>
    <row r="16" spans="1:11" s="114" customFormat="1" x14ac:dyDescent="0.2">
      <c r="A16" s="565" t="s">
        <v>169</v>
      </c>
      <c r="B16" s="119">
        <f>'GNA CCAA'!B16</f>
        <v>7.0683000000000007</v>
      </c>
      <c r="C16" s="119">
        <f>'GNA CCAA'!C16</f>
        <v>0.36712999999999996</v>
      </c>
      <c r="D16" s="119">
        <f>'GO CCAA'!B16</f>
        <v>53.904460000000007</v>
      </c>
      <c r="E16" s="528">
        <f t="shared" si="1"/>
        <v>61.339890000000011</v>
      </c>
      <c r="F16" s="119"/>
      <c r="G16" s="119">
        <f>'GNA CCAA'!F16</f>
        <v>90.603629999999995</v>
      </c>
      <c r="H16" s="119">
        <f>'GNA CCAA'!G16</f>
        <v>3.4883900000000012</v>
      </c>
      <c r="I16" s="119">
        <f>'GO CCAA'!G16</f>
        <v>633.24951000000056</v>
      </c>
      <c r="J16" s="528">
        <f t="shared" si="0"/>
        <v>727.3415300000006</v>
      </c>
      <c r="K16" s="82"/>
    </row>
    <row r="17" spans="1:16" s="114" customFormat="1" x14ac:dyDescent="0.2">
      <c r="A17" s="565" t="s">
        <v>170</v>
      </c>
      <c r="B17" s="119">
        <f>'GNA CCAA'!B17</f>
        <v>18.036939999999998</v>
      </c>
      <c r="C17" s="119">
        <f>'GNA CCAA'!C17</f>
        <v>1.2328099999999995</v>
      </c>
      <c r="D17" s="119">
        <f>'GO CCAA'!B17</f>
        <v>119.04007</v>
      </c>
      <c r="E17" s="528">
        <f t="shared" si="1"/>
        <v>138.30982</v>
      </c>
      <c r="F17" s="119"/>
      <c r="G17" s="119">
        <f>'GNA CCAA'!F17</f>
        <v>226.58890999999997</v>
      </c>
      <c r="H17" s="119">
        <f>'GNA CCAA'!G17</f>
        <v>15.005560000000001</v>
      </c>
      <c r="I17" s="119">
        <f>'GO CCAA'!G17</f>
        <v>1389.1907199999994</v>
      </c>
      <c r="J17" s="528">
        <f t="shared" si="0"/>
        <v>1630.7851899999994</v>
      </c>
      <c r="K17" s="82"/>
    </row>
    <row r="18" spans="1:16" s="114" customFormat="1" x14ac:dyDescent="0.2">
      <c r="A18" s="565" t="s">
        <v>171</v>
      </c>
      <c r="B18" s="119">
        <f>'GNA CCAA'!B18</f>
        <v>3.1805299999999996</v>
      </c>
      <c r="C18" s="119">
        <f>'GNA CCAA'!C18</f>
        <v>0.15315000000000001</v>
      </c>
      <c r="D18" s="119">
        <f>'GO CCAA'!B18</f>
        <v>19.2408</v>
      </c>
      <c r="E18" s="528">
        <f t="shared" si="1"/>
        <v>22.574480000000001</v>
      </c>
      <c r="F18" s="119"/>
      <c r="G18" s="119">
        <f>'GNA CCAA'!F18</f>
        <v>31.497500000000002</v>
      </c>
      <c r="H18" s="119">
        <f>'GNA CCAA'!G18</f>
        <v>1.8157300000000001</v>
      </c>
      <c r="I18" s="119">
        <f>'GO CCAA'!G18</f>
        <v>202.93264999999991</v>
      </c>
      <c r="J18" s="528">
        <f t="shared" si="0"/>
        <v>236.24587999999991</v>
      </c>
      <c r="K18" s="82"/>
    </row>
    <row r="19" spans="1:16" s="114" customFormat="1" x14ac:dyDescent="0.2">
      <c r="A19" s="565" t="s">
        <v>172</v>
      </c>
      <c r="B19" s="119">
        <f>'GNA CCAA'!B19</f>
        <v>47.191859999999998</v>
      </c>
      <c r="C19" s="119">
        <f>'GNA CCAA'!C19</f>
        <v>2.8693200000000001</v>
      </c>
      <c r="D19" s="119">
        <f>'GO CCAA'!B19</f>
        <v>201.76213000000004</v>
      </c>
      <c r="E19" s="528">
        <f t="shared" si="1"/>
        <v>251.82331000000005</v>
      </c>
      <c r="F19" s="119"/>
      <c r="G19" s="119">
        <f>'GNA CCAA'!F19</f>
        <v>523.92102000000011</v>
      </c>
      <c r="H19" s="119">
        <f>'GNA CCAA'!G19</f>
        <v>32.496189999999991</v>
      </c>
      <c r="I19" s="119">
        <f>'GO CCAA'!G19</f>
        <v>2233.9014999999995</v>
      </c>
      <c r="J19" s="528">
        <f t="shared" si="0"/>
        <v>2790.3187099999996</v>
      </c>
      <c r="K19" s="82"/>
    </row>
    <row r="20" spans="1:16" s="114" customFormat="1" x14ac:dyDescent="0.2">
      <c r="A20" s="565" t="s">
        <v>173</v>
      </c>
      <c r="B20" s="119">
        <f>'GNA CCAA'!B20</f>
        <v>0.55958000000000008</v>
      </c>
      <c r="C20" s="785">
        <f>'GNA CCAA'!C20</f>
        <v>0</v>
      </c>
      <c r="D20" s="119">
        <f>'GO CCAA'!B20</f>
        <v>1.6864299999999999</v>
      </c>
      <c r="E20" s="528">
        <f t="shared" si="1"/>
        <v>2.2460100000000001</v>
      </c>
      <c r="F20" s="119"/>
      <c r="G20" s="119">
        <f>'GNA CCAA'!F20</f>
        <v>7.0866200000000026</v>
      </c>
      <c r="H20" s="785">
        <f>'GNA CCAA'!G20</f>
        <v>0</v>
      </c>
      <c r="I20" s="119">
        <f>'GO CCAA'!G20</f>
        <v>20.572079999999996</v>
      </c>
      <c r="J20" s="528">
        <f t="shared" si="0"/>
        <v>27.6587</v>
      </c>
      <c r="K20" s="82"/>
    </row>
    <row r="21" spans="1:16" s="114" customFormat="1" x14ac:dyDescent="0.2">
      <c r="A21" s="565" t="s">
        <v>174</v>
      </c>
      <c r="B21" s="119">
        <f>'GNA CCAA'!B21</f>
        <v>9.4887000000000015</v>
      </c>
      <c r="C21" s="119">
        <f>'GNA CCAA'!C21</f>
        <v>0.67585999999999991</v>
      </c>
      <c r="D21" s="119">
        <f>'GO CCAA'!B21</f>
        <v>81.630279999999999</v>
      </c>
      <c r="E21" s="528">
        <f t="shared" si="1"/>
        <v>91.794839999999994</v>
      </c>
      <c r="F21" s="119"/>
      <c r="G21" s="119">
        <f>'GNA CCAA'!F21</f>
        <v>113.41633</v>
      </c>
      <c r="H21" s="119">
        <f>'GNA CCAA'!G21</f>
        <v>7.051140000000002</v>
      </c>
      <c r="I21" s="119">
        <f>'GO CCAA'!G21</f>
        <v>889.92882000000054</v>
      </c>
      <c r="J21" s="528">
        <f t="shared" si="0"/>
        <v>1010.3962900000006</v>
      </c>
      <c r="K21" s="82"/>
    </row>
    <row r="22" spans="1:16" s="114" customFormat="1" x14ac:dyDescent="0.2">
      <c r="A22" s="565" t="s">
        <v>175</v>
      </c>
      <c r="B22" s="119">
        <f>'GNA CCAA'!B22</f>
        <v>5.2005599999999994</v>
      </c>
      <c r="C22" s="119">
        <f>'GNA CCAA'!C22</f>
        <v>0.22529000000000002</v>
      </c>
      <c r="D22" s="119">
        <f>'GO CCAA'!B22</f>
        <v>56.655850000000001</v>
      </c>
      <c r="E22" s="528">
        <f t="shared" si="1"/>
        <v>62.081699999999998</v>
      </c>
      <c r="F22" s="119"/>
      <c r="G22" s="119">
        <f>'GNA CCAA'!F22</f>
        <v>60.635640000000016</v>
      </c>
      <c r="H22" s="119">
        <f>'GNA CCAA'!G22</f>
        <v>3.0300100000000008</v>
      </c>
      <c r="I22" s="119">
        <f>'GO CCAA'!G22</f>
        <v>588.34776000000011</v>
      </c>
      <c r="J22" s="528">
        <f t="shared" si="0"/>
        <v>652.01341000000014</v>
      </c>
      <c r="K22" s="82"/>
    </row>
    <row r="23" spans="1:16" x14ac:dyDescent="0.2">
      <c r="A23" s="566" t="s">
        <v>176</v>
      </c>
      <c r="B23" s="119">
        <f>'GNA CCAA'!B23</f>
        <v>14.510270000000002</v>
      </c>
      <c r="C23" s="119">
        <f>'GNA CCAA'!C23</f>
        <v>1.0640299999999998</v>
      </c>
      <c r="D23" s="119">
        <f>'GO CCAA'!B23</f>
        <v>164.05595999999997</v>
      </c>
      <c r="E23" s="528">
        <f t="shared" si="1"/>
        <v>179.63025999999996</v>
      </c>
      <c r="F23" s="119"/>
      <c r="G23" s="119">
        <f>'GNA CCAA'!F23</f>
        <v>168.4222599999998</v>
      </c>
      <c r="H23" s="119">
        <f>'GNA CCAA'!G23</f>
        <v>12.465590000000002</v>
      </c>
      <c r="I23" s="119">
        <f>'GO CCAA'!G23</f>
        <v>1736.5503299999989</v>
      </c>
      <c r="J23" s="528">
        <f t="shared" si="0"/>
        <v>1917.4381799999987</v>
      </c>
      <c r="K23" s="472"/>
      <c r="P23" s="114"/>
    </row>
    <row r="24" spans="1:16" x14ac:dyDescent="0.2">
      <c r="A24" s="567" t="s">
        <v>486</v>
      </c>
      <c r="B24" s="123">
        <f>'GNA CCAA'!B24</f>
        <v>368.1606000000001</v>
      </c>
      <c r="C24" s="123">
        <f>'GNA CCAA'!C24</f>
        <v>31.898709999999973</v>
      </c>
      <c r="D24" s="123">
        <f>'GO CCAA'!B24</f>
        <v>2010.6768199999995</v>
      </c>
      <c r="E24" s="123">
        <f t="shared" si="1"/>
        <v>2410.7361299999993</v>
      </c>
      <c r="F24" s="123"/>
      <c r="G24" s="123">
        <f>'GNA CCAA'!F24</f>
        <v>4380.7375900000006</v>
      </c>
      <c r="H24" s="568">
        <f>'GNA CCAA'!G24</f>
        <v>377.49621000000013</v>
      </c>
      <c r="I24" s="123">
        <f>'GO CCAA'!G24</f>
        <v>22658.648840000034</v>
      </c>
      <c r="J24" s="123">
        <f t="shared" si="0"/>
        <v>27416.882640000036</v>
      </c>
      <c r="K24" s="472"/>
    </row>
    <row r="25" spans="1:16" x14ac:dyDescent="0.2">
      <c r="I25" s="8"/>
      <c r="J25" s="93" t="s">
        <v>234</v>
      </c>
    </row>
    <row r="26" spans="1:16" x14ac:dyDescent="0.2">
      <c r="A26" s="531" t="s">
        <v>493</v>
      </c>
      <c r="G26" s="125"/>
      <c r="H26" s="125"/>
      <c r="I26" s="125"/>
      <c r="J26" s="125"/>
    </row>
    <row r="27" spans="1:16" x14ac:dyDescent="0.2">
      <c r="A27" s="154" t="s">
        <v>235</v>
      </c>
      <c r="G27" s="125"/>
      <c r="H27" s="125"/>
      <c r="I27" s="125"/>
      <c r="J27" s="125"/>
    </row>
    <row r="28" spans="1:16" ht="18" x14ac:dyDescent="0.25">
      <c r="A28" s="126"/>
      <c r="E28" s="889"/>
      <c r="F28" s="88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323" priority="5" operator="between">
      <formula>0</formula>
      <formula>0.5</formula>
    </cfRule>
    <cfRule type="cellIs" dxfId="322" priority="6" operator="between">
      <formula>0</formula>
      <formula>0.49</formula>
    </cfRule>
  </conditionalFormatting>
  <conditionalFormatting sqref="E6:E23">
    <cfRule type="cellIs" dxfId="321" priority="3" operator="between">
      <formula>0</formula>
      <formula>0.5</formula>
    </cfRule>
    <cfRule type="cellIs" dxfId="320" priority="4" operator="between">
      <formula>0</formula>
      <formula>0.49</formula>
    </cfRule>
  </conditionalFormatting>
  <conditionalFormatting sqref="J6:J23">
    <cfRule type="cellIs" dxfId="319" priority="1" operator="between">
      <formula>0</formula>
      <formula>0.5</formula>
    </cfRule>
    <cfRule type="cellIs" dxfId="31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157</v>
      </c>
    </row>
    <row r="3" spans="1:65" s="102" customFormat="1" x14ac:dyDescent="0.2">
      <c r="A3" s="79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7" t="s">
        <v>474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201</v>
      </c>
      <c r="B5" s="100">
        <v>454.57549999999992</v>
      </c>
      <c r="C5" s="101">
        <v>9.6642524916910784</v>
      </c>
      <c r="D5" s="100">
        <v>1286.4954200000004</v>
      </c>
      <c r="E5" s="101">
        <v>10.816971376809017</v>
      </c>
      <c r="F5" s="100">
        <v>6019.0616</v>
      </c>
      <c r="G5" s="101">
        <v>8.0379125871628219</v>
      </c>
      <c r="H5" s="101">
        <v>99.995663631666261</v>
      </c>
    </row>
    <row r="6" spans="1:65" s="99" customFormat="1" x14ac:dyDescent="0.2">
      <c r="A6" s="99" t="s">
        <v>147</v>
      </c>
      <c r="B6" s="119">
        <v>1.7700000000000004E-2</v>
      </c>
      <c r="C6" s="532">
        <v>-52.686447473937434</v>
      </c>
      <c r="D6" s="119">
        <v>4.4520000000000011E-2</v>
      </c>
      <c r="E6" s="532">
        <v>-41.490340386384531</v>
      </c>
      <c r="F6" s="119">
        <v>0.26101999999999997</v>
      </c>
      <c r="G6" s="532">
        <v>-40.373720760233915</v>
      </c>
      <c r="H6" s="265">
        <v>4.3363683337511493E-3</v>
      </c>
    </row>
    <row r="7" spans="1:65" s="99" customFormat="1" x14ac:dyDescent="0.2">
      <c r="A7" s="68" t="s">
        <v>117</v>
      </c>
      <c r="B7" s="69">
        <v>454.59319999999997</v>
      </c>
      <c r="C7" s="103">
        <v>9.6586258545859405</v>
      </c>
      <c r="D7" s="69">
        <v>1286.5399400000003</v>
      </c>
      <c r="E7" s="103">
        <v>10.813543228886006</v>
      </c>
      <c r="F7" s="69">
        <v>6019.322619999999</v>
      </c>
      <c r="G7" s="103">
        <v>8.0341089499783465</v>
      </c>
      <c r="H7" s="103">
        <v>100</v>
      </c>
    </row>
    <row r="8" spans="1:65" s="99" customFormat="1" x14ac:dyDescent="0.2">
      <c r="H8" s="93" t="s">
        <v>234</v>
      </c>
    </row>
    <row r="9" spans="1:65" s="99" customFormat="1" x14ac:dyDescent="0.2">
      <c r="A9" s="94" t="s">
        <v>543</v>
      </c>
    </row>
    <row r="10" spans="1:65" x14ac:dyDescent="0.2">
      <c r="A10" s="166" t="s">
        <v>623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317" priority="7" operator="between">
      <formula>0</formula>
      <formula>0.5</formula>
    </cfRule>
    <cfRule type="cellIs" dxfId="316" priority="8" operator="between">
      <formula>0</formula>
      <formula>0.49</formula>
    </cfRule>
  </conditionalFormatting>
  <conditionalFormatting sqref="D6">
    <cfRule type="cellIs" dxfId="315" priority="5" operator="between">
      <formula>0</formula>
      <formula>0.5</formula>
    </cfRule>
    <cfRule type="cellIs" dxfId="314" priority="6" operator="between">
      <formula>0</formula>
      <formula>0.49</formula>
    </cfRule>
  </conditionalFormatting>
  <conditionalFormatting sqref="F6">
    <cfRule type="cellIs" dxfId="313" priority="3" operator="between">
      <formula>0</formula>
      <formula>0.5</formula>
    </cfRule>
    <cfRule type="cellIs" dxfId="312" priority="4" operator="between">
      <formula>0</formula>
      <formula>0.49</formula>
    </cfRule>
  </conditionalFormatting>
  <conditionalFormatting sqref="H6">
    <cfRule type="cellIs" dxfId="311" priority="1" operator="between">
      <formula>0</formula>
      <formula>0.5</formula>
    </cfRule>
    <cfRule type="cellIs" dxfId="310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2" t="s">
        <v>157</v>
      </c>
    </row>
    <row r="3" spans="1:65" s="102" customFormat="1" x14ac:dyDescent="0.2">
      <c r="A3" s="79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8" t="s">
        <v>474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202</v>
      </c>
      <c r="B5" s="129">
        <v>186.64337</v>
      </c>
      <c r="C5" s="180">
        <v>-8.1138025257318649</v>
      </c>
      <c r="D5" s="129">
        <v>549.84847000000002</v>
      </c>
      <c r="E5" s="180">
        <v>-1.9660283217250674</v>
      </c>
      <c r="F5" s="129">
        <v>2210.1313100000002</v>
      </c>
      <c r="G5" s="180">
        <v>4.8229110753566635</v>
      </c>
      <c r="H5" s="180">
        <v>26.378072820834397</v>
      </c>
    </row>
    <row r="6" spans="1:65" s="179" customFormat="1" x14ac:dyDescent="0.2">
      <c r="A6" s="179" t="s">
        <v>203</v>
      </c>
      <c r="B6" s="129">
        <v>480.78852999999998</v>
      </c>
      <c r="C6" s="180">
        <v>-16.480412791163172</v>
      </c>
      <c r="D6" s="129">
        <v>1375.6995100000001</v>
      </c>
      <c r="E6" s="180">
        <v>-14.331197613542908</v>
      </c>
      <c r="F6" s="129">
        <v>6168.5373099999997</v>
      </c>
      <c r="G6" s="180">
        <v>-1.4984221375429745</v>
      </c>
      <c r="H6" s="180">
        <v>73.62192717916561</v>
      </c>
    </row>
    <row r="7" spans="1:65" s="99" customFormat="1" x14ac:dyDescent="0.2">
      <c r="A7" s="68" t="s">
        <v>496</v>
      </c>
      <c r="B7" s="69">
        <v>667.43190000000004</v>
      </c>
      <c r="C7" s="103">
        <v>-14.29821178937782</v>
      </c>
      <c r="D7" s="69">
        <v>1925.5479800000003</v>
      </c>
      <c r="E7" s="103">
        <v>-11.130345287689387</v>
      </c>
      <c r="F7" s="69">
        <v>8378.6686199999986</v>
      </c>
      <c r="G7" s="103">
        <v>9.3796458763613116E-2</v>
      </c>
      <c r="H7" s="103">
        <v>100</v>
      </c>
    </row>
    <row r="8" spans="1:65" s="99" customFormat="1" x14ac:dyDescent="0.2">
      <c r="A8" s="181" t="s">
        <v>483</v>
      </c>
      <c r="B8" s="182">
        <v>461.24716999999998</v>
      </c>
      <c r="C8" s="752">
        <v>-17.579179599294957</v>
      </c>
      <c r="D8" s="182">
        <v>1319.62698</v>
      </c>
      <c r="E8" s="752">
        <v>-15.202246603583989</v>
      </c>
      <c r="F8" s="182">
        <v>5893.8565600000002</v>
      </c>
      <c r="G8" s="752">
        <v>-3.28853579590319</v>
      </c>
      <c r="H8" s="752">
        <v>70.343593085078965</v>
      </c>
    </row>
    <row r="9" spans="1:65" s="179" customFormat="1" x14ac:dyDescent="0.2">
      <c r="H9" s="93" t="s">
        <v>234</v>
      </c>
    </row>
    <row r="10" spans="1:65" s="179" customFormat="1" x14ac:dyDescent="0.2">
      <c r="A10" s="94" t="s">
        <v>543</v>
      </c>
    </row>
    <row r="11" spans="1:65" x14ac:dyDescent="0.2">
      <c r="A11" s="94" t="s">
        <v>497</v>
      </c>
    </row>
    <row r="12" spans="1:65" x14ac:dyDescent="0.2">
      <c r="A12" s="166" t="s">
        <v>623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A2" sqref="A2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498</v>
      </c>
    </row>
    <row r="2" spans="1:3" ht="15.75" x14ac:dyDescent="0.25">
      <c r="A2" s="2"/>
      <c r="C2" s="583" t="s">
        <v>157</v>
      </c>
    </row>
    <row r="3" spans="1:3" s="114" customFormat="1" ht="13.7" customHeight="1" x14ac:dyDescent="0.2">
      <c r="A3" s="111"/>
      <c r="B3" s="436">
        <f>INDICE!A3</f>
        <v>42795</v>
      </c>
      <c r="C3" s="113"/>
    </row>
    <row r="4" spans="1:3" s="114" customFormat="1" x14ac:dyDescent="0.2">
      <c r="A4" s="564" t="s">
        <v>159</v>
      </c>
      <c r="B4" s="117">
        <v>20.699149999999999</v>
      </c>
      <c r="C4" s="117">
        <v>189.04070999999988</v>
      </c>
    </row>
    <row r="5" spans="1:3" s="114" customFormat="1" x14ac:dyDescent="0.2">
      <c r="A5" s="565" t="s">
        <v>160</v>
      </c>
      <c r="B5" s="119">
        <v>0.30995</v>
      </c>
      <c r="C5" s="119">
        <v>3.1954099999999994</v>
      </c>
    </row>
    <row r="6" spans="1:3" s="114" customFormat="1" x14ac:dyDescent="0.2">
      <c r="A6" s="565" t="s">
        <v>161</v>
      </c>
      <c r="B6" s="119">
        <v>3.6684100000000002</v>
      </c>
      <c r="C6" s="119">
        <v>51.595000000000006</v>
      </c>
    </row>
    <row r="7" spans="1:3" s="114" customFormat="1" x14ac:dyDescent="0.2">
      <c r="A7" s="565" t="s">
        <v>162</v>
      </c>
      <c r="B7" s="119">
        <v>0.30957999999999997</v>
      </c>
      <c r="C7" s="119">
        <v>143.25268</v>
      </c>
    </row>
    <row r="8" spans="1:3" s="114" customFormat="1" x14ac:dyDescent="0.2">
      <c r="A8" s="565" t="s">
        <v>163</v>
      </c>
      <c r="B8" s="119">
        <v>98.688270000000003</v>
      </c>
      <c r="C8" s="119">
        <v>1147.66688</v>
      </c>
    </row>
    <row r="9" spans="1:3" s="114" customFormat="1" x14ac:dyDescent="0.2">
      <c r="A9" s="565" t="s">
        <v>164</v>
      </c>
      <c r="B9" s="119">
        <v>0.48225000000000001</v>
      </c>
      <c r="C9" s="119">
        <v>5.5830900000000003</v>
      </c>
    </row>
    <row r="10" spans="1:3" s="114" customFormat="1" x14ac:dyDescent="0.2">
      <c r="A10" s="565" t="s">
        <v>165</v>
      </c>
      <c r="B10" s="119">
        <v>1.5287599999999997</v>
      </c>
      <c r="C10" s="119">
        <v>27.304680000000008</v>
      </c>
    </row>
    <row r="11" spans="1:3" s="114" customFormat="1" x14ac:dyDescent="0.2">
      <c r="A11" s="565" t="s">
        <v>592</v>
      </c>
      <c r="B11" s="119">
        <v>7.3166300000000009</v>
      </c>
      <c r="C11" s="119">
        <v>115.98275000000004</v>
      </c>
    </row>
    <row r="12" spans="1:3" s="114" customFormat="1" x14ac:dyDescent="0.2">
      <c r="A12" s="565" t="s">
        <v>166</v>
      </c>
      <c r="B12" s="119">
        <v>4.5922000000000001</v>
      </c>
      <c r="C12" s="119">
        <v>40.925750000000022</v>
      </c>
    </row>
    <row r="13" spans="1:3" s="114" customFormat="1" x14ac:dyDescent="0.2">
      <c r="A13" s="565" t="s">
        <v>167</v>
      </c>
      <c r="B13" s="119">
        <v>7.9376600000000002</v>
      </c>
      <c r="C13" s="119">
        <v>51.766690000000004</v>
      </c>
    </row>
    <row r="14" spans="1:3" s="114" customFormat="1" x14ac:dyDescent="0.2">
      <c r="A14" s="565" t="s">
        <v>168</v>
      </c>
      <c r="B14" s="119">
        <v>1.13923</v>
      </c>
      <c r="C14" s="119">
        <v>10.148460000000004</v>
      </c>
    </row>
    <row r="15" spans="1:3" s="114" customFormat="1" x14ac:dyDescent="0.2">
      <c r="A15" s="565" t="s">
        <v>169</v>
      </c>
      <c r="B15" s="119">
        <v>0.42935000000000001</v>
      </c>
      <c r="C15" s="119">
        <v>3.0205800000000003</v>
      </c>
    </row>
    <row r="16" spans="1:3" s="114" customFormat="1" x14ac:dyDescent="0.2">
      <c r="A16" s="565" t="s">
        <v>170</v>
      </c>
      <c r="B16" s="119">
        <v>29.997630000000001</v>
      </c>
      <c r="C16" s="119">
        <v>351.90734999999978</v>
      </c>
    </row>
    <row r="17" spans="1:9" s="114" customFormat="1" x14ac:dyDescent="0.2">
      <c r="A17" s="565" t="s">
        <v>171</v>
      </c>
      <c r="B17" s="119">
        <v>0.20754999999999998</v>
      </c>
      <c r="C17" s="119">
        <v>2.9998200000000006</v>
      </c>
    </row>
    <row r="18" spans="1:9" s="114" customFormat="1" x14ac:dyDescent="0.2">
      <c r="A18" s="565" t="s">
        <v>172</v>
      </c>
      <c r="B18" s="119">
        <v>0.26748</v>
      </c>
      <c r="C18" s="119">
        <v>2.2984299999999998</v>
      </c>
    </row>
    <row r="19" spans="1:9" s="114" customFormat="1" x14ac:dyDescent="0.2">
      <c r="A19" s="565" t="s">
        <v>173</v>
      </c>
      <c r="B19" s="119">
        <v>7.8061400000000001</v>
      </c>
      <c r="C19" s="119">
        <v>50.875620000000005</v>
      </c>
    </row>
    <row r="20" spans="1:9" s="114" customFormat="1" x14ac:dyDescent="0.2">
      <c r="A20" s="565" t="s">
        <v>174</v>
      </c>
      <c r="B20" s="119">
        <v>0.48114000000000001</v>
      </c>
      <c r="C20" s="119">
        <v>4.7803600000000008</v>
      </c>
    </row>
    <row r="21" spans="1:9" s="114" customFormat="1" x14ac:dyDescent="0.2">
      <c r="A21" s="565" t="s">
        <v>175</v>
      </c>
      <c r="B21" s="119">
        <v>0.22249000000000002</v>
      </c>
      <c r="C21" s="119">
        <v>2.62541</v>
      </c>
    </row>
    <row r="22" spans="1:9" x14ac:dyDescent="0.2">
      <c r="A22" s="566" t="s">
        <v>176</v>
      </c>
      <c r="B22" s="119">
        <v>0.5595</v>
      </c>
      <c r="C22" s="119">
        <v>5.1616400000000002</v>
      </c>
      <c r="I22" s="114"/>
    </row>
    <row r="23" spans="1:9" x14ac:dyDescent="0.2">
      <c r="A23" s="567" t="s">
        <v>486</v>
      </c>
      <c r="B23" s="123">
        <v>186.64336999999992</v>
      </c>
      <c r="C23" s="123">
        <v>2210.1313100000002</v>
      </c>
    </row>
    <row r="24" spans="1:9" x14ac:dyDescent="0.2">
      <c r="A24" s="154" t="s">
        <v>235</v>
      </c>
      <c r="C24" s="93" t="s">
        <v>234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13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309" priority="3" operator="between">
      <formula>0</formula>
      <formula>0.5</formula>
    </cfRule>
    <cfRule type="cellIs" dxfId="308" priority="4" operator="between">
      <formula>0</formula>
      <formula>0.49</formula>
    </cfRule>
  </conditionalFormatting>
  <conditionalFormatting sqref="C5:C22">
    <cfRule type="cellIs" dxfId="307" priority="1" operator="between">
      <formula>0</formula>
      <formula>0.5</formula>
    </cfRule>
    <cfRule type="cellIs" dxfId="30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E5" sqref="E5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68" t="s">
        <v>0</v>
      </c>
      <c r="B1" s="868"/>
      <c r="C1" s="868"/>
      <c r="D1" s="868"/>
      <c r="E1" s="868"/>
      <c r="F1" s="868"/>
    </row>
    <row r="2" spans="1:6" ht="12.75" x14ac:dyDescent="0.2">
      <c r="A2" s="869"/>
      <c r="B2" s="869"/>
      <c r="C2" s="869"/>
      <c r="D2" s="869"/>
      <c r="E2" s="869"/>
      <c r="F2" s="869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466</v>
      </c>
      <c r="F3" s="712" t="s">
        <v>467</v>
      </c>
    </row>
    <row r="4" spans="1:6" ht="12.75" x14ac:dyDescent="0.2">
      <c r="A4" s="26" t="s">
        <v>45</v>
      </c>
      <c r="B4" s="434"/>
      <c r="C4" s="434"/>
      <c r="D4" s="434"/>
      <c r="E4" s="434"/>
      <c r="F4" s="712"/>
    </row>
    <row r="5" spans="1:6" ht="12.75" x14ac:dyDescent="0.2">
      <c r="A5" s="27" t="s">
        <v>46</v>
      </c>
      <c r="B5" s="28" t="s">
        <v>650</v>
      </c>
      <c r="C5" s="29" t="s">
        <v>47</v>
      </c>
      <c r="D5" s="30">
        <v>4411.4010839529001</v>
      </c>
      <c r="E5" s="453">
        <v>4905.0618600000007</v>
      </c>
      <c r="F5" s="708" t="s">
        <v>672</v>
      </c>
    </row>
    <row r="6" spans="1:6" ht="12.75" x14ac:dyDescent="0.2">
      <c r="A6" s="22" t="s">
        <v>454</v>
      </c>
      <c r="B6" s="31" t="s">
        <v>650</v>
      </c>
      <c r="C6" s="32" t="s">
        <v>47</v>
      </c>
      <c r="D6" s="33">
        <v>235.27415999999999</v>
      </c>
      <c r="E6" s="454">
        <v>210.17904999999999</v>
      </c>
      <c r="F6" s="708" t="s">
        <v>672</v>
      </c>
    </row>
    <row r="7" spans="1:6" ht="12.75" x14ac:dyDescent="0.2">
      <c r="A7" s="22" t="s">
        <v>48</v>
      </c>
      <c r="B7" s="31" t="s">
        <v>650</v>
      </c>
      <c r="C7" s="32" t="s">
        <v>47</v>
      </c>
      <c r="D7" s="33">
        <v>338.94791000000026</v>
      </c>
      <c r="E7" s="454">
        <v>400.33285000000018</v>
      </c>
      <c r="F7" s="708" t="s">
        <v>672</v>
      </c>
    </row>
    <row r="8" spans="1:6" ht="12.75" x14ac:dyDescent="0.2">
      <c r="A8" s="22" t="s">
        <v>49</v>
      </c>
      <c r="B8" s="31" t="s">
        <v>650</v>
      </c>
      <c r="C8" s="32" t="s">
        <v>47</v>
      </c>
      <c r="D8" s="33">
        <v>389.51463000000012</v>
      </c>
      <c r="E8" s="454">
        <v>454.59319999999997</v>
      </c>
      <c r="F8" s="708" t="s">
        <v>672</v>
      </c>
    </row>
    <row r="9" spans="1:6" ht="12.75" x14ac:dyDescent="0.2">
      <c r="A9" s="22" t="s">
        <v>581</v>
      </c>
      <c r="B9" s="31" t="s">
        <v>650</v>
      </c>
      <c r="C9" s="32" t="s">
        <v>47</v>
      </c>
      <c r="D9" s="33">
        <v>1733.7876700000008</v>
      </c>
      <c r="E9" s="454">
        <v>2011.6573599999999</v>
      </c>
      <c r="F9" s="708" t="s">
        <v>672</v>
      </c>
    </row>
    <row r="10" spans="1:6" ht="12.75" x14ac:dyDescent="0.2">
      <c r="A10" s="34" t="s">
        <v>50</v>
      </c>
      <c r="B10" s="35" t="s">
        <v>650</v>
      </c>
      <c r="C10" s="36" t="s">
        <v>588</v>
      </c>
      <c r="D10" s="37">
        <v>29236.859</v>
      </c>
      <c r="E10" s="455">
        <v>29250.688999999998</v>
      </c>
      <c r="F10" s="709" t="s">
        <v>672</v>
      </c>
    </row>
    <row r="11" spans="1:6" ht="12.75" x14ac:dyDescent="0.2">
      <c r="A11" s="38" t="s">
        <v>51</v>
      </c>
      <c r="B11" s="39"/>
      <c r="C11" s="40"/>
      <c r="D11" s="41"/>
      <c r="E11" s="41"/>
      <c r="F11" s="710"/>
    </row>
    <row r="12" spans="1:6" ht="12.75" x14ac:dyDescent="0.2">
      <c r="A12" s="22" t="s">
        <v>52</v>
      </c>
      <c r="B12" s="31" t="s">
        <v>650</v>
      </c>
      <c r="C12" s="32" t="s">
        <v>47</v>
      </c>
      <c r="D12" s="33">
        <v>5364</v>
      </c>
      <c r="E12" s="454">
        <v>5364</v>
      </c>
      <c r="F12" s="711" t="s">
        <v>672</v>
      </c>
    </row>
    <row r="13" spans="1:6" ht="12.75" x14ac:dyDescent="0.2">
      <c r="A13" s="22" t="s">
        <v>53</v>
      </c>
      <c r="B13" s="31" t="s">
        <v>650</v>
      </c>
      <c r="C13" s="32" t="s">
        <v>54</v>
      </c>
      <c r="D13" s="33">
        <v>39637.015950000001</v>
      </c>
      <c r="E13" s="454">
        <v>27946.910329999999</v>
      </c>
      <c r="F13" s="708" t="s">
        <v>672</v>
      </c>
    </row>
    <row r="14" spans="1:6" ht="12.75" x14ac:dyDescent="0.2">
      <c r="A14" s="22" t="s">
        <v>55</v>
      </c>
      <c r="B14" s="31" t="s">
        <v>650</v>
      </c>
      <c r="C14" s="32" t="s">
        <v>56</v>
      </c>
      <c r="D14" s="42">
        <v>47.753978662440119</v>
      </c>
      <c r="E14" s="456">
        <v>47.076269839321675</v>
      </c>
      <c r="F14" s="708" t="s">
        <v>672</v>
      </c>
    </row>
    <row r="15" spans="1:6" ht="12.75" x14ac:dyDescent="0.2">
      <c r="A15" s="22" t="s">
        <v>468</v>
      </c>
      <c r="B15" s="31" t="s">
        <v>650</v>
      </c>
      <c r="C15" s="32" t="s">
        <v>47</v>
      </c>
      <c r="D15" s="33">
        <v>-504</v>
      </c>
      <c r="E15" s="454">
        <v>463</v>
      </c>
      <c r="F15" s="709" t="s">
        <v>672</v>
      </c>
    </row>
    <row r="16" spans="1:6" ht="12.75" x14ac:dyDescent="0.2">
      <c r="A16" s="26" t="s">
        <v>57</v>
      </c>
      <c r="B16" s="28"/>
      <c r="C16" s="29"/>
      <c r="D16" s="43"/>
      <c r="E16" s="43"/>
      <c r="F16" s="710"/>
    </row>
    <row r="17" spans="1:6" ht="12.75" x14ac:dyDescent="0.2">
      <c r="A17" s="27" t="s">
        <v>58</v>
      </c>
      <c r="B17" s="28" t="s">
        <v>650</v>
      </c>
      <c r="C17" s="29" t="s">
        <v>47</v>
      </c>
      <c r="D17" s="30">
        <v>4661</v>
      </c>
      <c r="E17" s="453">
        <v>5586</v>
      </c>
      <c r="F17" s="711" t="s">
        <v>672</v>
      </c>
    </row>
    <row r="18" spans="1:6" ht="12.75" x14ac:dyDescent="0.2">
      <c r="A18" s="22" t="s">
        <v>59</v>
      </c>
      <c r="B18" s="31" t="s">
        <v>650</v>
      </c>
      <c r="C18" s="32" t="s">
        <v>60</v>
      </c>
      <c r="D18" s="42">
        <v>78.096997796547925</v>
      </c>
      <c r="E18" s="456">
        <v>84.53810432042458</v>
      </c>
      <c r="F18" s="708" t="s">
        <v>672</v>
      </c>
    </row>
    <row r="19" spans="1:6" ht="12.75" x14ac:dyDescent="0.2">
      <c r="A19" s="34" t="s">
        <v>61</v>
      </c>
      <c r="B19" s="35" t="s">
        <v>650</v>
      </c>
      <c r="C19" s="44" t="s">
        <v>47</v>
      </c>
      <c r="D19" s="37">
        <v>19009</v>
      </c>
      <c r="E19" s="455">
        <v>18695</v>
      </c>
      <c r="F19" s="709" t="s">
        <v>672</v>
      </c>
    </row>
    <row r="20" spans="1:6" ht="12.75" x14ac:dyDescent="0.2">
      <c r="A20" s="26" t="s">
        <v>66</v>
      </c>
      <c r="B20" s="28"/>
      <c r="C20" s="29"/>
      <c r="D20" s="30"/>
      <c r="E20" s="30"/>
      <c r="F20" s="710"/>
    </row>
    <row r="21" spans="1:6" ht="12.75" x14ac:dyDescent="0.2">
      <c r="A21" s="27" t="s">
        <v>67</v>
      </c>
      <c r="B21" s="28" t="s">
        <v>68</v>
      </c>
      <c r="C21" s="29" t="s">
        <v>69</v>
      </c>
      <c r="D21" s="47">
        <v>54.806500000000007</v>
      </c>
      <c r="E21" s="457">
        <v>51.580000000000005</v>
      </c>
      <c r="F21" s="708" t="s">
        <v>672</v>
      </c>
    </row>
    <row r="22" spans="1:6" ht="12.75" x14ac:dyDescent="0.2">
      <c r="A22" s="22" t="s">
        <v>70</v>
      </c>
      <c r="B22" s="31" t="s">
        <v>71</v>
      </c>
      <c r="C22" s="32" t="s">
        <v>72</v>
      </c>
      <c r="D22" s="48">
        <v>1.064265</v>
      </c>
      <c r="E22" s="458">
        <v>1.0684695652173912</v>
      </c>
      <c r="F22" s="708" t="s">
        <v>672</v>
      </c>
    </row>
    <row r="23" spans="1:6" ht="12.75" x14ac:dyDescent="0.2">
      <c r="A23" s="22" t="s">
        <v>73</v>
      </c>
      <c r="B23" s="31" t="s">
        <v>653</v>
      </c>
      <c r="C23" s="32" t="s">
        <v>74</v>
      </c>
      <c r="D23" s="46">
        <v>125.06046266428569</v>
      </c>
      <c r="E23" s="459">
        <v>122.63535500967745</v>
      </c>
      <c r="F23" s="708" t="s">
        <v>672</v>
      </c>
    </row>
    <row r="24" spans="1:6" ht="12.75" x14ac:dyDescent="0.2">
      <c r="A24" s="22" t="s">
        <v>75</v>
      </c>
      <c r="B24" s="31" t="s">
        <v>653</v>
      </c>
      <c r="C24" s="32" t="s">
        <v>74</v>
      </c>
      <c r="D24" s="46">
        <v>112.96676864642859</v>
      </c>
      <c r="E24" s="459">
        <v>111.12870024193549</v>
      </c>
      <c r="F24" s="708" t="s">
        <v>672</v>
      </c>
    </row>
    <row r="25" spans="1:6" ht="12.75" x14ac:dyDescent="0.2">
      <c r="A25" s="22" t="s">
        <v>76</v>
      </c>
      <c r="B25" s="31" t="s">
        <v>653</v>
      </c>
      <c r="C25" s="32" t="s">
        <v>77</v>
      </c>
      <c r="D25" s="46">
        <v>12.89</v>
      </c>
      <c r="E25" s="459">
        <v>13.52</v>
      </c>
      <c r="F25" s="708" t="s">
        <v>672</v>
      </c>
    </row>
    <row r="26" spans="1:6" ht="12.75" x14ac:dyDescent="0.2">
      <c r="A26" s="34" t="s">
        <v>78</v>
      </c>
      <c r="B26" s="35" t="s">
        <v>653</v>
      </c>
      <c r="C26" s="36" t="s">
        <v>79</v>
      </c>
      <c r="D26" s="49">
        <v>8.2212999999999994</v>
      </c>
      <c r="E26" s="460">
        <v>8.4755000000000003</v>
      </c>
      <c r="F26" s="708" t="s">
        <v>672</v>
      </c>
    </row>
    <row r="27" spans="1:6" ht="12.75" x14ac:dyDescent="0.2">
      <c r="A27" s="38" t="s">
        <v>80</v>
      </c>
      <c r="B27" s="39"/>
      <c r="C27" s="40"/>
      <c r="D27" s="41"/>
      <c r="E27" s="41"/>
      <c r="F27" s="710"/>
    </row>
    <row r="28" spans="1:6" ht="12.75" x14ac:dyDescent="0.2">
      <c r="A28" s="22" t="s">
        <v>81</v>
      </c>
      <c r="B28" s="31" t="s">
        <v>82</v>
      </c>
      <c r="C28" s="32" t="s">
        <v>469</v>
      </c>
      <c r="D28" s="50">
        <v>3</v>
      </c>
      <c r="E28" s="461">
        <v>3</v>
      </c>
      <c r="F28" s="708" t="s">
        <v>677</v>
      </c>
    </row>
    <row r="29" spans="1:6" x14ac:dyDescent="0.2">
      <c r="A29" s="22" t="s">
        <v>83</v>
      </c>
      <c r="B29" s="31" t="s">
        <v>82</v>
      </c>
      <c r="C29" s="32" t="s">
        <v>469</v>
      </c>
      <c r="D29" s="51">
        <v>2.5</v>
      </c>
      <c r="E29" s="462">
        <v>0.4</v>
      </c>
      <c r="F29" s="708" t="s">
        <v>672</v>
      </c>
    </row>
    <row r="30" spans="1:6" ht="12.75" x14ac:dyDescent="0.2">
      <c r="A30" s="52" t="s">
        <v>84</v>
      </c>
      <c r="B30" s="31" t="s">
        <v>82</v>
      </c>
      <c r="C30" s="32" t="s">
        <v>469</v>
      </c>
      <c r="D30" s="51">
        <v>-0.3</v>
      </c>
      <c r="E30" s="462">
        <v>1.1000000000000001</v>
      </c>
      <c r="F30" s="708" t="s">
        <v>672</v>
      </c>
    </row>
    <row r="31" spans="1:6" ht="12.75" x14ac:dyDescent="0.2">
      <c r="A31" s="52" t="s">
        <v>85</v>
      </c>
      <c r="B31" s="31" t="s">
        <v>82</v>
      </c>
      <c r="C31" s="32" t="s">
        <v>469</v>
      </c>
      <c r="D31" s="51">
        <v>8.3000000000000007</v>
      </c>
      <c r="E31" s="462">
        <v>11.4</v>
      </c>
      <c r="F31" s="708" t="s">
        <v>672</v>
      </c>
    </row>
    <row r="32" spans="1:6" ht="12.75" x14ac:dyDescent="0.2">
      <c r="A32" s="52" t="s">
        <v>86</v>
      </c>
      <c r="B32" s="31" t="s">
        <v>82</v>
      </c>
      <c r="C32" s="32" t="s">
        <v>469</v>
      </c>
      <c r="D32" s="51">
        <v>-1</v>
      </c>
      <c r="E32" s="462">
        <v>0.3</v>
      </c>
      <c r="F32" s="708" t="s">
        <v>672</v>
      </c>
    </row>
    <row r="33" spans="1:6" ht="12.75" x14ac:dyDescent="0.2">
      <c r="A33" s="52" t="s">
        <v>87</v>
      </c>
      <c r="B33" s="31" t="s">
        <v>82</v>
      </c>
      <c r="C33" s="32" t="s">
        <v>469</v>
      </c>
      <c r="D33" s="51">
        <v>2.5</v>
      </c>
      <c r="E33" s="462">
        <v>0.9</v>
      </c>
      <c r="F33" s="708" t="s">
        <v>672</v>
      </c>
    </row>
    <row r="34" spans="1:6" ht="12.75" x14ac:dyDescent="0.2">
      <c r="A34" s="52" t="s">
        <v>88</v>
      </c>
      <c r="B34" s="31" t="s">
        <v>82</v>
      </c>
      <c r="C34" s="32" t="s">
        <v>469</v>
      </c>
      <c r="D34" s="51">
        <v>4.2</v>
      </c>
      <c r="E34" s="462">
        <v>2.9</v>
      </c>
      <c r="F34" s="708" t="s">
        <v>672</v>
      </c>
    </row>
    <row r="35" spans="1:6" ht="12.75" x14ac:dyDescent="0.2">
      <c r="A35" s="52" t="s">
        <v>89</v>
      </c>
      <c r="B35" s="31" t="s">
        <v>82</v>
      </c>
      <c r="C35" s="32" t="s">
        <v>469</v>
      </c>
      <c r="D35" s="51">
        <v>3.9</v>
      </c>
      <c r="E35" s="462">
        <v>-5.9</v>
      </c>
      <c r="F35" s="708" t="s">
        <v>672</v>
      </c>
    </row>
    <row r="36" spans="1:6" x14ac:dyDescent="0.2">
      <c r="A36" s="22" t="s">
        <v>90</v>
      </c>
      <c r="B36" s="31" t="s">
        <v>91</v>
      </c>
      <c r="C36" s="32" t="s">
        <v>469</v>
      </c>
      <c r="D36" s="51">
        <v>1.3</v>
      </c>
      <c r="E36" s="462">
        <v>-2.6</v>
      </c>
      <c r="F36" s="708" t="s">
        <v>672</v>
      </c>
    </row>
    <row r="37" spans="1:6" x14ac:dyDescent="0.2">
      <c r="A37" s="22" t="s">
        <v>470</v>
      </c>
      <c r="B37" s="31" t="s">
        <v>92</v>
      </c>
      <c r="C37" s="32" t="s">
        <v>469</v>
      </c>
      <c r="D37" s="51">
        <v>4.2</v>
      </c>
      <c r="E37" s="462">
        <v>21.5</v>
      </c>
      <c r="F37" s="708" t="s">
        <v>672</v>
      </c>
    </row>
    <row r="38" spans="1:6" ht="12.75" x14ac:dyDescent="0.2">
      <c r="A38" s="34" t="s">
        <v>93</v>
      </c>
      <c r="B38" s="35" t="s">
        <v>94</v>
      </c>
      <c r="C38" s="36" t="s">
        <v>469</v>
      </c>
      <c r="D38" s="53">
        <v>0.2</v>
      </c>
      <c r="E38" s="463">
        <v>12.6</v>
      </c>
      <c r="F38" s="708" t="s">
        <v>672</v>
      </c>
    </row>
    <row r="39" spans="1:6" ht="12.75" x14ac:dyDescent="0.2">
      <c r="A39" s="38" t="s">
        <v>62</v>
      </c>
      <c r="B39" s="39"/>
      <c r="C39" s="40"/>
      <c r="D39" s="41"/>
      <c r="E39" s="41"/>
      <c r="F39" s="710"/>
    </row>
    <row r="40" spans="1:6" ht="12.75" x14ac:dyDescent="0.2">
      <c r="A40" s="22" t="s">
        <v>63</v>
      </c>
      <c r="B40" s="31" t="s">
        <v>650</v>
      </c>
      <c r="C40" s="32" t="s">
        <v>47</v>
      </c>
      <c r="D40" s="45">
        <v>8.484</v>
      </c>
      <c r="E40" s="464">
        <v>9.1189999999999998</v>
      </c>
      <c r="F40" s="708" t="s">
        <v>672</v>
      </c>
    </row>
    <row r="41" spans="1:6" ht="12.75" x14ac:dyDescent="0.2">
      <c r="A41" s="22" t="s">
        <v>50</v>
      </c>
      <c r="B41" s="31" t="s">
        <v>650</v>
      </c>
      <c r="C41" s="32" t="s">
        <v>54</v>
      </c>
      <c r="D41" s="33">
        <v>40.150872594200003</v>
      </c>
      <c r="E41" s="454">
        <v>48.080298200000001</v>
      </c>
      <c r="F41" s="708" t="s">
        <v>672</v>
      </c>
    </row>
    <row r="42" spans="1:6" ht="12.75" x14ac:dyDescent="0.2">
      <c r="A42" s="22" t="s">
        <v>64</v>
      </c>
      <c r="B42" s="31" t="s">
        <v>650</v>
      </c>
      <c r="C42" s="32" t="s">
        <v>60</v>
      </c>
      <c r="D42" s="46">
        <v>0.19231985118881523</v>
      </c>
      <c r="E42" s="459">
        <v>0.18590998972640885</v>
      </c>
      <c r="F42" s="708" t="s">
        <v>672</v>
      </c>
    </row>
    <row r="43" spans="1:6" ht="12.75" x14ac:dyDescent="0.2">
      <c r="A43" s="34" t="s">
        <v>65</v>
      </c>
      <c r="B43" s="35" t="s">
        <v>650</v>
      </c>
      <c r="C43" s="36" t="s">
        <v>60</v>
      </c>
      <c r="D43" s="46">
        <v>0.13732963788688793</v>
      </c>
      <c r="E43" s="459">
        <v>0.16437321596082746</v>
      </c>
      <c r="F43" s="708" t="s">
        <v>672</v>
      </c>
    </row>
    <row r="44" spans="1:6" x14ac:dyDescent="0.2">
      <c r="A44" s="38" t="s">
        <v>95</v>
      </c>
      <c r="B44" s="39"/>
      <c r="C44" s="40"/>
      <c r="D44" s="41"/>
      <c r="E44" s="41"/>
      <c r="F44" s="710"/>
    </row>
    <row r="45" spans="1:6" ht="12.75" x14ac:dyDescent="0.2">
      <c r="A45" s="54" t="s">
        <v>96</v>
      </c>
      <c r="B45" s="31" t="s">
        <v>82</v>
      </c>
      <c r="C45" s="32" t="s">
        <v>469</v>
      </c>
      <c r="D45" s="51">
        <v>1.4</v>
      </c>
      <c r="E45" s="462">
        <v>12.6</v>
      </c>
      <c r="F45" s="708" t="s">
        <v>672</v>
      </c>
    </row>
    <row r="46" spans="1:6" ht="12.75" x14ac:dyDescent="0.2">
      <c r="A46" s="55" t="s">
        <v>97</v>
      </c>
      <c r="B46" s="31" t="s">
        <v>82</v>
      </c>
      <c r="C46" s="32" t="s">
        <v>469</v>
      </c>
      <c r="D46" s="51">
        <v>2.4</v>
      </c>
      <c r="E46" s="462">
        <v>14.2</v>
      </c>
      <c r="F46" s="708" t="s">
        <v>672</v>
      </c>
    </row>
    <row r="47" spans="1:6" ht="12.75" x14ac:dyDescent="0.2">
      <c r="A47" s="55" t="s">
        <v>98</v>
      </c>
      <c r="B47" s="31" t="s">
        <v>82</v>
      </c>
      <c r="C47" s="32" t="s">
        <v>469</v>
      </c>
      <c r="D47" s="51">
        <v>0.2</v>
      </c>
      <c r="E47" s="462">
        <v>8.5</v>
      </c>
      <c r="F47" s="708" t="s">
        <v>672</v>
      </c>
    </row>
    <row r="48" spans="1:6" ht="12.75" x14ac:dyDescent="0.2">
      <c r="A48" s="54" t="s">
        <v>99</v>
      </c>
      <c r="B48" s="31" t="s">
        <v>82</v>
      </c>
      <c r="C48" s="32" t="s">
        <v>469</v>
      </c>
      <c r="D48" s="51">
        <v>-3.1</v>
      </c>
      <c r="E48" s="462">
        <v>7.5</v>
      </c>
      <c r="F48" s="708" t="s">
        <v>672</v>
      </c>
    </row>
    <row r="49" spans="1:7" ht="12.75" x14ac:dyDescent="0.2">
      <c r="A49" s="465" t="s">
        <v>100</v>
      </c>
      <c r="B49" s="31" t="s">
        <v>82</v>
      </c>
      <c r="C49" s="32" t="s">
        <v>469</v>
      </c>
      <c r="D49" s="51">
        <v>3.9</v>
      </c>
      <c r="E49" s="462">
        <v>10.3</v>
      </c>
      <c r="F49" s="708" t="s">
        <v>672</v>
      </c>
    </row>
    <row r="50" spans="1:7" ht="12.75" x14ac:dyDescent="0.2">
      <c r="A50" s="55" t="s">
        <v>101</v>
      </c>
      <c r="B50" s="31" t="s">
        <v>82</v>
      </c>
      <c r="C50" s="32" t="s">
        <v>469</v>
      </c>
      <c r="D50" s="51">
        <v>4.7</v>
      </c>
      <c r="E50" s="462">
        <v>11</v>
      </c>
      <c r="F50" s="708" t="s">
        <v>672</v>
      </c>
    </row>
    <row r="51" spans="1:7" ht="12.75" x14ac:dyDescent="0.2">
      <c r="A51" s="55" t="s">
        <v>102</v>
      </c>
      <c r="B51" s="31" t="s">
        <v>82</v>
      </c>
      <c r="C51" s="32" t="s">
        <v>469</v>
      </c>
      <c r="D51" s="51">
        <v>-6.7</v>
      </c>
      <c r="E51" s="462">
        <v>5.9</v>
      </c>
      <c r="F51" s="708" t="s">
        <v>672</v>
      </c>
    </row>
    <row r="52" spans="1:7" ht="12.75" x14ac:dyDescent="0.2">
      <c r="A52" s="55" t="s">
        <v>103</v>
      </c>
      <c r="B52" s="31" t="s">
        <v>82</v>
      </c>
      <c r="C52" s="32" t="s">
        <v>469</v>
      </c>
      <c r="D52" s="51">
        <v>-0.7</v>
      </c>
      <c r="E52" s="462">
        <v>1.6</v>
      </c>
      <c r="F52" s="708" t="s">
        <v>672</v>
      </c>
    </row>
    <row r="53" spans="1:7" ht="12.75" x14ac:dyDescent="0.2">
      <c r="A53" s="54" t="s">
        <v>104</v>
      </c>
      <c r="B53" s="31" t="s">
        <v>82</v>
      </c>
      <c r="C53" s="32" t="s">
        <v>469</v>
      </c>
      <c r="D53" s="51">
        <v>0.2</v>
      </c>
      <c r="E53" s="462">
        <v>3.5</v>
      </c>
      <c r="F53" s="708" t="s">
        <v>672</v>
      </c>
    </row>
    <row r="54" spans="1:7" ht="12.75" x14ac:dyDescent="0.2">
      <c r="A54" s="56" t="s">
        <v>105</v>
      </c>
      <c r="B54" s="35" t="s">
        <v>82</v>
      </c>
      <c r="C54" s="36" t="s">
        <v>469</v>
      </c>
      <c r="D54" s="53">
        <v>-0.4</v>
      </c>
      <c r="E54" s="463">
        <v>-10.4</v>
      </c>
      <c r="F54" s="709" t="s">
        <v>672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4"/>
      <c r="B56" s="22"/>
      <c r="C56" s="22"/>
      <c r="D56" s="22"/>
      <c r="E56" s="22"/>
      <c r="F56" s="22"/>
    </row>
    <row r="57" spans="1:7" ht="12.75" x14ac:dyDescent="0.2">
      <c r="A57" s="444" t="s">
        <v>471</v>
      </c>
      <c r="B57" s="450"/>
      <c r="C57" s="450"/>
      <c r="D57" s="451"/>
      <c r="E57" s="22"/>
      <c r="F57" s="22"/>
    </row>
    <row r="58" spans="1:7" ht="12.75" x14ac:dyDescent="0.2">
      <c r="A58" s="444" t="s">
        <v>472</v>
      </c>
      <c r="B58" s="22"/>
      <c r="C58" s="22"/>
      <c r="D58" s="22"/>
      <c r="E58" s="22"/>
      <c r="F58" s="22"/>
    </row>
    <row r="59" spans="1:7" ht="12.75" x14ac:dyDescent="0.2">
      <c r="A59" s="44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2" t="s">
        <v>157</v>
      </c>
    </row>
    <row r="3" spans="1:65" s="102" customFormat="1" x14ac:dyDescent="0.2">
      <c r="A3" s="79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8" t="s">
        <v>474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204</v>
      </c>
      <c r="B5" s="584">
        <v>37.983417084541074</v>
      </c>
      <c r="C5" s="265">
        <v>15.010889237386474</v>
      </c>
      <c r="D5" s="100">
        <v>106.33824807729471</v>
      </c>
      <c r="E5" s="101">
        <v>10.791887702472028</v>
      </c>
      <c r="F5" s="100">
        <v>412.09069550483099</v>
      </c>
      <c r="G5" s="101">
        <v>7.783657411538031</v>
      </c>
      <c r="H5" s="585">
        <v>6.8368941680554833</v>
      </c>
      <c r="I5" s="99"/>
    </row>
    <row r="6" spans="1:65" s="136" customFormat="1" x14ac:dyDescent="0.2">
      <c r="A6" s="99" t="s">
        <v>205</v>
      </c>
      <c r="B6" s="584">
        <v>31.151</v>
      </c>
      <c r="C6" s="101">
        <v>-38.87766113999804</v>
      </c>
      <c r="D6" s="100">
        <v>113.622</v>
      </c>
      <c r="E6" s="101">
        <v>-9.1213027690240427</v>
      </c>
      <c r="F6" s="100">
        <v>722.12</v>
      </c>
      <c r="G6" s="101">
        <v>-14.536550264750648</v>
      </c>
      <c r="H6" s="585">
        <v>11.980513198892034</v>
      </c>
      <c r="I6" s="99"/>
    </row>
    <row r="7" spans="1:65" s="136" customFormat="1" x14ac:dyDescent="0.2">
      <c r="A7" s="99" t="s">
        <v>206</v>
      </c>
      <c r="B7" s="584">
        <v>176</v>
      </c>
      <c r="C7" s="101">
        <v>18.120805369127517</v>
      </c>
      <c r="D7" s="100">
        <v>621</v>
      </c>
      <c r="E7" s="101">
        <v>29.106029106029109</v>
      </c>
      <c r="F7" s="100">
        <v>2877</v>
      </c>
      <c r="G7" s="101">
        <v>4.0882778581765553</v>
      </c>
      <c r="H7" s="585">
        <v>47.731590972708666</v>
      </c>
      <c r="I7" s="99"/>
    </row>
    <row r="8" spans="1:65" s="136" customFormat="1" x14ac:dyDescent="0.2">
      <c r="A8" s="179" t="s">
        <v>500</v>
      </c>
      <c r="B8" s="584">
        <v>190.86558291545896</v>
      </c>
      <c r="C8" s="101">
        <v>11.389109172691249</v>
      </c>
      <c r="D8" s="100">
        <v>522.94118879059215</v>
      </c>
      <c r="E8" s="101">
        <v>-16.199292085828091</v>
      </c>
      <c r="F8" s="100">
        <v>2016.2439553258373</v>
      </c>
      <c r="G8" s="788">
        <v>-2.2355550168305598</v>
      </c>
      <c r="H8" s="585">
        <v>33.451001660343813</v>
      </c>
      <c r="I8" s="99"/>
      <c r="J8" s="100"/>
    </row>
    <row r="9" spans="1:65" s="99" customFormat="1" x14ac:dyDescent="0.2">
      <c r="A9" s="68" t="s">
        <v>207</v>
      </c>
      <c r="B9" s="69">
        <v>436</v>
      </c>
      <c r="C9" s="103">
        <v>7.8297132632086486</v>
      </c>
      <c r="D9" s="69">
        <v>1363.901436867887</v>
      </c>
      <c r="E9" s="103">
        <v>2.8555566507460375</v>
      </c>
      <c r="F9" s="69">
        <v>6027.4546508306685</v>
      </c>
      <c r="G9" s="103">
        <v>-0.43232902135587442</v>
      </c>
      <c r="H9" s="103">
        <v>100</v>
      </c>
    </row>
    <row r="10" spans="1:65" s="99" customFormat="1" x14ac:dyDescent="0.2">
      <c r="H10" s="93" t="s">
        <v>234</v>
      </c>
    </row>
    <row r="11" spans="1:65" s="99" customFormat="1" x14ac:dyDescent="0.2">
      <c r="A11" s="94" t="s">
        <v>543</v>
      </c>
    </row>
    <row r="12" spans="1:65" x14ac:dyDescent="0.2">
      <c r="A12" s="94" t="s">
        <v>499</v>
      </c>
    </row>
    <row r="13" spans="1:65" x14ac:dyDescent="0.2">
      <c r="A13" s="166" t="s">
        <v>623</v>
      </c>
    </row>
  </sheetData>
  <mergeCells count="3">
    <mergeCell ref="B3:C3"/>
    <mergeCell ref="D3:E3"/>
    <mergeCell ref="F3:H3"/>
  </mergeCells>
  <conditionalFormatting sqref="C5">
    <cfRule type="cellIs" dxfId="305" priority="1" operator="between">
      <formula>-0.49999999</formula>
      <formula>0.499999</formula>
    </cfRule>
    <cfRule type="cellIs" dxfId="304" priority="2" operator="between">
      <formula>0</formula>
      <formula>0.5</formula>
    </cfRule>
    <cfRule type="cellIs" dxfId="303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Q81"/>
  <sheetViews>
    <sheetView workbookViewId="0">
      <selection activeCell="H35" sqref="H35"/>
    </sheetView>
  </sheetViews>
  <sheetFormatPr baseColWidth="10" defaultRowHeight="14.25" x14ac:dyDescent="0.2"/>
  <cols>
    <col min="1" max="1" width="8.5" customWidth="1"/>
    <col min="2" max="2" width="13.6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  <col min="10" max="17" width="11" style="794"/>
  </cols>
  <sheetData>
    <row r="1" spans="1:10" ht="15" x14ac:dyDescent="0.25">
      <c r="A1" s="426" t="s">
        <v>262</v>
      </c>
      <c r="B1" s="426"/>
      <c r="C1" s="1"/>
      <c r="D1" s="1"/>
      <c r="E1" s="1"/>
      <c r="F1" s="1"/>
      <c r="G1" s="1"/>
      <c r="H1" s="1"/>
      <c r="I1" s="1"/>
    </row>
    <row r="2" spans="1:10" x14ac:dyDescent="0.2">
      <c r="A2" s="586"/>
      <c r="B2" s="586"/>
      <c r="C2" s="586"/>
      <c r="D2" s="586"/>
      <c r="E2" s="586"/>
      <c r="F2" s="1"/>
      <c r="G2" s="1"/>
      <c r="H2" s="587"/>
      <c r="I2" s="590" t="s">
        <v>157</v>
      </c>
    </row>
    <row r="3" spans="1:10" ht="14.45" customHeight="1" x14ac:dyDescent="0.2">
      <c r="A3" s="896" t="s">
        <v>511</v>
      </c>
      <c r="B3" s="896" t="s">
        <v>512</v>
      </c>
      <c r="C3" s="879">
        <f>INDICE!A3</f>
        <v>42795</v>
      </c>
      <c r="D3" s="880"/>
      <c r="E3" s="880" t="s">
        <v>118</v>
      </c>
      <c r="F3" s="880"/>
      <c r="G3" s="880" t="s">
        <v>119</v>
      </c>
      <c r="H3" s="880"/>
      <c r="I3" s="880"/>
    </row>
    <row r="4" spans="1:10" x14ac:dyDescent="0.2">
      <c r="A4" s="897"/>
      <c r="B4" s="897"/>
      <c r="C4" s="97" t="s">
        <v>47</v>
      </c>
      <c r="D4" s="97" t="s">
        <v>509</v>
      </c>
      <c r="E4" s="97" t="s">
        <v>47</v>
      </c>
      <c r="F4" s="97" t="s">
        <v>509</v>
      </c>
      <c r="G4" s="97" t="s">
        <v>47</v>
      </c>
      <c r="H4" s="98" t="s">
        <v>509</v>
      </c>
      <c r="I4" s="98" t="s">
        <v>108</v>
      </c>
    </row>
    <row r="5" spans="1:10" x14ac:dyDescent="0.2">
      <c r="A5" s="591"/>
      <c r="B5" s="597" t="s">
        <v>209</v>
      </c>
      <c r="C5" s="594">
        <v>133</v>
      </c>
      <c r="D5" s="186" t="s">
        <v>148</v>
      </c>
      <c r="E5" s="185">
        <v>349</v>
      </c>
      <c r="F5" s="197">
        <v>353.24675324675326</v>
      </c>
      <c r="G5" s="593">
        <v>709</v>
      </c>
      <c r="H5" s="197">
        <v>38.4765625</v>
      </c>
      <c r="I5" s="599">
        <v>1.1014276615245997</v>
      </c>
      <c r="J5" s="448"/>
    </row>
    <row r="6" spans="1:10" x14ac:dyDescent="0.2">
      <c r="A6" s="184"/>
      <c r="B6" s="184" t="s">
        <v>245</v>
      </c>
      <c r="C6" s="595">
        <v>0</v>
      </c>
      <c r="D6" s="186" t="s">
        <v>148</v>
      </c>
      <c r="E6" s="188">
        <v>85</v>
      </c>
      <c r="F6" s="186" t="s">
        <v>148</v>
      </c>
      <c r="G6" s="593">
        <v>607</v>
      </c>
      <c r="H6" s="791" t="s">
        <v>148</v>
      </c>
      <c r="I6" s="599">
        <v>0.94297121374532011</v>
      </c>
      <c r="J6" s="448"/>
    </row>
    <row r="7" spans="1:10" x14ac:dyDescent="0.2">
      <c r="A7" s="184"/>
      <c r="B7" s="598" t="s">
        <v>210</v>
      </c>
      <c r="C7" s="595">
        <v>736</v>
      </c>
      <c r="D7" s="186">
        <v>-28.195121951219509</v>
      </c>
      <c r="E7" s="188">
        <v>2639</v>
      </c>
      <c r="F7" s="186">
        <v>28.293631502187651</v>
      </c>
      <c r="G7" s="593">
        <v>9816</v>
      </c>
      <c r="H7" s="196">
        <v>13.716404077849861</v>
      </c>
      <c r="I7" s="599">
        <v>15.249102856876542</v>
      </c>
      <c r="J7" s="448"/>
    </row>
    <row r="8" spans="1:10" x14ac:dyDescent="0.2">
      <c r="A8" s="781" t="s">
        <v>337</v>
      </c>
      <c r="B8" s="782"/>
      <c r="C8" s="191">
        <v>869</v>
      </c>
      <c r="D8" s="192">
        <v>-15.219512195121951</v>
      </c>
      <c r="E8" s="191">
        <v>3073</v>
      </c>
      <c r="F8" s="193">
        <v>44.001874414245549</v>
      </c>
      <c r="G8" s="194">
        <v>11132</v>
      </c>
      <c r="H8" s="193">
        <v>21.741032370953629</v>
      </c>
      <c r="I8" s="195">
        <v>17.293501732146463</v>
      </c>
      <c r="J8" s="448"/>
    </row>
    <row r="9" spans="1:10" x14ac:dyDescent="0.2">
      <c r="A9" s="591"/>
      <c r="B9" s="184" t="s">
        <v>211</v>
      </c>
      <c r="C9" s="595">
        <v>322</v>
      </c>
      <c r="D9" s="186">
        <v>36.440677966101696</v>
      </c>
      <c r="E9" s="188">
        <v>646</v>
      </c>
      <c r="F9" s="189">
        <v>-8.2386363636363633</v>
      </c>
      <c r="G9" s="593">
        <v>2782</v>
      </c>
      <c r="H9" s="189">
        <v>26.858185134518926</v>
      </c>
      <c r="I9" s="599">
        <v>4.3218219384505447</v>
      </c>
      <c r="J9" s="448"/>
    </row>
    <row r="10" spans="1:10" x14ac:dyDescent="0.2">
      <c r="A10" s="591"/>
      <c r="B10" s="184" t="s">
        <v>212</v>
      </c>
      <c r="C10" s="595">
        <v>150</v>
      </c>
      <c r="D10" s="186">
        <v>-58.333333333333336</v>
      </c>
      <c r="E10" s="188">
        <v>447</v>
      </c>
      <c r="F10" s="197">
        <v>-43.274111675126903</v>
      </c>
      <c r="G10" s="188">
        <v>2303</v>
      </c>
      <c r="H10" s="197">
        <v>-26.726057906458799</v>
      </c>
      <c r="I10" s="755">
        <v>3.5776980317223597</v>
      </c>
      <c r="J10" s="448"/>
    </row>
    <row r="11" spans="1:10" x14ac:dyDescent="0.2">
      <c r="A11" s="199"/>
      <c r="B11" s="184" t="s">
        <v>533</v>
      </c>
      <c r="C11" s="595">
        <v>0</v>
      </c>
      <c r="D11" s="186" t="s">
        <v>148</v>
      </c>
      <c r="E11" s="188">
        <v>49</v>
      </c>
      <c r="F11" s="198" t="s">
        <v>148</v>
      </c>
      <c r="G11" s="188">
        <v>49</v>
      </c>
      <c r="H11" s="198" t="s">
        <v>148</v>
      </c>
      <c r="I11" s="807">
        <v>7.6121234717497016E-2</v>
      </c>
      <c r="J11" s="448"/>
    </row>
    <row r="12" spans="1:10" x14ac:dyDescent="0.2">
      <c r="A12" s="184"/>
      <c r="B12" s="184" t="s">
        <v>213</v>
      </c>
      <c r="C12" s="595">
        <v>82</v>
      </c>
      <c r="D12" s="186">
        <v>-39.25925925925926</v>
      </c>
      <c r="E12" s="188">
        <v>508</v>
      </c>
      <c r="F12" s="198">
        <v>19.811320754716981</v>
      </c>
      <c r="G12" s="188">
        <v>1204</v>
      </c>
      <c r="H12" s="198">
        <v>-56.596971881759195</v>
      </c>
      <c r="I12" s="807">
        <v>1.8704074816299265</v>
      </c>
      <c r="J12" s="448"/>
    </row>
    <row r="13" spans="1:10" x14ac:dyDescent="0.2">
      <c r="A13" s="781" t="s">
        <v>501</v>
      </c>
      <c r="B13" s="782"/>
      <c r="C13" s="191">
        <v>554</v>
      </c>
      <c r="D13" s="192">
        <v>-24.21340629274966</v>
      </c>
      <c r="E13" s="191">
        <v>1650</v>
      </c>
      <c r="F13" s="193">
        <v>-13.883089770354907</v>
      </c>
      <c r="G13" s="194">
        <v>6338</v>
      </c>
      <c r="H13" s="193">
        <v>-21.849568434032062</v>
      </c>
      <c r="I13" s="195">
        <v>9.8460486865203265</v>
      </c>
      <c r="J13" s="448"/>
    </row>
    <row r="14" spans="1:10" x14ac:dyDescent="0.2">
      <c r="A14" s="592"/>
      <c r="B14" s="596" t="s">
        <v>625</v>
      </c>
      <c r="C14" s="594">
        <v>0</v>
      </c>
      <c r="D14" s="186">
        <v>-100</v>
      </c>
      <c r="E14" s="185">
        <v>265</v>
      </c>
      <c r="F14" s="186">
        <v>-36.754176610978526</v>
      </c>
      <c r="G14" s="188">
        <v>1476</v>
      </c>
      <c r="H14" s="198">
        <v>21.182266009852217</v>
      </c>
      <c r="I14" s="755">
        <v>2.2929580090413388</v>
      </c>
      <c r="J14" s="448"/>
    </row>
    <row r="15" spans="1:10" x14ac:dyDescent="0.2">
      <c r="A15" s="592"/>
      <c r="B15" s="596" t="s">
        <v>215</v>
      </c>
      <c r="C15" s="595">
        <v>0</v>
      </c>
      <c r="D15" s="186">
        <v>-100</v>
      </c>
      <c r="E15" s="188">
        <v>30</v>
      </c>
      <c r="F15" s="185">
        <v>0</v>
      </c>
      <c r="G15" s="188">
        <v>141</v>
      </c>
      <c r="H15" s="198">
        <v>-12.422360248447205</v>
      </c>
      <c r="I15" s="754">
        <v>0.2190427366360628</v>
      </c>
      <c r="J15" s="448"/>
    </row>
    <row r="16" spans="1:10" x14ac:dyDescent="0.2">
      <c r="A16" s="592"/>
      <c r="B16" s="596" t="s">
        <v>216</v>
      </c>
      <c r="C16" s="595">
        <v>407</v>
      </c>
      <c r="D16" s="186">
        <v>-23.782771535580522</v>
      </c>
      <c r="E16" s="188">
        <v>914</v>
      </c>
      <c r="F16" s="198">
        <v>-11.002921129503408</v>
      </c>
      <c r="G16" s="188">
        <v>2739</v>
      </c>
      <c r="H16" s="198">
        <v>-10.167267956707118</v>
      </c>
      <c r="I16" s="755">
        <v>4.2550216712494757</v>
      </c>
      <c r="J16" s="448"/>
    </row>
    <row r="17" spans="1:10" x14ac:dyDescent="0.2">
      <c r="A17" s="592"/>
      <c r="B17" s="596" t="s">
        <v>217</v>
      </c>
      <c r="C17" s="595">
        <v>270</v>
      </c>
      <c r="D17" s="186">
        <v>200</v>
      </c>
      <c r="E17" s="188">
        <v>801</v>
      </c>
      <c r="F17" s="198">
        <v>90.26128266033254</v>
      </c>
      <c r="G17" s="593">
        <v>1317</v>
      </c>
      <c r="H17" s="198">
        <v>-0.52870090634441091</v>
      </c>
      <c r="I17" s="599">
        <v>2.0459523698559909</v>
      </c>
      <c r="J17" s="448"/>
    </row>
    <row r="18" spans="1:10" x14ac:dyDescent="0.2">
      <c r="A18" s="592"/>
      <c r="B18" s="596" t="s">
        <v>218</v>
      </c>
      <c r="C18" s="595">
        <v>289</v>
      </c>
      <c r="D18" s="186">
        <v>261.25</v>
      </c>
      <c r="E18" s="188">
        <v>583</v>
      </c>
      <c r="F18" s="265">
        <v>266.66666666666663</v>
      </c>
      <c r="G18" s="593">
        <v>2216</v>
      </c>
      <c r="H18" s="198">
        <v>18.249733191035219</v>
      </c>
      <c r="I18" s="599">
        <v>3.4425440027341505</v>
      </c>
      <c r="J18" s="448"/>
    </row>
    <row r="19" spans="1:10" x14ac:dyDescent="0.2">
      <c r="A19" s="592"/>
      <c r="B19" s="596" t="s">
        <v>219</v>
      </c>
      <c r="C19" s="595">
        <v>0</v>
      </c>
      <c r="D19" s="186">
        <v>-100</v>
      </c>
      <c r="E19" s="188">
        <v>599</v>
      </c>
      <c r="F19" s="198">
        <v>-50</v>
      </c>
      <c r="G19" s="593">
        <v>4474</v>
      </c>
      <c r="H19" s="198">
        <v>4.8757618377871541</v>
      </c>
      <c r="I19" s="599">
        <v>6.9503347780832989</v>
      </c>
      <c r="J19" s="448"/>
    </row>
    <row r="20" spans="1:10" x14ac:dyDescent="0.2">
      <c r="A20" s="184"/>
      <c r="B20" s="184" t="s">
        <v>255</v>
      </c>
      <c r="C20" s="595">
        <v>41</v>
      </c>
      <c r="D20" s="186">
        <v>-2.3809523809523809</v>
      </c>
      <c r="E20" s="188">
        <v>61</v>
      </c>
      <c r="F20" s="198">
        <v>-51.968503937007867</v>
      </c>
      <c r="G20" s="188">
        <v>235</v>
      </c>
      <c r="H20" s="198">
        <v>-33.238636363636367</v>
      </c>
      <c r="I20" s="807">
        <v>0.36507122772677136</v>
      </c>
      <c r="J20" s="448"/>
    </row>
    <row r="21" spans="1:10" x14ac:dyDescent="0.2">
      <c r="A21" s="781" t="s">
        <v>502</v>
      </c>
      <c r="B21" s="782"/>
      <c r="C21" s="191">
        <v>1007</v>
      </c>
      <c r="D21" s="192">
        <v>-36.022871664548923</v>
      </c>
      <c r="E21" s="191">
        <v>3253</v>
      </c>
      <c r="F21" s="193">
        <v>-3.7858621709553382</v>
      </c>
      <c r="G21" s="194">
        <v>12598</v>
      </c>
      <c r="H21" s="193">
        <v>2.8912120222149627</v>
      </c>
      <c r="I21" s="195">
        <v>19.570924795327088</v>
      </c>
      <c r="J21" s="448"/>
    </row>
    <row r="22" spans="1:10" x14ac:dyDescent="0.2">
      <c r="A22" s="592"/>
      <c r="B22" s="596" t="s">
        <v>220</v>
      </c>
      <c r="C22" s="595">
        <v>355</v>
      </c>
      <c r="D22" s="186">
        <v>-29.702970297029701</v>
      </c>
      <c r="E22" s="188">
        <v>1448</v>
      </c>
      <c r="F22" s="186">
        <v>-10.83743842364532</v>
      </c>
      <c r="G22" s="188">
        <v>6412</v>
      </c>
      <c r="H22" s="186">
        <v>-2.1666158071406776</v>
      </c>
      <c r="I22" s="600">
        <v>9.9610072858896093</v>
      </c>
      <c r="J22" s="448"/>
    </row>
    <row r="23" spans="1:10" x14ac:dyDescent="0.2">
      <c r="A23" s="592"/>
      <c r="B23" s="596" t="s">
        <v>221</v>
      </c>
      <c r="C23" s="595">
        <v>457</v>
      </c>
      <c r="D23" s="186">
        <v>217.36111111111111</v>
      </c>
      <c r="E23" s="188">
        <v>1085</v>
      </c>
      <c r="F23" s="186">
        <v>-8.5160202360876909</v>
      </c>
      <c r="G23" s="593">
        <v>5090</v>
      </c>
      <c r="H23" s="198">
        <v>23.065764023210832</v>
      </c>
      <c r="I23" s="599">
        <v>7.9072874431032609</v>
      </c>
      <c r="J23" s="448"/>
    </row>
    <row r="24" spans="1:10" x14ac:dyDescent="0.2">
      <c r="A24" s="592"/>
      <c r="B24" s="596" t="s">
        <v>638</v>
      </c>
      <c r="C24" s="595">
        <v>426</v>
      </c>
      <c r="D24" s="186">
        <v>213.23529411764704</v>
      </c>
      <c r="E24" s="188">
        <v>846</v>
      </c>
      <c r="F24" s="198">
        <v>522.05882352941182</v>
      </c>
      <c r="G24" s="593">
        <v>3223</v>
      </c>
      <c r="H24" s="198">
        <v>2269.8529411764707</v>
      </c>
      <c r="I24" s="599">
        <v>5.0069130509080173</v>
      </c>
      <c r="J24" s="448"/>
    </row>
    <row r="25" spans="1:10" x14ac:dyDescent="0.2">
      <c r="A25" s="184"/>
      <c r="B25" s="184" t="s">
        <v>379</v>
      </c>
      <c r="C25" s="595">
        <v>0</v>
      </c>
      <c r="D25" s="186">
        <v>-100</v>
      </c>
      <c r="E25" s="188">
        <v>0</v>
      </c>
      <c r="F25" s="198">
        <v>-100</v>
      </c>
      <c r="G25" s="188">
        <v>0</v>
      </c>
      <c r="H25" s="198">
        <v>-100</v>
      </c>
      <c r="I25" s="807">
        <v>0</v>
      </c>
      <c r="J25" s="448"/>
    </row>
    <row r="26" spans="1:10" x14ac:dyDescent="0.2">
      <c r="A26" s="781" t="s">
        <v>381</v>
      </c>
      <c r="B26" s="782"/>
      <c r="C26" s="191">
        <v>1238</v>
      </c>
      <c r="D26" s="192">
        <v>41.972477064220179</v>
      </c>
      <c r="E26" s="191">
        <v>3379</v>
      </c>
      <c r="F26" s="193">
        <v>11.407847016155621</v>
      </c>
      <c r="G26" s="194">
        <v>14725</v>
      </c>
      <c r="H26" s="193">
        <v>34.930816457436087</v>
      </c>
      <c r="I26" s="195">
        <v>22.875207779900887</v>
      </c>
      <c r="J26" s="448"/>
    </row>
    <row r="27" spans="1:10" x14ac:dyDescent="0.2">
      <c r="A27" s="592"/>
      <c r="B27" s="596" t="s">
        <v>222</v>
      </c>
      <c r="C27" s="595">
        <v>144</v>
      </c>
      <c r="D27" s="186" t="s">
        <v>148</v>
      </c>
      <c r="E27" s="188">
        <v>554</v>
      </c>
      <c r="F27" s="186">
        <v>-0.18018018018018017</v>
      </c>
      <c r="G27" s="188">
        <v>2988</v>
      </c>
      <c r="H27" s="186">
        <v>-37.240075614366731</v>
      </c>
      <c r="I27" s="600">
        <v>4.6418418231812462</v>
      </c>
      <c r="J27" s="448"/>
    </row>
    <row r="28" spans="1:10" x14ac:dyDescent="0.2">
      <c r="A28" s="592"/>
      <c r="B28" s="596" t="s">
        <v>223</v>
      </c>
      <c r="C28" s="595">
        <v>179</v>
      </c>
      <c r="D28" s="186">
        <v>28.776978417266186</v>
      </c>
      <c r="E28" s="188">
        <v>348</v>
      </c>
      <c r="F28" s="186">
        <v>26.545454545454543</v>
      </c>
      <c r="G28" s="593">
        <v>1592</v>
      </c>
      <c r="H28" s="186">
        <v>-42.318840579710141</v>
      </c>
      <c r="I28" s="600">
        <v>2.4731633810256168</v>
      </c>
      <c r="J28" s="448"/>
    </row>
    <row r="29" spans="1:10" x14ac:dyDescent="0.2">
      <c r="A29" s="592"/>
      <c r="B29" s="596" t="s">
        <v>224</v>
      </c>
      <c r="C29" s="595">
        <v>137</v>
      </c>
      <c r="D29" s="200">
        <v>-45.8498023715415</v>
      </c>
      <c r="E29" s="188">
        <v>401</v>
      </c>
      <c r="F29" s="186">
        <v>3.3505154639175259</v>
      </c>
      <c r="G29" s="188">
        <v>708</v>
      </c>
      <c r="H29" s="186">
        <v>-9.4629156010230187</v>
      </c>
      <c r="I29" s="755">
        <v>1.0998741669385284</v>
      </c>
      <c r="J29" s="448"/>
    </row>
    <row r="30" spans="1:10" x14ac:dyDescent="0.2">
      <c r="A30" s="592"/>
      <c r="B30" s="596" t="s">
        <v>225</v>
      </c>
      <c r="C30" s="594">
        <v>0</v>
      </c>
      <c r="D30" s="200" t="s">
        <v>148</v>
      </c>
      <c r="E30" s="185">
        <v>0</v>
      </c>
      <c r="F30" s="186">
        <v>-100</v>
      </c>
      <c r="G30" s="188">
        <v>379</v>
      </c>
      <c r="H30" s="186">
        <v>-27.39463601532567</v>
      </c>
      <c r="I30" s="599">
        <v>0.58877444812104829</v>
      </c>
      <c r="J30" s="448"/>
    </row>
    <row r="31" spans="1:10" x14ac:dyDescent="0.2">
      <c r="A31" s="592"/>
      <c r="B31" s="596" t="s">
        <v>226</v>
      </c>
      <c r="C31" s="595">
        <v>0</v>
      </c>
      <c r="D31" s="186">
        <v>-100</v>
      </c>
      <c r="E31" s="188">
        <v>411</v>
      </c>
      <c r="F31" s="186">
        <v>138.95348837209303</v>
      </c>
      <c r="G31" s="593">
        <v>1650</v>
      </c>
      <c r="H31" s="186">
        <v>342.35924932975871</v>
      </c>
      <c r="I31" s="600">
        <v>2.5632660670177563</v>
      </c>
      <c r="J31" s="448"/>
    </row>
    <row r="32" spans="1:10" x14ac:dyDescent="0.2">
      <c r="A32" s="592"/>
      <c r="B32" s="596" t="s">
        <v>227</v>
      </c>
      <c r="C32" s="595">
        <v>77</v>
      </c>
      <c r="D32" s="186" t="s">
        <v>148</v>
      </c>
      <c r="E32" s="188">
        <v>77</v>
      </c>
      <c r="F32" s="186">
        <v>-70.384615384615387</v>
      </c>
      <c r="G32" s="188">
        <v>213</v>
      </c>
      <c r="H32" s="186">
        <v>-80.671506352087121</v>
      </c>
      <c r="I32" s="600">
        <v>0.33089434683320129</v>
      </c>
      <c r="J32" s="448"/>
    </row>
    <row r="33" spans="1:10" x14ac:dyDescent="0.2">
      <c r="A33" s="592"/>
      <c r="B33" s="596" t="s">
        <v>228</v>
      </c>
      <c r="C33" s="595">
        <v>140</v>
      </c>
      <c r="D33" s="186">
        <v>-49.275362318840585</v>
      </c>
      <c r="E33" s="188">
        <v>140</v>
      </c>
      <c r="F33" s="265">
        <v>-49.275362318840585</v>
      </c>
      <c r="G33" s="593">
        <v>1538</v>
      </c>
      <c r="H33" s="198">
        <v>24.736415247364153</v>
      </c>
      <c r="I33" s="599">
        <v>2.3892746733777632</v>
      </c>
      <c r="J33" s="448"/>
    </row>
    <row r="34" spans="1:10" x14ac:dyDescent="0.2">
      <c r="A34" s="592"/>
      <c r="B34" s="596" t="s">
        <v>229</v>
      </c>
      <c r="C34" s="595">
        <v>244</v>
      </c>
      <c r="D34" s="185">
        <v>0</v>
      </c>
      <c r="E34" s="188">
        <v>740</v>
      </c>
      <c r="F34" s="198">
        <v>-9.5354523227383865</v>
      </c>
      <c r="G34" s="593">
        <v>2625</v>
      </c>
      <c r="H34" s="198">
        <v>30.272952853598017</v>
      </c>
      <c r="I34" s="599">
        <v>4.07792328843734</v>
      </c>
      <c r="J34" s="448"/>
    </row>
    <row r="35" spans="1:10" x14ac:dyDescent="0.2">
      <c r="A35" s="592"/>
      <c r="B35" s="596" t="s">
        <v>230</v>
      </c>
      <c r="C35" s="595">
        <v>775</v>
      </c>
      <c r="D35" s="186">
        <v>22.432859399684045</v>
      </c>
      <c r="E35" s="188">
        <v>2315</v>
      </c>
      <c r="F35" s="186">
        <v>-14.827078734363502</v>
      </c>
      <c r="G35" s="188">
        <v>7707</v>
      </c>
      <c r="H35" s="198">
        <v>-29.597149904083309</v>
      </c>
      <c r="I35" s="758">
        <v>11.97278277485203</v>
      </c>
      <c r="J35" s="448"/>
    </row>
    <row r="36" spans="1:10" x14ac:dyDescent="0.2">
      <c r="A36" s="592"/>
      <c r="B36" s="596" t="s">
        <v>232</v>
      </c>
      <c r="C36" s="595">
        <v>0</v>
      </c>
      <c r="D36" s="186" t="s">
        <v>148</v>
      </c>
      <c r="E36" s="188">
        <v>0</v>
      </c>
      <c r="F36" s="198">
        <v>-100</v>
      </c>
      <c r="G36" s="593">
        <v>178</v>
      </c>
      <c r="H36" s="198">
        <v>50.847457627118644</v>
      </c>
      <c r="I36" s="599">
        <v>0.27652203632070343</v>
      </c>
      <c r="J36" s="448"/>
    </row>
    <row r="37" spans="1:10" x14ac:dyDescent="0.2">
      <c r="A37" s="781" t="s">
        <v>503</v>
      </c>
      <c r="B37" s="782"/>
      <c r="C37" s="191">
        <v>1696</v>
      </c>
      <c r="D37" s="192">
        <v>6.868304977945809</v>
      </c>
      <c r="E37" s="191">
        <v>4986</v>
      </c>
      <c r="F37" s="193">
        <v>-12.171921789677647</v>
      </c>
      <c r="G37" s="194">
        <v>19578</v>
      </c>
      <c r="H37" s="193">
        <v>-20.524478363237801</v>
      </c>
      <c r="I37" s="195">
        <v>30.414317006105236</v>
      </c>
      <c r="J37" s="448"/>
    </row>
    <row r="38" spans="1:10" x14ac:dyDescent="0.2">
      <c r="A38" s="204" t="s">
        <v>233</v>
      </c>
      <c r="B38" s="204"/>
      <c r="C38" s="204">
        <v>5364</v>
      </c>
      <c r="D38" s="205">
        <v>-7.3415097598894459</v>
      </c>
      <c r="E38" s="204">
        <v>16341</v>
      </c>
      <c r="F38" s="206">
        <v>1.2390806021931726</v>
      </c>
      <c r="G38" s="204">
        <v>64371</v>
      </c>
      <c r="H38" s="206">
        <v>-1.0362057037435621</v>
      </c>
      <c r="I38" s="207">
        <v>100</v>
      </c>
      <c r="J38" s="448"/>
    </row>
    <row r="39" spans="1:10" x14ac:dyDescent="0.2">
      <c r="A39" s="208" t="s">
        <v>610</v>
      </c>
      <c r="B39" s="756"/>
      <c r="C39" s="209">
        <v>2662</v>
      </c>
      <c r="D39" s="210">
        <v>31.586752347998022</v>
      </c>
      <c r="E39" s="209">
        <v>7844</v>
      </c>
      <c r="F39" s="210">
        <v>0.26843921769142276</v>
      </c>
      <c r="G39" s="209">
        <v>30841</v>
      </c>
      <c r="H39" s="210">
        <v>-9.7424641498390407</v>
      </c>
      <c r="I39" s="211">
        <v>47.91132652902705</v>
      </c>
      <c r="J39" s="448"/>
    </row>
    <row r="40" spans="1:10" x14ac:dyDescent="0.2">
      <c r="A40" s="208" t="s">
        <v>611</v>
      </c>
      <c r="B40" s="756"/>
      <c r="C40" s="209">
        <v>2702</v>
      </c>
      <c r="D40" s="210">
        <v>-28.25278810408922</v>
      </c>
      <c r="E40" s="209">
        <v>8497</v>
      </c>
      <c r="F40" s="210">
        <v>2.151959605674441</v>
      </c>
      <c r="G40" s="209">
        <v>33530</v>
      </c>
      <c r="H40" s="210">
        <v>8.5991902834008087</v>
      </c>
      <c r="I40" s="211">
        <v>52.088673470972957</v>
      </c>
      <c r="J40" s="448"/>
    </row>
    <row r="41" spans="1:10" x14ac:dyDescent="0.2">
      <c r="A41" s="212" t="s">
        <v>612</v>
      </c>
      <c r="B41" s="757"/>
      <c r="C41" s="213">
        <v>1428</v>
      </c>
      <c r="D41" s="214">
        <v>16.571428571428569</v>
      </c>
      <c r="E41" s="213">
        <v>4487</v>
      </c>
      <c r="F41" s="214">
        <v>63.520408163265309</v>
      </c>
      <c r="G41" s="213">
        <v>14806</v>
      </c>
      <c r="H41" s="214">
        <v>18.419579300967769</v>
      </c>
      <c r="I41" s="215">
        <v>23.001040841372671</v>
      </c>
    </row>
    <row r="42" spans="1:10" x14ac:dyDescent="0.2">
      <c r="A42" s="212" t="s">
        <v>613</v>
      </c>
      <c r="B42" s="757"/>
      <c r="C42" s="213">
        <v>3936</v>
      </c>
      <c r="D42" s="214">
        <v>-13.75985977212971</v>
      </c>
      <c r="E42" s="213">
        <v>11854</v>
      </c>
      <c r="F42" s="214">
        <v>-11.517503918787789</v>
      </c>
      <c r="G42" s="213">
        <v>49565</v>
      </c>
      <c r="H42" s="214">
        <v>-5.6659434357276082</v>
      </c>
      <c r="I42" s="215">
        <v>76.998959158627329</v>
      </c>
    </row>
    <row r="43" spans="1:10" x14ac:dyDescent="0.2">
      <c r="A43" s="763" t="s">
        <v>614</v>
      </c>
      <c r="B43" s="764"/>
      <c r="C43" s="786">
        <v>289</v>
      </c>
      <c r="D43" s="743">
        <v>162.72727272727272</v>
      </c>
      <c r="E43" s="786">
        <v>613</v>
      </c>
      <c r="F43" s="743">
        <v>224.33862433862433</v>
      </c>
      <c r="G43" s="767">
        <v>2357</v>
      </c>
      <c r="H43" s="766">
        <v>15.823095823095823</v>
      </c>
      <c r="I43" s="768">
        <v>3.6615867393702128</v>
      </c>
    </row>
    <row r="44" spans="1:10" x14ac:dyDescent="0.2">
      <c r="A44" s="800"/>
      <c r="B44" s="99"/>
      <c r="C44" s="99"/>
      <c r="D44" s="99"/>
      <c r="E44" s="99"/>
      <c r="F44" s="99"/>
      <c r="G44" s="99"/>
      <c r="I44" s="93" t="s">
        <v>234</v>
      </c>
    </row>
    <row r="45" spans="1:10" x14ac:dyDescent="0.2">
      <c r="A45" s="94" t="s">
        <v>543</v>
      </c>
      <c r="B45" s="794"/>
      <c r="C45" s="794"/>
      <c r="D45" s="794"/>
      <c r="E45" s="794"/>
      <c r="F45" s="794"/>
      <c r="G45" s="794"/>
      <c r="H45" s="794"/>
      <c r="I45" s="794"/>
    </row>
    <row r="46" spans="1:10" x14ac:dyDescent="0.2">
      <c r="A46" s="589" t="s">
        <v>622</v>
      </c>
      <c r="B46" s="794"/>
      <c r="C46" s="794"/>
      <c r="D46" s="794"/>
      <c r="E46" s="794"/>
      <c r="F46" s="794"/>
      <c r="G46" s="794"/>
      <c r="H46" s="794"/>
      <c r="I46" s="794"/>
    </row>
    <row r="47" spans="1:10" s="794" customFormat="1" x14ac:dyDescent="0.2"/>
    <row r="48" spans="1:10" s="794" customFormat="1" x14ac:dyDescent="0.2"/>
    <row r="49" s="794" customFormat="1" x14ac:dyDescent="0.2"/>
    <row r="50" s="794" customFormat="1" x14ac:dyDescent="0.2"/>
    <row r="51" s="794" customFormat="1" x14ac:dyDescent="0.2"/>
    <row r="52" s="794" customFormat="1" x14ac:dyDescent="0.2"/>
    <row r="53" s="794" customFormat="1" x14ac:dyDescent="0.2"/>
    <row r="54" s="794" customFormat="1" x14ac:dyDescent="0.2"/>
    <row r="55" s="794" customFormat="1" x14ac:dyDescent="0.2"/>
    <row r="56" s="794" customFormat="1" x14ac:dyDescent="0.2"/>
    <row r="57" s="794" customFormat="1" x14ac:dyDescent="0.2"/>
    <row r="58" s="794" customFormat="1" x14ac:dyDescent="0.2"/>
    <row r="59" s="794" customFormat="1" x14ac:dyDescent="0.2"/>
    <row r="60" s="794" customFormat="1" x14ac:dyDescent="0.2"/>
    <row r="61" s="794" customFormat="1" x14ac:dyDescent="0.2"/>
    <row r="62" s="794" customFormat="1" x14ac:dyDescent="0.2"/>
    <row r="63" s="794" customFormat="1" x14ac:dyDescent="0.2"/>
    <row r="64" s="794" customFormat="1" x14ac:dyDescent="0.2"/>
    <row r="65" s="794" customFormat="1" x14ac:dyDescent="0.2"/>
    <row r="66" s="794" customFormat="1" x14ac:dyDescent="0.2"/>
    <row r="67" s="794" customFormat="1" x14ac:dyDescent="0.2"/>
    <row r="68" s="794" customFormat="1" x14ac:dyDescent="0.2"/>
    <row r="69" s="794" customFormat="1" x14ac:dyDescent="0.2"/>
    <row r="70" s="794" customFormat="1" x14ac:dyDescent="0.2"/>
    <row r="71" s="794" customFormat="1" x14ac:dyDescent="0.2"/>
    <row r="72" s="794" customFormat="1" x14ac:dyDescent="0.2"/>
    <row r="73" s="794" customFormat="1" x14ac:dyDescent="0.2"/>
    <row r="74" s="794" customFormat="1" x14ac:dyDescent="0.2"/>
    <row r="75" s="794" customFormat="1" x14ac:dyDescent="0.2"/>
    <row r="76" s="794" customFormat="1" x14ac:dyDescent="0.2"/>
    <row r="77" s="794" customFormat="1" x14ac:dyDescent="0.2"/>
    <row r="78" s="794" customFormat="1" x14ac:dyDescent="0.2"/>
    <row r="79" s="794" customFormat="1" x14ac:dyDescent="0.2"/>
    <row r="80" s="794" customFormat="1" x14ac:dyDescent="0.2"/>
    <row r="81" s="794" customFormat="1" x14ac:dyDescent="0.2"/>
  </sheetData>
  <mergeCells count="5">
    <mergeCell ref="A3:A4"/>
    <mergeCell ref="C3:D3"/>
    <mergeCell ref="E3:F3"/>
    <mergeCell ref="G3:I3"/>
    <mergeCell ref="B3:B4"/>
  </mergeCells>
  <conditionalFormatting sqref="F18">
    <cfRule type="cellIs" dxfId="302" priority="14" operator="between">
      <formula>0</formula>
      <formula>0.5</formula>
    </cfRule>
    <cfRule type="cellIs" dxfId="301" priority="15" operator="between">
      <formula>0</formula>
      <formula>0.49</formula>
    </cfRule>
  </conditionalFormatting>
  <conditionalFormatting sqref="F18">
    <cfRule type="cellIs" dxfId="300" priority="13" stopIfTrue="1" operator="equal">
      <formula>0</formula>
    </cfRule>
  </conditionalFormatting>
  <conditionalFormatting sqref="F33">
    <cfRule type="cellIs" dxfId="299" priority="8" operator="between">
      <formula>0</formula>
      <formula>0.5</formula>
    </cfRule>
    <cfRule type="cellIs" dxfId="298" priority="9" operator="between">
      <formula>0</formula>
      <formula>0.49</formula>
    </cfRule>
  </conditionalFormatting>
  <conditionalFormatting sqref="F33">
    <cfRule type="cellIs" dxfId="297" priority="7" stopIfTrue="1" operator="equal">
      <formula>0</formula>
    </cfRule>
  </conditionalFormatting>
  <conditionalFormatting sqref="I35">
    <cfRule type="cellIs" dxfId="296" priority="2" operator="between">
      <formula>0</formula>
      <formula>0.5</formula>
    </cfRule>
    <cfRule type="cellIs" dxfId="295" priority="3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cols>
    <col min="1" max="1" width="11" customWidth="1"/>
  </cols>
  <sheetData>
    <row r="1" spans="1:8" x14ac:dyDescent="0.2">
      <c r="A1" s="17" t="s">
        <v>236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237</v>
      </c>
      <c r="H2" s="1"/>
    </row>
    <row r="3" spans="1:8" x14ac:dyDescent="0.2">
      <c r="A3" s="79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1"/>
    </row>
    <row r="4" spans="1:8" x14ac:dyDescent="0.2">
      <c r="A4" s="81"/>
      <c r="B4" s="97" t="s">
        <v>56</v>
      </c>
      <c r="C4" s="97" t="s">
        <v>509</v>
      </c>
      <c r="D4" s="97" t="s">
        <v>56</v>
      </c>
      <c r="E4" s="97" t="s">
        <v>509</v>
      </c>
      <c r="F4" s="97" t="s">
        <v>56</v>
      </c>
      <c r="G4" s="437" t="s">
        <v>509</v>
      </c>
      <c r="H4" s="1"/>
    </row>
    <row r="5" spans="1:8" x14ac:dyDescent="0.2">
      <c r="A5" s="221" t="s">
        <v>8</v>
      </c>
      <c r="B5" s="601">
        <v>47.076269839321675</v>
      </c>
      <c r="C5" s="759">
        <v>56.37949547230712</v>
      </c>
      <c r="D5" s="601">
        <v>47.943969417932813</v>
      </c>
      <c r="E5" s="759">
        <v>72.733462341731496</v>
      </c>
      <c r="F5" s="601">
        <v>41.297823188224434</v>
      </c>
      <c r="G5" s="759">
        <v>2.6335502867498408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234</v>
      </c>
      <c r="H6" s="1"/>
    </row>
    <row r="7" spans="1:8" x14ac:dyDescent="0.2">
      <c r="A7" s="94" t="s">
        <v>131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597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L36" sqref="L36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2" t="s">
        <v>513</v>
      </c>
      <c r="B1" s="222"/>
      <c r="C1" s="223"/>
      <c r="D1" s="223"/>
      <c r="E1" s="223"/>
      <c r="F1" s="223"/>
      <c r="G1" s="223"/>
      <c r="H1" s="224"/>
    </row>
    <row r="2" spans="1:8" x14ac:dyDescent="0.2">
      <c r="A2" s="225"/>
      <c r="B2" s="225"/>
      <c r="C2" s="226"/>
      <c r="D2" s="226"/>
      <c r="E2" s="226"/>
      <c r="F2" s="226"/>
      <c r="G2" s="226"/>
      <c r="H2" s="227" t="s">
        <v>157</v>
      </c>
    </row>
    <row r="3" spans="1:8" ht="14.1" customHeight="1" x14ac:dyDescent="0.2">
      <c r="A3" s="228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</row>
    <row r="4" spans="1:8" x14ac:dyDescent="0.2">
      <c r="A4" s="229"/>
      <c r="B4" s="72" t="s">
        <v>47</v>
      </c>
      <c r="C4" s="72" t="s">
        <v>509</v>
      </c>
      <c r="D4" s="72" t="s">
        <v>47</v>
      </c>
      <c r="E4" s="72" t="s">
        <v>509</v>
      </c>
      <c r="F4" s="72" t="s">
        <v>47</v>
      </c>
      <c r="G4" s="73" t="s">
        <v>509</v>
      </c>
      <c r="H4" s="73" t="s">
        <v>108</v>
      </c>
    </row>
    <row r="5" spans="1:8" x14ac:dyDescent="0.2">
      <c r="A5" s="229" t="s">
        <v>238</v>
      </c>
      <c r="B5" s="230"/>
      <c r="C5" s="230"/>
      <c r="D5" s="230"/>
      <c r="E5" s="230"/>
      <c r="F5" s="230"/>
      <c r="G5" s="231"/>
      <c r="H5" s="232"/>
    </row>
    <row r="6" spans="1:8" x14ac:dyDescent="0.2">
      <c r="A6" s="233" t="s">
        <v>454</v>
      </c>
      <c r="B6" s="726">
        <v>109</v>
      </c>
      <c r="C6" s="845">
        <v>15.957446808510639</v>
      </c>
      <c r="D6" s="368">
        <v>453</v>
      </c>
      <c r="E6" s="845">
        <v>23.097826086956523</v>
      </c>
      <c r="F6" s="368">
        <v>1528</v>
      </c>
      <c r="G6" s="603">
        <v>62.208067940552013</v>
      </c>
      <c r="H6" s="603">
        <v>7.7915455611646518</v>
      </c>
    </row>
    <row r="7" spans="1:8" x14ac:dyDescent="0.2">
      <c r="A7" s="233" t="s">
        <v>48</v>
      </c>
      <c r="B7" s="726">
        <v>96</v>
      </c>
      <c r="C7" s="812">
        <v>700</v>
      </c>
      <c r="D7" s="368">
        <v>196</v>
      </c>
      <c r="E7" s="603">
        <v>512.5</v>
      </c>
      <c r="F7" s="368">
        <v>336</v>
      </c>
      <c r="G7" s="603">
        <v>125.503355704698</v>
      </c>
      <c r="H7" s="603">
        <v>1.7133241548110756</v>
      </c>
    </row>
    <row r="8" spans="1:8" x14ac:dyDescent="0.2">
      <c r="A8" s="233" t="s">
        <v>49</v>
      </c>
      <c r="B8" s="726">
        <v>143</v>
      </c>
      <c r="C8" s="603">
        <v>-26.666666666666668</v>
      </c>
      <c r="D8" s="368">
        <v>530</v>
      </c>
      <c r="E8" s="603">
        <v>22.685185185185187</v>
      </c>
      <c r="F8" s="368">
        <v>2286</v>
      </c>
      <c r="G8" s="603">
        <v>4.2407660738714092</v>
      </c>
      <c r="H8" s="603">
        <v>11.656723267553923</v>
      </c>
    </row>
    <row r="9" spans="1:8" x14ac:dyDescent="0.2">
      <c r="A9" s="233" t="s">
        <v>127</v>
      </c>
      <c r="B9" s="726">
        <v>349</v>
      </c>
      <c r="C9" s="603">
        <v>-36.889692585895119</v>
      </c>
      <c r="D9" s="368">
        <v>1587</v>
      </c>
      <c r="E9" s="603">
        <v>-0.6261740763932373</v>
      </c>
      <c r="F9" s="368">
        <v>5566</v>
      </c>
      <c r="G9" s="603">
        <v>2.8265287271383706</v>
      </c>
      <c r="H9" s="603">
        <v>28.38203049309061</v>
      </c>
    </row>
    <row r="10" spans="1:8" x14ac:dyDescent="0.2">
      <c r="A10" s="233" t="s">
        <v>128</v>
      </c>
      <c r="B10" s="726">
        <v>492</v>
      </c>
      <c r="C10" s="603">
        <v>12.585812356979407</v>
      </c>
      <c r="D10" s="368">
        <v>1676</v>
      </c>
      <c r="E10" s="603">
        <v>32.805071315372423</v>
      </c>
      <c r="F10" s="368">
        <v>6369</v>
      </c>
      <c r="G10" s="603">
        <v>37.144702842377257</v>
      </c>
      <c r="H10" s="603">
        <v>32.476671255927798</v>
      </c>
    </row>
    <row r="11" spans="1:8" x14ac:dyDescent="0.2">
      <c r="A11" s="233" t="s">
        <v>239</v>
      </c>
      <c r="B11" s="726">
        <v>374</v>
      </c>
      <c r="C11" s="603">
        <v>-4.591836734693878</v>
      </c>
      <c r="D11" s="368">
        <v>1072</v>
      </c>
      <c r="E11" s="603">
        <v>-4.0286481647269472</v>
      </c>
      <c r="F11" s="368">
        <v>3526</v>
      </c>
      <c r="G11" s="603">
        <v>-13.810804204351015</v>
      </c>
      <c r="H11" s="603">
        <v>17.979705267451941</v>
      </c>
    </row>
    <row r="12" spans="1:8" x14ac:dyDescent="0.2">
      <c r="A12" s="236" t="s">
        <v>240</v>
      </c>
      <c r="B12" s="727">
        <v>1563</v>
      </c>
      <c r="C12" s="238">
        <v>-7.1301247771836014</v>
      </c>
      <c r="D12" s="237">
        <v>5514</v>
      </c>
      <c r="E12" s="238">
        <v>14.683860232945092</v>
      </c>
      <c r="F12" s="237">
        <v>19611</v>
      </c>
      <c r="G12" s="238">
        <v>12.5</v>
      </c>
      <c r="H12" s="238">
        <v>100</v>
      </c>
    </row>
    <row r="13" spans="1:8" x14ac:dyDescent="0.2">
      <c r="A13" s="190" t="s">
        <v>241</v>
      </c>
      <c r="B13" s="728"/>
      <c r="C13" s="240"/>
      <c r="D13" s="239"/>
      <c r="E13" s="240"/>
      <c r="F13" s="239"/>
      <c r="G13" s="240"/>
      <c r="H13" s="240"/>
    </row>
    <row r="14" spans="1:8" x14ac:dyDescent="0.2">
      <c r="A14" s="233" t="s">
        <v>454</v>
      </c>
      <c r="B14" s="726">
        <v>46</v>
      </c>
      <c r="C14" s="745">
        <v>21.052631578947366</v>
      </c>
      <c r="D14" s="368">
        <v>102</v>
      </c>
      <c r="E14" s="603">
        <v>15.909090909090908</v>
      </c>
      <c r="F14" s="368">
        <v>476</v>
      </c>
      <c r="G14" s="603">
        <v>21.428571428571427</v>
      </c>
      <c r="H14" s="603">
        <v>2.034796734065746</v>
      </c>
    </row>
    <row r="15" spans="1:8" x14ac:dyDescent="0.2">
      <c r="A15" s="233" t="s">
        <v>48</v>
      </c>
      <c r="B15" s="726">
        <v>451</v>
      </c>
      <c r="C15" s="603">
        <v>-9.6192384769539085</v>
      </c>
      <c r="D15" s="368">
        <v>1109</v>
      </c>
      <c r="E15" s="603">
        <v>-6.884970612930311</v>
      </c>
      <c r="F15" s="368">
        <v>4352</v>
      </c>
      <c r="G15" s="603">
        <v>-13.099041533546327</v>
      </c>
      <c r="H15" s="603">
        <v>18.603855854315395</v>
      </c>
    </row>
    <row r="16" spans="1:8" x14ac:dyDescent="0.2">
      <c r="A16" s="233" t="s">
        <v>49</v>
      </c>
      <c r="B16" s="726">
        <v>16</v>
      </c>
      <c r="C16" s="745">
        <v>-87.692307692307693</v>
      </c>
      <c r="D16" s="368">
        <v>61</v>
      </c>
      <c r="E16" s="603">
        <v>-73.478260869565219</v>
      </c>
      <c r="F16" s="368">
        <v>450</v>
      </c>
      <c r="G16" s="603">
        <v>-30.015552099533437</v>
      </c>
      <c r="H16" s="603">
        <v>1.9236523746419869</v>
      </c>
    </row>
    <row r="17" spans="1:8" x14ac:dyDescent="0.2">
      <c r="A17" s="233" t="s">
        <v>127</v>
      </c>
      <c r="B17" s="726">
        <v>467</v>
      </c>
      <c r="C17" s="603">
        <v>9.8823529411764692</v>
      </c>
      <c r="D17" s="368">
        <v>1582</v>
      </c>
      <c r="E17" s="603">
        <v>31.06876553438277</v>
      </c>
      <c r="F17" s="368">
        <v>6863</v>
      </c>
      <c r="G17" s="603">
        <v>7.9257744928447869</v>
      </c>
      <c r="H17" s="603">
        <v>29.337836104817683</v>
      </c>
    </row>
    <row r="18" spans="1:8" x14ac:dyDescent="0.2">
      <c r="A18" s="233" t="s">
        <v>128</v>
      </c>
      <c r="B18" s="726">
        <v>277</v>
      </c>
      <c r="C18" s="603">
        <v>246.25</v>
      </c>
      <c r="D18" s="368">
        <v>943</v>
      </c>
      <c r="E18" s="603">
        <v>110.02227171492206</v>
      </c>
      <c r="F18" s="368">
        <v>3295</v>
      </c>
      <c r="G18" s="603">
        <v>39.264581572273883</v>
      </c>
      <c r="H18" s="603">
        <v>14.085410165434103</v>
      </c>
    </row>
    <row r="19" spans="1:8" x14ac:dyDescent="0.2">
      <c r="A19" s="233" t="s">
        <v>239</v>
      </c>
      <c r="B19" s="726">
        <v>769</v>
      </c>
      <c r="C19" s="603">
        <v>34.205933682373477</v>
      </c>
      <c r="D19" s="368">
        <v>1817</v>
      </c>
      <c r="E19" s="603">
        <v>10.792682926829269</v>
      </c>
      <c r="F19" s="368">
        <v>7957</v>
      </c>
      <c r="G19" s="603">
        <v>11.692869174621</v>
      </c>
      <c r="H19" s="603">
        <v>34.014448766725089</v>
      </c>
    </row>
    <row r="20" spans="1:8" x14ac:dyDescent="0.2">
      <c r="A20" s="241" t="s">
        <v>242</v>
      </c>
      <c r="B20" s="729">
        <v>2026</v>
      </c>
      <c r="C20" s="243">
        <v>16.103151862464181</v>
      </c>
      <c r="D20" s="242">
        <v>5614</v>
      </c>
      <c r="E20" s="243">
        <v>16.836628511966701</v>
      </c>
      <c r="F20" s="242">
        <v>23393</v>
      </c>
      <c r="G20" s="243">
        <v>6.8563858943906446</v>
      </c>
      <c r="H20" s="243">
        <v>100</v>
      </c>
    </row>
    <row r="21" spans="1:8" x14ac:dyDescent="0.2">
      <c r="A21" s="190" t="s">
        <v>514</v>
      </c>
      <c r="B21" s="730"/>
      <c r="C21" s="605"/>
      <c r="D21" s="604"/>
      <c r="E21" s="605"/>
      <c r="F21" s="604"/>
      <c r="G21" s="605"/>
      <c r="H21" s="605"/>
    </row>
    <row r="22" spans="1:8" x14ac:dyDescent="0.2">
      <c r="A22" s="233" t="s">
        <v>454</v>
      </c>
      <c r="B22" s="726">
        <v>-63</v>
      </c>
      <c r="C22" s="603">
        <v>12.5</v>
      </c>
      <c r="D22" s="368">
        <v>-351</v>
      </c>
      <c r="E22" s="603">
        <v>25.357142857142854</v>
      </c>
      <c r="F22" s="368">
        <v>-1052</v>
      </c>
      <c r="G22" s="603">
        <v>91.272727272727266</v>
      </c>
      <c r="H22" s="606" t="s">
        <v>515</v>
      </c>
    </row>
    <row r="23" spans="1:8" x14ac:dyDescent="0.2">
      <c r="A23" s="233" t="s">
        <v>48</v>
      </c>
      <c r="B23" s="726">
        <v>355</v>
      </c>
      <c r="C23" s="603">
        <v>-27.104722792607806</v>
      </c>
      <c r="D23" s="368">
        <v>913</v>
      </c>
      <c r="E23" s="603">
        <v>-21.225194132873167</v>
      </c>
      <c r="F23" s="368">
        <v>4016</v>
      </c>
      <c r="G23" s="603">
        <v>-17.349248816628936</v>
      </c>
      <c r="H23" s="606" t="s">
        <v>515</v>
      </c>
    </row>
    <row r="24" spans="1:8" x14ac:dyDescent="0.2">
      <c r="A24" s="233" t="s">
        <v>49</v>
      </c>
      <c r="B24" s="726">
        <v>-127</v>
      </c>
      <c r="C24" s="603">
        <v>95.384615384615387</v>
      </c>
      <c r="D24" s="368">
        <v>-469</v>
      </c>
      <c r="E24" s="603">
        <v>132.1782178217822</v>
      </c>
      <c r="F24" s="368">
        <v>-1836</v>
      </c>
      <c r="G24" s="603">
        <v>18.451612903225804</v>
      </c>
      <c r="H24" s="606" t="s">
        <v>515</v>
      </c>
    </row>
    <row r="25" spans="1:8" x14ac:dyDescent="0.2">
      <c r="A25" s="233" t="s">
        <v>127</v>
      </c>
      <c r="B25" s="726">
        <v>118</v>
      </c>
      <c r="C25" s="603">
        <v>-192.1875</v>
      </c>
      <c r="D25" s="368">
        <v>-5</v>
      </c>
      <c r="E25" s="603">
        <v>-98.71794871794873</v>
      </c>
      <c r="F25" s="368">
        <v>1297</v>
      </c>
      <c r="G25" s="603">
        <v>37.103594080338262</v>
      </c>
      <c r="H25" s="606" t="s">
        <v>515</v>
      </c>
    </row>
    <row r="26" spans="1:8" x14ac:dyDescent="0.2">
      <c r="A26" s="233" t="s">
        <v>128</v>
      </c>
      <c r="B26" s="726">
        <v>-215</v>
      </c>
      <c r="C26" s="603">
        <v>-39.775910364145659</v>
      </c>
      <c r="D26" s="368">
        <v>-733</v>
      </c>
      <c r="E26" s="603">
        <v>-9.8400984009840098</v>
      </c>
      <c r="F26" s="368">
        <v>-3074</v>
      </c>
      <c r="G26" s="603">
        <v>34.942932396839332</v>
      </c>
      <c r="H26" s="606" t="s">
        <v>515</v>
      </c>
    </row>
    <row r="27" spans="1:8" x14ac:dyDescent="0.2">
      <c r="A27" s="233" t="s">
        <v>239</v>
      </c>
      <c r="B27" s="726">
        <v>395</v>
      </c>
      <c r="C27" s="603">
        <v>118.23204419889504</v>
      </c>
      <c r="D27" s="368">
        <v>745</v>
      </c>
      <c r="E27" s="603">
        <v>42.447418738049713</v>
      </c>
      <c r="F27" s="368">
        <v>4431</v>
      </c>
      <c r="G27" s="603">
        <v>46.09297725024728</v>
      </c>
      <c r="H27" s="606" t="s">
        <v>515</v>
      </c>
    </row>
    <row r="28" spans="1:8" x14ac:dyDescent="0.2">
      <c r="A28" s="241" t="s">
        <v>243</v>
      </c>
      <c r="B28" s="729">
        <v>463</v>
      </c>
      <c r="C28" s="243">
        <v>646.77419354838707</v>
      </c>
      <c r="D28" s="242">
        <v>100</v>
      </c>
      <c r="E28" s="243">
        <v>-3433.3333333333335</v>
      </c>
      <c r="F28" s="242">
        <v>3782</v>
      </c>
      <c r="G28" s="243">
        <v>-15.201793721973095</v>
      </c>
      <c r="H28" s="602" t="s">
        <v>515</v>
      </c>
    </row>
    <row r="29" spans="1:8" x14ac:dyDescent="0.2">
      <c r="A29" s="94" t="s">
        <v>617</v>
      </c>
      <c r="B29" s="234"/>
      <c r="C29" s="234"/>
      <c r="D29" s="234"/>
      <c r="E29" s="234"/>
      <c r="F29" s="234"/>
      <c r="G29" s="234"/>
      <c r="H29" s="245" t="s">
        <v>234</v>
      </c>
    </row>
    <row r="30" spans="1:8" x14ac:dyDescent="0.2">
      <c r="A30" s="166" t="s">
        <v>623</v>
      </c>
      <c r="B30" s="234"/>
      <c r="C30" s="234"/>
      <c r="D30" s="234"/>
      <c r="E30" s="234"/>
      <c r="F30" s="234"/>
      <c r="G30" s="235"/>
      <c r="H30" s="235"/>
    </row>
    <row r="31" spans="1:8" x14ac:dyDescent="0.2">
      <c r="A31" s="166" t="s">
        <v>516</v>
      </c>
      <c r="B31" s="234"/>
      <c r="C31" s="234"/>
      <c r="D31" s="234"/>
      <c r="E31" s="234"/>
      <c r="F31" s="234"/>
      <c r="G31" s="235"/>
      <c r="H31" s="235"/>
    </row>
    <row r="33" spans="6:6" x14ac:dyDescent="0.2">
      <c r="F33" s="796"/>
    </row>
  </sheetData>
  <mergeCells count="3">
    <mergeCell ref="B3:C3"/>
    <mergeCell ref="D3:E3"/>
    <mergeCell ref="F3:H3"/>
  </mergeCells>
  <conditionalFormatting sqref="E9">
    <cfRule type="cellIs" dxfId="294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workbookViewId="0">
      <selection activeCell="J40" sqref="J40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2" t="s">
        <v>517</v>
      </c>
      <c r="B1" s="222"/>
      <c r="C1" s="1"/>
      <c r="D1" s="1"/>
      <c r="E1" s="1"/>
      <c r="F1" s="1"/>
      <c r="G1" s="1"/>
      <c r="H1" s="1"/>
    </row>
    <row r="2" spans="1:8" x14ac:dyDescent="0.2">
      <c r="A2" s="586"/>
      <c r="B2" s="586"/>
      <c r="C2" s="586"/>
      <c r="D2" s="586"/>
      <c r="E2" s="586"/>
      <c r="F2" s="1"/>
      <c r="G2" s="1"/>
      <c r="H2" s="588" t="s">
        <v>157</v>
      </c>
    </row>
    <row r="3" spans="1:8" ht="14.45" customHeight="1" x14ac:dyDescent="0.2">
      <c r="A3" s="898" t="s">
        <v>511</v>
      </c>
      <c r="B3" s="896" t="s">
        <v>512</v>
      </c>
      <c r="C3" s="882">
        <f>INDICE!A3</f>
        <v>42795</v>
      </c>
      <c r="D3" s="881">
        <v>41671</v>
      </c>
      <c r="E3" s="881">
        <v>41671</v>
      </c>
      <c r="F3" s="880" t="s">
        <v>119</v>
      </c>
      <c r="G3" s="880"/>
      <c r="H3" s="880"/>
    </row>
    <row r="4" spans="1:8" x14ac:dyDescent="0.2">
      <c r="A4" s="899"/>
      <c r="B4" s="897"/>
      <c r="C4" s="97" t="s">
        <v>520</v>
      </c>
      <c r="D4" s="97" t="s">
        <v>521</v>
      </c>
      <c r="E4" s="97" t="s">
        <v>244</v>
      </c>
      <c r="F4" s="97" t="s">
        <v>520</v>
      </c>
      <c r="G4" s="97" t="s">
        <v>521</v>
      </c>
      <c r="H4" s="97" t="s">
        <v>244</v>
      </c>
    </row>
    <row r="5" spans="1:8" x14ac:dyDescent="0.2">
      <c r="A5" s="607"/>
      <c r="B5" s="185" t="s">
        <v>209</v>
      </c>
      <c r="C5" s="185">
        <v>0</v>
      </c>
      <c r="D5" s="185">
        <v>17</v>
      </c>
      <c r="E5" s="246">
        <v>17</v>
      </c>
      <c r="F5" s="187">
        <v>19</v>
      </c>
      <c r="G5" s="185">
        <v>360</v>
      </c>
      <c r="H5" s="246">
        <v>341</v>
      </c>
    </row>
    <row r="6" spans="1:8" x14ac:dyDescent="0.2">
      <c r="A6" s="607"/>
      <c r="B6" s="185" t="s">
        <v>245</v>
      </c>
      <c r="C6" s="185">
        <v>191</v>
      </c>
      <c r="D6" s="185">
        <v>292</v>
      </c>
      <c r="E6" s="247">
        <v>101</v>
      </c>
      <c r="F6" s="187">
        <v>3091</v>
      </c>
      <c r="G6" s="185">
        <v>2239</v>
      </c>
      <c r="H6" s="247">
        <v>-852</v>
      </c>
    </row>
    <row r="7" spans="1:8" x14ac:dyDescent="0.2">
      <c r="A7" s="607"/>
      <c r="B7" s="188" t="s">
        <v>210</v>
      </c>
      <c r="C7" s="188">
        <v>0</v>
      </c>
      <c r="D7" s="188">
        <v>0</v>
      </c>
      <c r="E7" s="248">
        <v>0</v>
      </c>
      <c r="F7" s="188">
        <v>0</v>
      </c>
      <c r="G7" s="188">
        <v>147</v>
      </c>
      <c r="H7" s="247">
        <v>147</v>
      </c>
    </row>
    <row r="8" spans="1:8" x14ac:dyDescent="0.2">
      <c r="A8" s="190" t="s">
        <v>337</v>
      </c>
      <c r="B8" s="191"/>
      <c r="C8" s="191">
        <v>191</v>
      </c>
      <c r="D8" s="191">
        <v>309</v>
      </c>
      <c r="E8" s="249">
        <v>118</v>
      </c>
      <c r="F8" s="191">
        <v>3110</v>
      </c>
      <c r="G8" s="191">
        <v>2746</v>
      </c>
      <c r="H8" s="249">
        <v>-364</v>
      </c>
    </row>
    <row r="9" spans="1:8" x14ac:dyDescent="0.2">
      <c r="A9" s="607"/>
      <c r="B9" s="185" t="s">
        <v>211</v>
      </c>
      <c r="C9" s="185">
        <v>0</v>
      </c>
      <c r="D9" s="185">
        <v>19</v>
      </c>
      <c r="E9" s="247">
        <v>19</v>
      </c>
      <c r="F9" s="185">
        <v>91</v>
      </c>
      <c r="G9" s="185">
        <v>204</v>
      </c>
      <c r="H9" s="247">
        <v>113</v>
      </c>
    </row>
    <row r="10" spans="1:8" x14ac:dyDescent="0.2">
      <c r="A10" s="607"/>
      <c r="B10" s="188" t="s">
        <v>213</v>
      </c>
      <c r="C10" s="188">
        <v>0</v>
      </c>
      <c r="D10" s="185">
        <v>11</v>
      </c>
      <c r="E10" s="250">
        <v>11</v>
      </c>
      <c r="F10" s="188">
        <v>35</v>
      </c>
      <c r="G10" s="185">
        <v>47</v>
      </c>
      <c r="H10" s="250">
        <v>12</v>
      </c>
    </row>
    <row r="11" spans="1:8" x14ac:dyDescent="0.2">
      <c r="A11" s="607"/>
      <c r="B11" s="188" t="s">
        <v>247</v>
      </c>
      <c r="C11" s="188">
        <v>0</v>
      </c>
      <c r="D11" s="188">
        <v>35</v>
      </c>
      <c r="E11" s="247">
        <v>35</v>
      </c>
      <c r="F11" s="188">
        <v>35</v>
      </c>
      <c r="G11" s="188">
        <v>509</v>
      </c>
      <c r="H11" s="247">
        <v>474</v>
      </c>
    </row>
    <row r="12" spans="1:8" x14ac:dyDescent="0.2">
      <c r="A12" s="190" t="s">
        <v>518</v>
      </c>
      <c r="B12" s="191"/>
      <c r="C12" s="191">
        <v>0</v>
      </c>
      <c r="D12" s="191">
        <v>65</v>
      </c>
      <c r="E12" s="249">
        <v>65</v>
      </c>
      <c r="F12" s="191">
        <v>161</v>
      </c>
      <c r="G12" s="191">
        <v>760</v>
      </c>
      <c r="H12" s="249">
        <v>599</v>
      </c>
    </row>
    <row r="13" spans="1:8" x14ac:dyDescent="0.2">
      <c r="A13" s="607"/>
      <c r="B13" s="188" t="s">
        <v>301</v>
      </c>
      <c r="C13" s="188">
        <v>9</v>
      </c>
      <c r="D13" s="185">
        <v>14</v>
      </c>
      <c r="E13" s="250">
        <v>5</v>
      </c>
      <c r="F13" s="188">
        <v>77</v>
      </c>
      <c r="G13" s="185">
        <v>216</v>
      </c>
      <c r="H13" s="250">
        <v>139</v>
      </c>
    </row>
    <row r="14" spans="1:8" x14ac:dyDescent="0.2">
      <c r="A14" s="607"/>
      <c r="B14" s="188" t="s">
        <v>248</v>
      </c>
      <c r="C14" s="188">
        <v>37</v>
      </c>
      <c r="D14" s="188">
        <v>100</v>
      </c>
      <c r="E14" s="247">
        <v>63</v>
      </c>
      <c r="F14" s="188">
        <v>470</v>
      </c>
      <c r="G14" s="188">
        <v>1092</v>
      </c>
      <c r="H14" s="247">
        <v>622</v>
      </c>
    </row>
    <row r="15" spans="1:8" x14ac:dyDescent="0.2">
      <c r="A15" s="607"/>
      <c r="B15" s="188" t="s">
        <v>249</v>
      </c>
      <c r="C15" s="188">
        <v>63</v>
      </c>
      <c r="D15" s="185">
        <v>184</v>
      </c>
      <c r="E15" s="247">
        <v>121</v>
      </c>
      <c r="F15" s="188">
        <v>464</v>
      </c>
      <c r="G15" s="185">
        <v>2661</v>
      </c>
      <c r="H15" s="247">
        <v>2197</v>
      </c>
    </row>
    <row r="16" spans="1:8" x14ac:dyDescent="0.2">
      <c r="A16" s="607"/>
      <c r="B16" s="188" t="s">
        <v>250</v>
      </c>
      <c r="C16" s="188">
        <v>0</v>
      </c>
      <c r="D16" s="185">
        <v>102</v>
      </c>
      <c r="E16" s="247">
        <v>102</v>
      </c>
      <c r="F16" s="188">
        <v>270</v>
      </c>
      <c r="G16" s="185">
        <v>357</v>
      </c>
      <c r="H16" s="247">
        <v>87</v>
      </c>
    </row>
    <row r="17" spans="1:8" x14ac:dyDescent="0.2">
      <c r="A17" s="607"/>
      <c r="B17" s="188" t="s">
        <v>251</v>
      </c>
      <c r="C17" s="188">
        <v>47</v>
      </c>
      <c r="D17" s="185">
        <v>96</v>
      </c>
      <c r="E17" s="247">
        <v>49</v>
      </c>
      <c r="F17" s="188">
        <v>1058</v>
      </c>
      <c r="G17" s="185">
        <v>947</v>
      </c>
      <c r="H17" s="247">
        <v>-111</v>
      </c>
    </row>
    <row r="18" spans="1:8" x14ac:dyDescent="0.2">
      <c r="A18" s="607"/>
      <c r="B18" s="188" t="s">
        <v>215</v>
      </c>
      <c r="C18" s="188">
        <v>376</v>
      </c>
      <c r="D18" s="185">
        <v>118</v>
      </c>
      <c r="E18" s="247">
        <v>-258</v>
      </c>
      <c r="F18" s="188">
        <v>4049</v>
      </c>
      <c r="G18" s="185">
        <v>2496</v>
      </c>
      <c r="H18" s="247">
        <v>-1553</v>
      </c>
    </row>
    <row r="19" spans="1:8" x14ac:dyDescent="0.2">
      <c r="A19" s="607"/>
      <c r="B19" s="188" t="s">
        <v>316</v>
      </c>
      <c r="C19" s="188">
        <v>10</v>
      </c>
      <c r="D19" s="185">
        <v>0</v>
      </c>
      <c r="E19" s="247">
        <v>-10</v>
      </c>
      <c r="F19" s="188">
        <v>64</v>
      </c>
      <c r="G19" s="185">
        <v>213</v>
      </c>
      <c r="H19" s="247">
        <v>149</v>
      </c>
    </row>
    <row r="20" spans="1:8" x14ac:dyDescent="0.2">
      <c r="A20" s="607"/>
      <c r="B20" s="188" t="s">
        <v>252</v>
      </c>
      <c r="C20" s="188">
        <v>113</v>
      </c>
      <c r="D20" s="185">
        <v>147</v>
      </c>
      <c r="E20" s="247">
        <v>34</v>
      </c>
      <c r="F20" s="188">
        <v>1816</v>
      </c>
      <c r="G20" s="185">
        <v>1719</v>
      </c>
      <c r="H20" s="247">
        <v>-97</v>
      </c>
    </row>
    <row r="21" spans="1:8" x14ac:dyDescent="0.2">
      <c r="A21" s="607"/>
      <c r="B21" s="188" t="s">
        <v>218</v>
      </c>
      <c r="C21" s="188">
        <v>33</v>
      </c>
      <c r="D21" s="185">
        <v>37</v>
      </c>
      <c r="E21" s="247">
        <v>4</v>
      </c>
      <c r="F21" s="188">
        <v>417</v>
      </c>
      <c r="G21" s="185">
        <v>658</v>
      </c>
      <c r="H21" s="247">
        <v>241</v>
      </c>
    </row>
    <row r="22" spans="1:8" x14ac:dyDescent="0.2">
      <c r="A22" s="607"/>
      <c r="B22" s="188" t="s">
        <v>219</v>
      </c>
      <c r="C22" s="188">
        <v>53</v>
      </c>
      <c r="D22" s="185">
        <v>0</v>
      </c>
      <c r="E22" s="247">
        <v>-53</v>
      </c>
      <c r="F22" s="188">
        <v>739</v>
      </c>
      <c r="G22" s="185">
        <v>3</v>
      </c>
      <c r="H22" s="247">
        <v>-736</v>
      </c>
    </row>
    <row r="23" spans="1:8" x14ac:dyDescent="0.2">
      <c r="A23" s="607"/>
      <c r="B23" s="188" t="s">
        <v>253</v>
      </c>
      <c r="C23" s="188">
        <v>17</v>
      </c>
      <c r="D23" s="185">
        <v>0</v>
      </c>
      <c r="E23" s="247">
        <v>-17</v>
      </c>
      <c r="F23" s="188">
        <v>801</v>
      </c>
      <c r="G23" s="185">
        <v>67</v>
      </c>
      <c r="H23" s="247">
        <v>-734</v>
      </c>
    </row>
    <row r="24" spans="1:8" x14ac:dyDescent="0.2">
      <c r="A24" s="607"/>
      <c r="B24" s="188" t="s">
        <v>254</v>
      </c>
      <c r="C24" s="188">
        <v>35</v>
      </c>
      <c r="D24" s="185">
        <v>11</v>
      </c>
      <c r="E24" s="247">
        <v>-24</v>
      </c>
      <c r="F24" s="188">
        <v>121</v>
      </c>
      <c r="G24" s="185">
        <v>749</v>
      </c>
      <c r="H24" s="247">
        <v>628</v>
      </c>
    </row>
    <row r="25" spans="1:8" x14ac:dyDescent="0.2">
      <c r="A25" s="607"/>
      <c r="B25" s="188" t="s">
        <v>255</v>
      </c>
      <c r="C25" s="188">
        <v>111</v>
      </c>
      <c r="D25" s="185">
        <v>254</v>
      </c>
      <c r="E25" s="247">
        <v>143</v>
      </c>
      <c r="F25" s="188">
        <v>1144</v>
      </c>
      <c r="G25" s="185">
        <v>2250</v>
      </c>
      <c r="H25" s="247">
        <v>1106</v>
      </c>
    </row>
    <row r="26" spans="1:8" x14ac:dyDescent="0.2">
      <c r="A26" s="190" t="s">
        <v>502</v>
      </c>
      <c r="B26" s="191"/>
      <c r="C26" s="191">
        <v>904</v>
      </c>
      <c r="D26" s="191">
        <v>1063</v>
      </c>
      <c r="E26" s="249">
        <v>159</v>
      </c>
      <c r="F26" s="191">
        <v>11490</v>
      </c>
      <c r="G26" s="191">
        <v>13428</v>
      </c>
      <c r="H26" s="249">
        <v>1938</v>
      </c>
    </row>
    <row r="27" spans="1:8" x14ac:dyDescent="0.2">
      <c r="A27" s="607"/>
      <c r="B27" s="188" t="s">
        <v>220</v>
      </c>
      <c r="C27" s="188">
        <v>187</v>
      </c>
      <c r="D27" s="185">
        <v>0</v>
      </c>
      <c r="E27" s="247">
        <v>-187</v>
      </c>
      <c r="F27" s="188">
        <v>1766</v>
      </c>
      <c r="G27" s="188">
        <v>44</v>
      </c>
      <c r="H27" s="247">
        <v>-1722</v>
      </c>
    </row>
    <row r="28" spans="1:8" x14ac:dyDescent="0.2">
      <c r="A28" s="608"/>
      <c r="B28" s="188" t="s">
        <v>256</v>
      </c>
      <c r="C28" s="188">
        <v>0</v>
      </c>
      <c r="D28" s="188">
        <v>0</v>
      </c>
      <c r="E28" s="247">
        <v>0</v>
      </c>
      <c r="F28" s="188">
        <v>111</v>
      </c>
      <c r="G28" s="188">
        <v>0</v>
      </c>
      <c r="H28" s="247">
        <v>-111</v>
      </c>
    </row>
    <row r="29" spans="1:8" x14ac:dyDescent="0.2">
      <c r="A29" s="608"/>
      <c r="B29" s="188" t="s">
        <v>257</v>
      </c>
      <c r="C29" s="188">
        <v>0</v>
      </c>
      <c r="D29" s="185">
        <v>31</v>
      </c>
      <c r="E29" s="247">
        <v>31</v>
      </c>
      <c r="F29" s="188">
        <v>128</v>
      </c>
      <c r="G29" s="185">
        <v>45</v>
      </c>
      <c r="H29" s="247">
        <v>-83</v>
      </c>
    </row>
    <row r="30" spans="1:8" x14ac:dyDescent="0.2">
      <c r="A30" s="608"/>
      <c r="B30" s="188" t="s">
        <v>661</v>
      </c>
      <c r="C30" s="188">
        <v>0</v>
      </c>
      <c r="D30" s="185">
        <v>64</v>
      </c>
      <c r="E30" s="247">
        <v>64</v>
      </c>
      <c r="F30" s="188">
        <v>0</v>
      </c>
      <c r="G30" s="185">
        <v>337</v>
      </c>
      <c r="H30" s="247">
        <v>337</v>
      </c>
    </row>
    <row r="31" spans="1:8" x14ac:dyDescent="0.2">
      <c r="A31" s="608"/>
      <c r="B31" s="188" t="s">
        <v>604</v>
      </c>
      <c r="C31" s="188">
        <v>0</v>
      </c>
      <c r="D31" s="188">
        <v>127</v>
      </c>
      <c r="E31" s="250">
        <v>127</v>
      </c>
      <c r="F31" s="185">
        <v>86</v>
      </c>
      <c r="G31" s="185">
        <v>584</v>
      </c>
      <c r="H31" s="250">
        <v>498</v>
      </c>
    </row>
    <row r="32" spans="1:8" x14ac:dyDescent="0.2">
      <c r="A32" s="190" t="s">
        <v>381</v>
      </c>
      <c r="B32" s="191"/>
      <c r="C32" s="191">
        <v>187</v>
      </c>
      <c r="D32" s="191">
        <v>222</v>
      </c>
      <c r="E32" s="249">
        <v>35</v>
      </c>
      <c r="F32" s="191">
        <v>2091</v>
      </c>
      <c r="G32" s="191">
        <v>1010</v>
      </c>
      <c r="H32" s="249">
        <v>-1081</v>
      </c>
    </row>
    <row r="33" spans="1:10" x14ac:dyDescent="0.2">
      <c r="A33" s="608"/>
      <c r="B33" s="188" t="s">
        <v>223</v>
      </c>
      <c r="C33" s="188">
        <v>122</v>
      </c>
      <c r="D33" s="185">
        <v>56</v>
      </c>
      <c r="E33" s="247">
        <v>-66</v>
      </c>
      <c r="F33" s="188">
        <v>1451</v>
      </c>
      <c r="G33" s="185">
        <v>461</v>
      </c>
      <c r="H33" s="247">
        <v>-990</v>
      </c>
    </row>
    <row r="34" spans="1:10" x14ac:dyDescent="0.2">
      <c r="A34" s="608"/>
      <c r="B34" s="188" t="s">
        <v>229</v>
      </c>
      <c r="C34" s="188">
        <v>52</v>
      </c>
      <c r="D34" s="188">
        <v>0</v>
      </c>
      <c r="E34" s="250">
        <v>-52</v>
      </c>
      <c r="F34" s="617">
        <v>322</v>
      </c>
      <c r="G34" s="188">
        <v>228</v>
      </c>
      <c r="H34" s="247">
        <v>-94</v>
      </c>
    </row>
    <row r="35" spans="1:10" x14ac:dyDescent="0.2">
      <c r="A35" s="608"/>
      <c r="B35" s="188" t="s">
        <v>258</v>
      </c>
      <c r="C35" s="188">
        <v>0</v>
      </c>
      <c r="D35" s="188">
        <v>221</v>
      </c>
      <c r="E35" s="247">
        <v>221</v>
      </c>
      <c r="F35" s="188">
        <v>0</v>
      </c>
      <c r="G35" s="188">
        <v>3128</v>
      </c>
      <c r="H35" s="247">
        <v>3128</v>
      </c>
    </row>
    <row r="36" spans="1:10" x14ac:dyDescent="0.2">
      <c r="A36" s="608"/>
      <c r="B36" s="188" t="s">
        <v>231</v>
      </c>
      <c r="C36" s="188">
        <v>0</v>
      </c>
      <c r="D36" s="188">
        <v>86</v>
      </c>
      <c r="E36" s="250">
        <v>86</v>
      </c>
      <c r="F36" s="185">
        <v>21</v>
      </c>
      <c r="G36" s="188">
        <v>677</v>
      </c>
      <c r="H36" s="247">
        <v>656</v>
      </c>
    </row>
    <row r="37" spans="1:10" x14ac:dyDescent="0.2">
      <c r="A37" s="608"/>
      <c r="B37" s="188" t="s">
        <v>232</v>
      </c>
      <c r="C37" s="188">
        <v>56</v>
      </c>
      <c r="D37" s="188">
        <v>4</v>
      </c>
      <c r="E37" s="250">
        <v>-52</v>
      </c>
      <c r="F37" s="617">
        <v>402</v>
      </c>
      <c r="G37" s="188">
        <v>674</v>
      </c>
      <c r="H37" s="247">
        <v>272</v>
      </c>
    </row>
    <row r="38" spans="1:10" x14ac:dyDescent="0.2">
      <c r="A38" s="784" t="s">
        <v>503</v>
      </c>
      <c r="B38" s="191"/>
      <c r="C38" s="191">
        <v>230</v>
      </c>
      <c r="D38" s="191">
        <v>367</v>
      </c>
      <c r="E38" s="249">
        <v>137</v>
      </c>
      <c r="F38" s="191">
        <v>2196</v>
      </c>
      <c r="G38" s="191">
        <v>5168</v>
      </c>
      <c r="H38" s="249">
        <v>2972</v>
      </c>
    </row>
    <row r="39" spans="1:10" x14ac:dyDescent="0.2">
      <c r="A39" s="608"/>
      <c r="B39" s="188" t="s">
        <v>662</v>
      </c>
      <c r="C39" s="188">
        <v>0</v>
      </c>
      <c r="D39" s="188">
        <v>0</v>
      </c>
      <c r="E39" s="250">
        <v>0</v>
      </c>
      <c r="F39" s="617">
        <v>12</v>
      </c>
      <c r="G39" s="188">
        <v>25</v>
      </c>
      <c r="H39" s="250">
        <v>13</v>
      </c>
    </row>
    <row r="40" spans="1:10" x14ac:dyDescent="0.2">
      <c r="A40" s="608"/>
      <c r="B40" s="188" t="s">
        <v>259</v>
      </c>
      <c r="C40" s="188">
        <v>20</v>
      </c>
      <c r="D40" s="188">
        <v>0</v>
      </c>
      <c r="E40" s="246">
        <v>-20</v>
      </c>
      <c r="F40" s="617">
        <v>297</v>
      </c>
      <c r="G40" s="188">
        <v>219</v>
      </c>
      <c r="H40" s="247">
        <v>-78</v>
      </c>
    </row>
    <row r="41" spans="1:10" x14ac:dyDescent="0.2">
      <c r="A41" s="608"/>
      <c r="B41" s="188" t="s">
        <v>260</v>
      </c>
      <c r="C41" s="188">
        <v>23</v>
      </c>
      <c r="D41" s="188">
        <v>0</v>
      </c>
      <c r="E41" s="250">
        <v>-23</v>
      </c>
      <c r="F41" s="617">
        <v>94</v>
      </c>
      <c r="G41" s="188">
        <v>23</v>
      </c>
      <c r="H41" s="247">
        <v>-71</v>
      </c>
    </row>
    <row r="42" spans="1:10" x14ac:dyDescent="0.2">
      <c r="A42" s="608"/>
      <c r="B42" s="188" t="s">
        <v>663</v>
      </c>
      <c r="C42" s="188">
        <v>8</v>
      </c>
      <c r="D42" s="188">
        <v>0</v>
      </c>
      <c r="E42" s="250">
        <v>-8</v>
      </c>
      <c r="F42" s="617">
        <v>65</v>
      </c>
      <c r="G42" s="188">
        <v>0</v>
      </c>
      <c r="H42" s="250">
        <v>-65</v>
      </c>
    </row>
    <row r="43" spans="1:10" x14ac:dyDescent="0.2">
      <c r="A43" s="608"/>
      <c r="B43" s="188" t="s">
        <v>261</v>
      </c>
      <c r="C43" s="188">
        <v>0</v>
      </c>
      <c r="D43" s="188">
        <v>0</v>
      </c>
      <c r="E43" s="250">
        <v>0</v>
      </c>
      <c r="F43" s="617">
        <v>95</v>
      </c>
      <c r="G43" s="188">
        <v>9</v>
      </c>
      <c r="H43" s="250">
        <v>-86</v>
      </c>
    </row>
    <row r="44" spans="1:10" x14ac:dyDescent="0.2">
      <c r="A44" s="202" t="s">
        <v>519</v>
      </c>
      <c r="B44" s="202"/>
      <c r="C44" s="191">
        <v>51</v>
      </c>
      <c r="D44" s="191">
        <v>0</v>
      </c>
      <c r="E44" s="251">
        <v>-51</v>
      </c>
      <c r="F44" s="202">
        <v>563</v>
      </c>
      <c r="G44" s="202">
        <v>276</v>
      </c>
      <c r="H44" s="251">
        <v>-287</v>
      </c>
    </row>
    <row r="45" spans="1:10" x14ac:dyDescent="0.2">
      <c r="A45" s="202" t="s">
        <v>586</v>
      </c>
      <c r="B45" s="202"/>
      <c r="C45" s="191">
        <v>0</v>
      </c>
      <c r="D45" s="191">
        <v>0</v>
      </c>
      <c r="E45" s="191">
        <v>0</v>
      </c>
      <c r="F45" s="191">
        <v>0</v>
      </c>
      <c r="G45" s="202">
        <v>5</v>
      </c>
      <c r="H45" s="251">
        <v>5</v>
      </c>
      <c r="J45" s="796"/>
    </row>
    <row r="46" spans="1:10" x14ac:dyDescent="0.2">
      <c r="A46" s="204" t="s">
        <v>117</v>
      </c>
      <c r="B46" s="204"/>
      <c r="C46" s="204">
        <v>1563</v>
      </c>
      <c r="D46" s="252">
        <v>2026</v>
      </c>
      <c r="E46" s="204">
        <v>463</v>
      </c>
      <c r="F46" s="204">
        <v>19611</v>
      </c>
      <c r="G46" s="252">
        <v>23393</v>
      </c>
      <c r="H46" s="204">
        <v>3782</v>
      </c>
    </row>
    <row r="47" spans="1:10" x14ac:dyDescent="0.2">
      <c r="A47" s="353" t="s">
        <v>504</v>
      </c>
      <c r="B47" s="209"/>
      <c r="C47" s="209">
        <v>361</v>
      </c>
      <c r="D47" s="783">
        <v>67</v>
      </c>
      <c r="E47" s="209">
        <v>-294</v>
      </c>
      <c r="F47" s="209">
        <v>3685</v>
      </c>
      <c r="G47" s="209">
        <v>817</v>
      </c>
      <c r="H47" s="209">
        <v>-2868</v>
      </c>
    </row>
    <row r="48" spans="1:10" x14ac:dyDescent="0.2">
      <c r="A48" s="353" t="s">
        <v>505</v>
      </c>
      <c r="B48" s="209"/>
      <c r="C48" s="209">
        <v>1202</v>
      </c>
      <c r="D48" s="209">
        <v>1959</v>
      </c>
      <c r="E48" s="209">
        <v>757</v>
      </c>
      <c r="F48" s="209">
        <v>15926</v>
      </c>
      <c r="G48" s="209">
        <v>22576</v>
      </c>
      <c r="H48" s="209">
        <v>6650</v>
      </c>
    </row>
    <row r="49" spans="1:8" x14ac:dyDescent="0.2">
      <c r="A49" s="769" t="s">
        <v>506</v>
      </c>
      <c r="B49" s="213"/>
      <c r="C49" s="213">
        <v>953</v>
      </c>
      <c r="D49" s="213">
        <v>1186</v>
      </c>
      <c r="E49" s="213">
        <v>233</v>
      </c>
      <c r="F49" s="213">
        <v>13019</v>
      </c>
      <c r="G49" s="213">
        <v>14075</v>
      </c>
      <c r="H49" s="213">
        <v>1056</v>
      </c>
    </row>
    <row r="50" spans="1:8" x14ac:dyDescent="0.2">
      <c r="A50" s="769" t="s">
        <v>507</v>
      </c>
      <c r="B50" s="213"/>
      <c r="C50" s="213">
        <v>610</v>
      </c>
      <c r="D50" s="213">
        <v>840</v>
      </c>
      <c r="E50" s="213">
        <v>230</v>
      </c>
      <c r="F50" s="213">
        <v>6592</v>
      </c>
      <c r="G50" s="213">
        <v>9318</v>
      </c>
      <c r="H50" s="213">
        <v>2726</v>
      </c>
    </row>
    <row r="51" spans="1:8" x14ac:dyDescent="0.2">
      <c r="A51" s="770" t="s">
        <v>508</v>
      </c>
      <c r="B51" s="765"/>
      <c r="C51" s="765">
        <v>960</v>
      </c>
      <c r="D51" s="742">
        <v>746</v>
      </c>
      <c r="E51" s="767">
        <v>-214</v>
      </c>
      <c r="F51" s="767">
        <v>9736</v>
      </c>
      <c r="G51" s="767">
        <v>10874</v>
      </c>
      <c r="H51" s="767">
        <v>1138</v>
      </c>
    </row>
    <row r="52" spans="1:8" ht="15" x14ac:dyDescent="0.25">
      <c r="A52" s="220" t="s">
        <v>235</v>
      </c>
      <c r="B52" s="217"/>
      <c r="C52" s="254"/>
      <c r="D52" s="218"/>
      <c r="E52" s="218"/>
      <c r="F52" s="219"/>
      <c r="G52" s="218"/>
      <c r="H52" s="245" t="s">
        <v>234</v>
      </c>
    </row>
    <row r="54" spans="1:8" x14ac:dyDescent="0.2">
      <c r="C54" s="255"/>
      <c r="D54" s="255"/>
      <c r="E54" s="255"/>
      <c r="F54" s="255"/>
      <c r="G54" s="255"/>
    </row>
  </sheetData>
  <sortState ref="B9:H10">
    <sortCondition ref="B9"/>
  </sortState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A12" sqref="A12:H12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157</v>
      </c>
    </row>
    <row r="3" spans="1:8" x14ac:dyDescent="0.2">
      <c r="A3" s="63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</row>
    <row r="4" spans="1:8" x14ac:dyDescent="0.2">
      <c r="A4" s="75"/>
      <c r="B4" s="72" t="s">
        <v>47</v>
      </c>
      <c r="C4" s="72" t="s">
        <v>509</v>
      </c>
      <c r="D4" s="72" t="s">
        <v>47</v>
      </c>
      <c r="E4" s="72" t="s">
        <v>509</v>
      </c>
      <c r="F4" s="72" t="s">
        <v>47</v>
      </c>
      <c r="G4" s="72" t="s">
        <v>509</v>
      </c>
      <c r="H4" s="73" t="s">
        <v>126</v>
      </c>
    </row>
    <row r="5" spans="1:8" x14ac:dyDescent="0.2">
      <c r="A5" s="233" t="s">
        <v>263</v>
      </c>
      <c r="B5" s="847">
        <v>0</v>
      </c>
      <c r="C5" s="372">
        <v>-100</v>
      </c>
      <c r="D5" s="526">
        <v>5.5E-2</v>
      </c>
      <c r="E5" s="372">
        <v>-96.935933147632312</v>
      </c>
      <c r="F5" s="526">
        <v>3.8580000000000001</v>
      </c>
      <c r="G5" s="372">
        <v>-46.881453944650971</v>
      </c>
      <c r="H5" s="649">
        <v>3.0355723761340121</v>
      </c>
    </row>
    <row r="6" spans="1:8" x14ac:dyDescent="0.2">
      <c r="A6" s="233" t="s">
        <v>264</v>
      </c>
      <c r="B6" s="527">
        <v>2.468</v>
      </c>
      <c r="C6" s="264">
        <v>-1.3194722111155539</v>
      </c>
      <c r="D6" s="263">
        <v>7.1479999999999997</v>
      </c>
      <c r="E6" s="264">
        <v>0.56274620146314014</v>
      </c>
      <c r="F6" s="263">
        <v>23.289000000000001</v>
      </c>
      <c r="G6" s="264">
        <v>-17.814165225676675</v>
      </c>
      <c r="H6" s="650">
        <v>18.324376637580357</v>
      </c>
    </row>
    <row r="7" spans="1:8" x14ac:dyDescent="0.2">
      <c r="A7" s="233" t="s">
        <v>265</v>
      </c>
      <c r="B7" s="527">
        <v>1.6579999999999999</v>
      </c>
      <c r="C7" s="264">
        <v>-48.573200992555833</v>
      </c>
      <c r="D7" s="263">
        <v>4.6189999999999998</v>
      </c>
      <c r="E7" s="264">
        <v>-45.989242282507014</v>
      </c>
      <c r="F7" s="263">
        <v>29.396999999999998</v>
      </c>
      <c r="G7" s="264">
        <v>-24.652056901191848</v>
      </c>
      <c r="H7" s="650">
        <v>23.130306153761417</v>
      </c>
    </row>
    <row r="8" spans="1:8" x14ac:dyDescent="0.2">
      <c r="A8" s="233" t="s">
        <v>266</v>
      </c>
      <c r="B8" s="527">
        <v>3.7089999999999996</v>
      </c>
      <c r="C8" s="264">
        <v>-35.797126536264507</v>
      </c>
      <c r="D8" s="263">
        <v>11.393000000000001</v>
      </c>
      <c r="E8" s="264">
        <v>-37.100425109037708</v>
      </c>
      <c r="F8" s="263">
        <v>53.848999999999997</v>
      </c>
      <c r="G8" s="264">
        <v>-42.4561066051144</v>
      </c>
      <c r="H8" s="650">
        <v>42.369760726397196</v>
      </c>
    </row>
    <row r="9" spans="1:8" x14ac:dyDescent="0.2">
      <c r="A9" s="233" t="s">
        <v>267</v>
      </c>
      <c r="B9" s="528">
        <v>1.2040000000000002</v>
      </c>
      <c r="C9" s="265">
        <v>-18.813216453135521</v>
      </c>
      <c r="D9" s="263">
        <v>3.556</v>
      </c>
      <c r="E9" s="264">
        <v>-24.852071005917161</v>
      </c>
      <c r="F9" s="263">
        <v>14.984999999999999</v>
      </c>
      <c r="G9" s="798">
        <v>-46.829649079232162</v>
      </c>
      <c r="H9" s="650">
        <v>11.790578552713367</v>
      </c>
    </row>
    <row r="10" spans="1:8" x14ac:dyDescent="0.2">
      <c r="A10" s="233" t="s">
        <v>607</v>
      </c>
      <c r="B10" s="528">
        <v>0.08</v>
      </c>
      <c r="C10" s="265">
        <v>-47.150259067357517</v>
      </c>
      <c r="D10" s="263">
        <v>0.30599999999999999</v>
      </c>
      <c r="E10" s="264">
        <v>-47.150259067357517</v>
      </c>
      <c r="F10" s="263">
        <v>1.7150000000000001</v>
      </c>
      <c r="G10" s="264">
        <v>-47.150259067357517</v>
      </c>
      <c r="H10" s="758">
        <v>1.349405553413642</v>
      </c>
    </row>
    <row r="11" spans="1:8" x14ac:dyDescent="0.2">
      <c r="A11" s="241" t="s">
        <v>268</v>
      </c>
      <c r="B11" s="266">
        <v>9.1189999999999998</v>
      </c>
      <c r="C11" s="267">
        <v>-33.829185109933967</v>
      </c>
      <c r="D11" s="266">
        <v>27.077000000000002</v>
      </c>
      <c r="E11" s="267">
        <v>-33.763056826243307</v>
      </c>
      <c r="F11" s="266">
        <v>127.093</v>
      </c>
      <c r="G11" s="267">
        <v>-36.067481848653983</v>
      </c>
      <c r="H11" s="267">
        <v>100</v>
      </c>
    </row>
    <row r="12" spans="1:8" x14ac:dyDescent="0.2">
      <c r="A12" s="268" t="s">
        <v>269</v>
      </c>
      <c r="B12" s="809">
        <f>B11/'Consumo PP'!B11*100</f>
        <v>0.18590998972640885</v>
      </c>
      <c r="C12" s="270"/>
      <c r="D12" s="269">
        <f>D11/'Consumo PP'!D11*100</f>
        <v>0.19161160325906088</v>
      </c>
      <c r="E12" s="270"/>
      <c r="F12" s="269">
        <f>F11/'Consumo PP'!F11*100</f>
        <v>0.21840356701467459</v>
      </c>
      <c r="G12" s="271"/>
      <c r="H12" s="810"/>
    </row>
    <row r="13" spans="1:8" x14ac:dyDescent="0.2">
      <c r="A13" s="272" t="s">
        <v>543</v>
      </c>
      <c r="B13" s="67"/>
      <c r="C13" s="67"/>
      <c r="D13" s="67"/>
      <c r="E13" s="67"/>
      <c r="F13" s="67"/>
      <c r="G13" s="265"/>
      <c r="H13" s="71" t="s">
        <v>234</v>
      </c>
    </row>
    <row r="14" spans="1:8" x14ac:dyDescent="0.2">
      <c r="A14" s="272" t="s">
        <v>608</v>
      </c>
      <c r="B14" s="67"/>
      <c r="C14" s="67"/>
      <c r="D14" s="67"/>
      <c r="E14" s="67"/>
      <c r="F14" s="67"/>
      <c r="G14" s="265"/>
      <c r="H14" s="71"/>
    </row>
    <row r="15" spans="1:8" x14ac:dyDescent="0.2">
      <c r="A15" s="220" t="s">
        <v>623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293" priority="5" operator="between">
      <formula>0.00001</formula>
      <formula>0.499</formula>
    </cfRule>
  </conditionalFormatting>
  <conditionalFormatting sqref="F10">
    <cfRule type="cellIs" dxfId="292" priority="3" operator="between">
      <formula>0.00001</formula>
      <formula>0.499</formula>
    </cfRule>
  </conditionalFormatting>
  <conditionalFormatting sqref="G9">
    <cfRule type="cellIs" dxfId="291" priority="2" operator="between">
      <formula>0.00001</formula>
      <formula>0.499</formula>
    </cfRule>
  </conditionalFormatting>
  <conditionalFormatting sqref="C9">
    <cfRule type="cellIs" dxfId="290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cols>
    <col min="1" max="1" width="11" customWidth="1"/>
  </cols>
  <sheetData>
    <row r="1" spans="1:7" x14ac:dyDescent="0.2">
      <c r="A1" s="6" t="s">
        <v>270</v>
      </c>
      <c r="B1" s="653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157</v>
      </c>
    </row>
    <row r="3" spans="1:7" x14ac:dyDescent="0.2">
      <c r="A3" s="63"/>
      <c r="B3" s="882">
        <f>INDICE!A3</f>
        <v>42795</v>
      </c>
      <c r="C3" s="882"/>
      <c r="D3" s="900" t="s">
        <v>118</v>
      </c>
      <c r="E3" s="900"/>
      <c r="F3" s="900" t="s">
        <v>119</v>
      </c>
      <c r="G3" s="900"/>
    </row>
    <row r="4" spans="1:7" x14ac:dyDescent="0.2">
      <c r="A4" s="75"/>
      <c r="B4" s="258"/>
      <c r="C4" s="72" t="s">
        <v>509</v>
      </c>
      <c r="D4" s="258"/>
      <c r="E4" s="72" t="s">
        <v>509</v>
      </c>
      <c r="F4" s="258"/>
      <c r="G4" s="72" t="s">
        <v>509</v>
      </c>
    </row>
    <row r="5" spans="1:7" ht="15" x14ac:dyDescent="0.25">
      <c r="A5" s="646" t="s">
        <v>117</v>
      </c>
      <c r="B5" s="651">
        <v>5586</v>
      </c>
      <c r="C5" s="647">
        <v>1.1773229487411701</v>
      </c>
      <c r="D5" s="648">
        <v>15740</v>
      </c>
      <c r="E5" s="647">
        <v>-0.3040283759817583</v>
      </c>
      <c r="F5" s="652">
        <v>65648</v>
      </c>
      <c r="G5" s="647">
        <v>-0.71535518216602889</v>
      </c>
    </row>
    <row r="6" spans="1:7" x14ac:dyDescent="0.2">
      <c r="A6" s="272"/>
      <c r="B6" s="1"/>
      <c r="C6" s="1"/>
      <c r="D6" s="1"/>
      <c r="E6" s="1"/>
      <c r="F6" s="1"/>
      <c r="G6" s="71" t="s">
        <v>234</v>
      </c>
    </row>
    <row r="7" spans="1:7" x14ac:dyDescent="0.2">
      <c r="A7" s="272" t="s">
        <v>543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8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271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157</v>
      </c>
    </row>
    <row r="3" spans="1:8" s="80" customFormat="1" x14ac:dyDescent="0.2">
      <c r="A3" s="79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</row>
    <row r="4" spans="1:8" s="80" customFormat="1" x14ac:dyDescent="0.2">
      <c r="A4" s="81"/>
      <c r="B4" s="72" t="s">
        <v>47</v>
      </c>
      <c r="C4" s="72" t="s">
        <v>120</v>
      </c>
      <c r="D4" s="72" t="s">
        <v>47</v>
      </c>
      <c r="E4" s="72" t="s">
        <v>121</v>
      </c>
      <c r="F4" s="72" t="s">
        <v>47</v>
      </c>
      <c r="G4" s="73" t="s">
        <v>121</v>
      </c>
      <c r="H4" s="73" t="s">
        <v>126</v>
      </c>
    </row>
    <row r="5" spans="1:8" s="80" customFormat="1" x14ac:dyDescent="0.2">
      <c r="A5" s="82" t="s">
        <v>593</v>
      </c>
      <c r="B5" s="466">
        <v>160</v>
      </c>
      <c r="C5" s="84">
        <v>10.344827586206897</v>
      </c>
      <c r="D5" s="83">
        <v>390</v>
      </c>
      <c r="E5" s="84">
        <v>-2.7431421446384037</v>
      </c>
      <c r="F5" s="83">
        <v>1530</v>
      </c>
      <c r="G5" s="84">
        <v>-6.307409675443969</v>
      </c>
      <c r="H5" s="469">
        <v>2.3589917681517516</v>
      </c>
    </row>
    <row r="6" spans="1:8" s="80" customFormat="1" x14ac:dyDescent="0.2">
      <c r="A6" s="82" t="s">
        <v>48</v>
      </c>
      <c r="B6" s="467">
        <v>745.57300000000009</v>
      </c>
      <c r="C6" s="86">
        <v>-12.617787424756678</v>
      </c>
      <c r="D6" s="85">
        <v>2075.1289999999999</v>
      </c>
      <c r="E6" s="86">
        <v>-14.015298110111587</v>
      </c>
      <c r="F6" s="85">
        <v>9216.4480000000003</v>
      </c>
      <c r="G6" s="86">
        <v>-2.3587231396247055</v>
      </c>
      <c r="H6" s="470">
        <v>14.210147035031815</v>
      </c>
    </row>
    <row r="7" spans="1:8" s="80" customFormat="1" x14ac:dyDescent="0.2">
      <c r="A7" s="82" t="s">
        <v>49</v>
      </c>
      <c r="B7" s="467">
        <v>803.03300000000002</v>
      </c>
      <c r="C7" s="86">
        <v>4.3885590681071598</v>
      </c>
      <c r="D7" s="85">
        <v>2167.2619999999997</v>
      </c>
      <c r="E7" s="86">
        <v>3.1070137595779705</v>
      </c>
      <c r="F7" s="85">
        <v>8951.5299999999988</v>
      </c>
      <c r="G7" s="86">
        <v>-4.3479413051057989</v>
      </c>
      <c r="H7" s="470">
        <v>13.801689923113363</v>
      </c>
    </row>
    <row r="8" spans="1:8" s="80" customFormat="1" x14ac:dyDescent="0.2">
      <c r="A8" s="82" t="s">
        <v>127</v>
      </c>
      <c r="B8" s="467">
        <v>2354.7939999999999</v>
      </c>
      <c r="C8" s="86">
        <v>3.1746393391338037</v>
      </c>
      <c r="D8" s="85">
        <v>6617.1389999999992</v>
      </c>
      <c r="E8" s="86">
        <v>-1.3426922368155143</v>
      </c>
      <c r="F8" s="85">
        <v>26659.597999999998</v>
      </c>
      <c r="G8" s="86">
        <v>-3.66578533623714</v>
      </c>
      <c r="H8" s="470">
        <v>41.104426290349608</v>
      </c>
    </row>
    <row r="9" spans="1:8" s="80" customFormat="1" x14ac:dyDescent="0.2">
      <c r="A9" s="82" t="s">
        <v>128</v>
      </c>
      <c r="B9" s="467">
        <v>495.97300000000001</v>
      </c>
      <c r="C9" s="86">
        <v>36.20393255341353</v>
      </c>
      <c r="D9" s="85">
        <v>1374.1399999999999</v>
      </c>
      <c r="E9" s="86">
        <v>40.42599721424839</v>
      </c>
      <c r="F9" s="85">
        <v>5504.8509999999987</v>
      </c>
      <c r="G9" s="87">
        <v>34.99402135636246</v>
      </c>
      <c r="H9" s="470">
        <v>8.4875151594130305</v>
      </c>
    </row>
    <row r="10" spans="1:8" s="80" customFormat="1" x14ac:dyDescent="0.2">
      <c r="A10" s="81" t="s">
        <v>129</v>
      </c>
      <c r="B10" s="468">
        <v>985.03499999999997</v>
      </c>
      <c r="C10" s="86">
        <v>-8.3702862373339659</v>
      </c>
      <c r="D10" s="88">
        <v>2882.9319999999998</v>
      </c>
      <c r="E10" s="89">
        <v>-5.3125105717150882</v>
      </c>
      <c r="F10" s="88">
        <v>12995.789999999999</v>
      </c>
      <c r="G10" s="89">
        <v>-1.8885994839329316</v>
      </c>
      <c r="H10" s="471">
        <v>20.037229823940425</v>
      </c>
    </row>
    <row r="11" spans="1:8" s="80" customFormat="1" x14ac:dyDescent="0.2">
      <c r="A11" s="90" t="s">
        <v>117</v>
      </c>
      <c r="B11" s="91">
        <v>5544.4079999999985</v>
      </c>
      <c r="C11" s="92">
        <v>1.0094370559300154</v>
      </c>
      <c r="D11" s="91">
        <v>15506.601999999999</v>
      </c>
      <c r="E11" s="92">
        <v>-0.89571305277925828</v>
      </c>
      <c r="F11" s="91">
        <v>64858.217000000004</v>
      </c>
      <c r="G11" s="92">
        <v>-0.87144586623634679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234</v>
      </c>
    </row>
    <row r="13" spans="1:8" s="80" customFormat="1" x14ac:dyDescent="0.2">
      <c r="A13" s="94" t="s">
        <v>131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544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623</v>
      </c>
      <c r="B15" s="3"/>
      <c r="C15" s="3"/>
      <c r="D15" s="3"/>
      <c r="E15" s="3"/>
      <c r="F15" s="3"/>
      <c r="G15" s="3"/>
      <c r="H15" s="3"/>
    </row>
    <row r="18" spans="2:2" x14ac:dyDescent="0.2">
      <c r="B18" s="78" t="s">
        <v>659</v>
      </c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2" t="s">
        <v>272</v>
      </c>
      <c r="B1" s="222"/>
      <c r="C1" s="222"/>
      <c r="D1" s="222"/>
      <c r="E1" s="222"/>
      <c r="F1" s="223"/>
      <c r="G1" s="223"/>
    </row>
    <row r="2" spans="1:7" x14ac:dyDescent="0.2">
      <c r="A2" s="222"/>
      <c r="B2" s="222"/>
      <c r="C2" s="222"/>
      <c r="D2" s="222"/>
      <c r="E2" s="227" t="s">
        <v>157</v>
      </c>
      <c r="F2" s="223"/>
      <c r="G2" s="223"/>
    </row>
    <row r="3" spans="1:7" x14ac:dyDescent="0.2">
      <c r="A3" s="901">
        <f>INDICE!A3</f>
        <v>42795</v>
      </c>
      <c r="B3" s="901">
        <v>41671</v>
      </c>
      <c r="C3" s="902">
        <v>41671</v>
      </c>
      <c r="D3" s="901">
        <v>41671</v>
      </c>
      <c r="E3" s="901">
        <v>41671</v>
      </c>
      <c r="F3" s="223"/>
    </row>
    <row r="4" spans="1:7" ht="15" x14ac:dyDescent="0.25">
      <c r="A4" s="233" t="s">
        <v>30</v>
      </c>
      <c r="B4" s="234">
        <v>9.1189999999999998</v>
      </c>
      <c r="C4" s="654"/>
      <c r="D4" s="360" t="s">
        <v>273</v>
      </c>
      <c r="E4" s="772">
        <v>5544.4079999999985</v>
      </c>
    </row>
    <row r="5" spans="1:7" x14ac:dyDescent="0.2">
      <c r="A5" s="233" t="s">
        <v>274</v>
      </c>
      <c r="B5" s="234">
        <v>5364</v>
      </c>
      <c r="C5" s="367"/>
      <c r="D5" s="233" t="s">
        <v>275</v>
      </c>
      <c r="E5" s="234">
        <v>-373</v>
      </c>
    </row>
    <row r="6" spans="1:7" x14ac:dyDescent="0.2">
      <c r="A6" s="233" t="s">
        <v>537</v>
      </c>
      <c r="B6" s="234">
        <v>-148</v>
      </c>
      <c r="C6" s="367"/>
      <c r="D6" s="233" t="s">
        <v>276</v>
      </c>
      <c r="E6" s="234">
        <v>46.654000000001361</v>
      </c>
    </row>
    <row r="7" spans="1:7" x14ac:dyDescent="0.2">
      <c r="A7" s="233" t="s">
        <v>538</v>
      </c>
      <c r="B7" s="234">
        <v>196.88100000000031</v>
      </c>
      <c r="C7" s="367"/>
      <c r="D7" s="233" t="s">
        <v>539</v>
      </c>
      <c r="E7" s="234">
        <v>1563</v>
      </c>
    </row>
    <row r="8" spans="1:7" x14ac:dyDescent="0.2">
      <c r="A8" s="233" t="s">
        <v>540</v>
      </c>
      <c r="B8" s="234">
        <v>164</v>
      </c>
      <c r="C8" s="367"/>
      <c r="D8" s="233" t="s">
        <v>541</v>
      </c>
      <c r="E8" s="234">
        <v>-2026</v>
      </c>
    </row>
    <row r="9" spans="1:7" ht="15" x14ac:dyDescent="0.25">
      <c r="A9" s="241" t="s">
        <v>58</v>
      </c>
      <c r="B9" s="667">
        <v>5586</v>
      </c>
      <c r="C9" s="367"/>
      <c r="D9" s="233" t="s">
        <v>278</v>
      </c>
      <c r="E9" s="234">
        <v>150</v>
      </c>
    </row>
    <row r="10" spans="1:7" ht="15" x14ac:dyDescent="0.25">
      <c r="A10" s="233" t="s">
        <v>277</v>
      </c>
      <c r="B10" s="234">
        <v>-41.592000000001462</v>
      </c>
      <c r="C10" s="367"/>
      <c r="D10" s="241" t="s">
        <v>542</v>
      </c>
      <c r="E10" s="667">
        <v>4905.0619999999999</v>
      </c>
      <c r="G10" s="793"/>
    </row>
    <row r="11" spans="1:7" ht="15" x14ac:dyDescent="0.25">
      <c r="A11" s="241" t="s">
        <v>273</v>
      </c>
      <c r="B11" s="667">
        <v>5544.4079999999985</v>
      </c>
      <c r="C11" s="655"/>
      <c r="D11" s="316"/>
      <c r="E11" s="645" t="s">
        <v>130</v>
      </c>
      <c r="F11" s="233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3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68" t="s">
        <v>546</v>
      </c>
      <c r="B1" s="868"/>
      <c r="C1" s="868"/>
      <c r="D1" s="868"/>
      <c r="E1" s="275"/>
      <c r="F1" s="275"/>
      <c r="G1" s="60"/>
      <c r="H1" s="60"/>
      <c r="I1" s="60"/>
      <c r="J1" s="60"/>
      <c r="K1" s="58"/>
      <c r="L1" s="58"/>
    </row>
    <row r="2" spans="1:12" ht="14.25" customHeight="1" x14ac:dyDescent="0.2">
      <c r="A2" s="868"/>
      <c r="B2" s="868"/>
      <c r="C2" s="868"/>
      <c r="D2" s="868"/>
      <c r="E2" s="275"/>
      <c r="F2" s="275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279</v>
      </c>
      <c r="F3" s="58"/>
    </row>
    <row r="4" spans="1:12" s="278" customFormat="1" ht="14.25" customHeight="1" x14ac:dyDescent="0.2">
      <c r="A4" s="276"/>
      <c r="B4" s="276"/>
      <c r="C4" s="277" t="s">
        <v>280</v>
      </c>
      <c r="D4" s="277" t="s">
        <v>545</v>
      </c>
      <c r="E4" s="65"/>
      <c r="F4" s="65"/>
    </row>
    <row r="5" spans="1:12" s="278" customFormat="1" ht="14.25" customHeight="1" x14ac:dyDescent="0.2">
      <c r="A5" s="870">
        <v>2010</v>
      </c>
      <c r="B5" s="282" t="s">
        <v>281</v>
      </c>
      <c r="C5" s="657">
        <v>11.06</v>
      </c>
      <c r="D5" s="283">
        <v>3.4611786716557624</v>
      </c>
      <c r="E5" s="65"/>
      <c r="F5" s="65"/>
    </row>
    <row r="6" spans="1:12" ht="14.25" customHeight="1" x14ac:dyDescent="0.2">
      <c r="A6" s="903"/>
      <c r="B6" s="279" t="s">
        <v>282</v>
      </c>
      <c r="C6" s="656">
        <v>11.68</v>
      </c>
      <c r="D6" s="280">
        <v>5.6057866184448395</v>
      </c>
      <c r="F6" s="58"/>
    </row>
    <row r="7" spans="1:12" ht="14.25" customHeight="1" x14ac:dyDescent="0.2">
      <c r="A7" s="903"/>
      <c r="B7" s="279" t="s">
        <v>283</v>
      </c>
      <c r="C7" s="656">
        <v>12.45</v>
      </c>
      <c r="D7" s="280">
        <v>6.5924657534246531</v>
      </c>
      <c r="E7" s="281"/>
      <c r="F7" s="58"/>
    </row>
    <row r="8" spans="1:12" ht="14.25" customHeight="1" x14ac:dyDescent="0.2">
      <c r="A8" s="871"/>
      <c r="B8" s="284" t="s">
        <v>284</v>
      </c>
      <c r="C8" s="658">
        <v>12.79</v>
      </c>
      <c r="D8" s="285">
        <v>2.7309236947791153</v>
      </c>
      <c r="E8" s="281"/>
      <c r="F8" s="58"/>
    </row>
    <row r="9" spans="1:12" s="278" customFormat="1" ht="14.25" customHeight="1" x14ac:dyDescent="0.2">
      <c r="A9" s="903">
        <v>2011</v>
      </c>
      <c r="B9" s="279" t="s">
        <v>281</v>
      </c>
      <c r="C9" s="656">
        <v>13.19</v>
      </c>
      <c r="D9" s="280">
        <v>3.1274433150899172</v>
      </c>
      <c r="E9" s="65"/>
      <c r="F9" s="65"/>
    </row>
    <row r="10" spans="1:12" ht="14.25" customHeight="1" x14ac:dyDescent="0.2">
      <c r="A10" s="903"/>
      <c r="B10" s="279" t="s">
        <v>282</v>
      </c>
      <c r="C10" s="656">
        <v>14</v>
      </c>
      <c r="D10" s="280">
        <v>6.141015921152392</v>
      </c>
      <c r="F10" s="58"/>
    </row>
    <row r="11" spans="1:12" ht="14.25" customHeight="1" x14ac:dyDescent="0.2">
      <c r="A11" s="903"/>
      <c r="B11" s="279" t="s">
        <v>283</v>
      </c>
      <c r="C11" s="656">
        <v>14.8</v>
      </c>
      <c r="D11" s="280">
        <v>5.7142857142857197</v>
      </c>
      <c r="E11" s="281"/>
      <c r="F11" s="58"/>
    </row>
    <row r="12" spans="1:12" ht="14.25" customHeight="1" x14ac:dyDescent="0.2">
      <c r="A12" s="871"/>
      <c r="B12" s="284" t="s">
        <v>284</v>
      </c>
      <c r="C12" s="658">
        <v>15.09</v>
      </c>
      <c r="D12" s="285">
        <v>1.9594594594594537</v>
      </c>
      <c r="E12" s="281"/>
      <c r="F12" s="58"/>
    </row>
    <row r="13" spans="1:12" s="278" customFormat="1" ht="14.25" customHeight="1" x14ac:dyDescent="0.2">
      <c r="A13" s="903">
        <v>2012</v>
      </c>
      <c r="B13" s="279" t="s">
        <v>285</v>
      </c>
      <c r="C13" s="656">
        <v>15.53</v>
      </c>
      <c r="D13" s="280">
        <v>2.9158383035122566</v>
      </c>
      <c r="E13" s="65"/>
      <c r="F13" s="65"/>
    </row>
    <row r="14" spans="1:12" ht="14.25" customHeight="1" x14ac:dyDescent="0.2">
      <c r="A14" s="903"/>
      <c r="B14" s="279" t="s">
        <v>283</v>
      </c>
      <c r="C14" s="656">
        <v>16.45</v>
      </c>
      <c r="D14" s="280">
        <v>5.9240180296200897</v>
      </c>
      <c r="F14" s="58"/>
    </row>
    <row r="15" spans="1:12" ht="14.25" customHeight="1" x14ac:dyDescent="0.2">
      <c r="A15" s="903"/>
      <c r="B15" s="279" t="s">
        <v>286</v>
      </c>
      <c r="C15" s="656">
        <v>16.87</v>
      </c>
      <c r="D15" s="280">
        <v>2.5531914893617129</v>
      </c>
      <c r="E15" s="281"/>
      <c r="F15" s="58"/>
    </row>
    <row r="16" spans="1:12" ht="14.25" customHeight="1" x14ac:dyDescent="0.2">
      <c r="A16" s="871"/>
      <c r="B16" s="284" t="s">
        <v>284</v>
      </c>
      <c r="C16" s="658">
        <v>16.100000000000001</v>
      </c>
      <c r="D16" s="285">
        <v>-4.5643153526970925</v>
      </c>
      <c r="E16" s="281"/>
      <c r="F16" s="58"/>
    </row>
    <row r="17" spans="1:6" ht="14.25" customHeight="1" x14ac:dyDescent="0.2">
      <c r="A17" s="870">
        <v>2013</v>
      </c>
      <c r="B17" s="282" t="s">
        <v>281</v>
      </c>
      <c r="C17" s="657">
        <v>16.32</v>
      </c>
      <c r="D17" s="283">
        <v>1.3664596273291854</v>
      </c>
      <c r="E17" s="281"/>
      <c r="F17" s="58"/>
    </row>
    <row r="18" spans="1:6" ht="14.25" customHeight="1" x14ac:dyDescent="0.2">
      <c r="A18" s="903"/>
      <c r="B18" s="279" t="s">
        <v>287</v>
      </c>
      <c r="C18" s="656">
        <v>17.13</v>
      </c>
      <c r="D18" s="280">
        <v>4.9632352941176388</v>
      </c>
      <c r="E18" s="281"/>
      <c r="F18" s="58"/>
    </row>
    <row r="19" spans="1:6" ht="14.25" customHeight="1" x14ac:dyDescent="0.2">
      <c r="A19" s="871"/>
      <c r="B19" s="284" t="s">
        <v>288</v>
      </c>
      <c r="C19" s="658">
        <v>17.5</v>
      </c>
      <c r="D19" s="285">
        <v>2.1599532983070695</v>
      </c>
      <c r="F19" s="58"/>
    </row>
    <row r="20" spans="1:6" ht="14.25" customHeight="1" x14ac:dyDescent="0.2">
      <c r="A20" s="870">
        <v>2015</v>
      </c>
      <c r="B20" s="282" t="s">
        <v>615</v>
      </c>
      <c r="C20" s="657">
        <v>15.81</v>
      </c>
      <c r="D20" s="283">
        <v>-9.66</v>
      </c>
      <c r="F20" s="58"/>
    </row>
    <row r="21" spans="1:6" ht="14.25" customHeight="1" x14ac:dyDescent="0.2">
      <c r="A21" s="903"/>
      <c r="B21" s="279" t="s">
        <v>618</v>
      </c>
      <c r="C21" s="656">
        <v>14.12</v>
      </c>
      <c r="D21" s="280">
        <v>-10.69</v>
      </c>
      <c r="F21" s="58"/>
    </row>
    <row r="22" spans="1:6" ht="14.25" customHeight="1" x14ac:dyDescent="0.2">
      <c r="A22" s="903"/>
      <c r="B22" s="279" t="s">
        <v>621</v>
      </c>
      <c r="C22" s="656">
        <v>13.42</v>
      </c>
      <c r="D22" s="280">
        <v>-4.96</v>
      </c>
    </row>
    <row r="23" spans="1:6" ht="14.25" customHeight="1" x14ac:dyDescent="0.2">
      <c r="A23" s="903"/>
      <c r="B23" s="279" t="s">
        <v>635</v>
      </c>
      <c r="C23" s="656">
        <v>12.76</v>
      </c>
      <c r="D23" s="280">
        <v>-4.9180327868852469</v>
      </c>
    </row>
    <row r="24" spans="1:6" ht="14.25" customHeight="1" x14ac:dyDescent="0.2">
      <c r="A24" s="871"/>
      <c r="B24" s="284" t="s">
        <v>636</v>
      </c>
      <c r="C24" s="658">
        <v>12.68</v>
      </c>
      <c r="D24" s="285">
        <v>-0.62695924764890343</v>
      </c>
    </row>
    <row r="25" spans="1:6" ht="14.25" customHeight="1" x14ac:dyDescent="0.2">
      <c r="A25" s="870">
        <v>2016</v>
      </c>
      <c r="B25" s="282" t="s">
        <v>637</v>
      </c>
      <c r="C25" s="657">
        <v>13.1</v>
      </c>
      <c r="D25" s="283">
        <v>3.3123028391167186</v>
      </c>
    </row>
    <row r="26" spans="1:6" ht="14.25" customHeight="1" x14ac:dyDescent="0.2">
      <c r="A26" s="903"/>
      <c r="B26" s="279" t="s">
        <v>639</v>
      </c>
      <c r="C26" s="656">
        <v>12.46</v>
      </c>
      <c r="D26" s="280">
        <v>-4.8854961832060981</v>
      </c>
    </row>
    <row r="27" spans="1:6" ht="14.25" customHeight="1" x14ac:dyDescent="0.2">
      <c r="A27" s="903"/>
      <c r="B27" s="279" t="s">
        <v>647</v>
      </c>
      <c r="C27" s="656">
        <v>11.85</v>
      </c>
      <c r="D27" s="280">
        <v>-4.8956661316211969</v>
      </c>
    </row>
    <row r="28" spans="1:6" ht="14.25" customHeight="1" x14ac:dyDescent="0.2">
      <c r="A28" s="903"/>
      <c r="B28" s="279" t="s">
        <v>646</v>
      </c>
      <c r="C28" s="656">
        <v>11.27</v>
      </c>
      <c r="D28" s="280">
        <v>-4.8945147679324901</v>
      </c>
    </row>
    <row r="29" spans="1:6" ht="14.25" customHeight="1" x14ac:dyDescent="0.2">
      <c r="A29" s="903"/>
      <c r="B29" s="279" t="s">
        <v>649</v>
      </c>
      <c r="C29" s="656">
        <v>11.71</v>
      </c>
      <c r="D29" s="280">
        <v>3.9041703637977045</v>
      </c>
    </row>
    <row r="30" spans="1:6" ht="14.25" customHeight="1" x14ac:dyDescent="0.2">
      <c r="A30" s="871"/>
      <c r="B30" s="801" t="s">
        <v>652</v>
      </c>
      <c r="C30" s="658">
        <v>12.28</v>
      </c>
      <c r="D30" s="285">
        <v>4.8676345004269725</v>
      </c>
    </row>
    <row r="31" spans="1:6" ht="14.25" customHeight="1" x14ac:dyDescent="0.2">
      <c r="A31" s="870">
        <v>2017</v>
      </c>
      <c r="B31" s="279" t="s">
        <v>656</v>
      </c>
      <c r="C31" s="656">
        <v>12.89</v>
      </c>
      <c r="D31" s="280">
        <v>4.9674267100977296</v>
      </c>
    </row>
    <row r="32" spans="1:6" ht="14.25" customHeight="1" x14ac:dyDescent="0.2">
      <c r="A32" s="871"/>
      <c r="B32" s="801" t="s">
        <v>678</v>
      </c>
      <c r="C32" s="658">
        <v>13.52</v>
      </c>
      <c r="D32" s="285">
        <v>4.8875096974398682</v>
      </c>
    </row>
    <row r="33" spans="1:4" ht="14.25" customHeight="1" x14ac:dyDescent="0.2">
      <c r="A33" s="272" t="s">
        <v>289</v>
      </c>
      <c r="D33" s="71" t="s">
        <v>654</v>
      </c>
    </row>
  </sheetData>
  <mergeCells count="8">
    <mergeCell ref="A31:A32"/>
    <mergeCell ref="A25:A30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A3" sqref="A3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106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107</v>
      </c>
    </row>
    <row r="3" spans="1:7" ht="14.45" customHeight="1" x14ac:dyDescent="0.2">
      <c r="A3" s="63"/>
      <c r="B3" s="870" t="s">
        <v>640</v>
      </c>
      <c r="C3" s="872" t="s">
        <v>473</v>
      </c>
      <c r="D3" s="870" t="s">
        <v>620</v>
      </c>
      <c r="E3" s="872" t="s">
        <v>473</v>
      </c>
      <c r="F3" s="874" t="s">
        <v>109</v>
      </c>
      <c r="G3" s="874"/>
    </row>
    <row r="4" spans="1:7" ht="14.45" customHeight="1" x14ac:dyDescent="0.25">
      <c r="A4" s="790"/>
      <c r="B4" s="871"/>
      <c r="C4" s="873"/>
      <c r="D4" s="871"/>
      <c r="E4" s="873"/>
      <c r="F4" s="452">
        <v>2015</v>
      </c>
      <c r="G4" s="452">
        <v>2014</v>
      </c>
    </row>
    <row r="5" spans="1:7" x14ac:dyDescent="0.2">
      <c r="A5" s="65" t="s">
        <v>110</v>
      </c>
      <c r="B5" s="263">
        <v>14425.661036937392</v>
      </c>
      <c r="C5" s="264">
        <v>11.646075880656944</v>
      </c>
      <c r="D5" s="263">
        <v>11639.392948199999</v>
      </c>
      <c r="E5" s="264">
        <v>9.8314891506505102</v>
      </c>
      <c r="F5" s="737">
        <v>8.3340261664268152</v>
      </c>
      <c r="G5" s="737">
        <v>13.986079100901474</v>
      </c>
    </row>
    <row r="6" spans="1:7" x14ac:dyDescent="0.2">
      <c r="A6" s="65" t="s">
        <v>111</v>
      </c>
      <c r="B6" s="263">
        <v>52434.240239999999</v>
      </c>
      <c r="C6" s="264">
        <v>42.331033497601098</v>
      </c>
      <c r="D6" s="263">
        <v>50446.525071799995</v>
      </c>
      <c r="E6" s="264">
        <v>42.610853172383031</v>
      </c>
      <c r="F6" s="737">
        <v>0.4508656918035282</v>
      </c>
      <c r="G6" s="737">
        <v>0.61599140982995004</v>
      </c>
    </row>
    <row r="7" spans="1:7" x14ac:dyDescent="0.2">
      <c r="A7" s="65" t="s">
        <v>112</v>
      </c>
      <c r="B7" s="263">
        <v>24590.480148000002</v>
      </c>
      <c r="C7" s="264">
        <v>19.852303267912919</v>
      </c>
      <c r="D7" s="263">
        <v>23661.746351999998</v>
      </c>
      <c r="E7" s="264">
        <v>19.986454927712352</v>
      </c>
      <c r="F7" s="737">
        <v>0.22015978408784018</v>
      </c>
      <c r="G7" s="737">
        <v>8.7923586410356094E-2</v>
      </c>
    </row>
    <row r="8" spans="1:7" x14ac:dyDescent="0.2">
      <c r="A8" s="65" t="s">
        <v>113</v>
      </c>
      <c r="B8" s="263">
        <v>14926.70119191919</v>
      </c>
      <c r="C8" s="264">
        <v>12.05057392405565</v>
      </c>
      <c r="D8" s="263">
        <v>14934.0303030303</v>
      </c>
      <c r="E8" s="264">
        <v>12.614382687581163</v>
      </c>
      <c r="F8" s="737">
        <v>100</v>
      </c>
      <c r="G8" s="737">
        <v>100</v>
      </c>
    </row>
    <row r="9" spans="1:7" x14ac:dyDescent="0.2">
      <c r="A9" s="65" t="s">
        <v>114</v>
      </c>
      <c r="B9" s="263">
        <v>17243.376235943582</v>
      </c>
      <c r="C9" s="264">
        <v>13.920864185586732</v>
      </c>
      <c r="D9" s="263">
        <v>17795.982282899997</v>
      </c>
      <c r="E9" s="264">
        <v>15.031798266296805</v>
      </c>
      <c r="F9" s="737">
        <v>100</v>
      </c>
      <c r="G9" s="737">
        <v>100</v>
      </c>
    </row>
    <row r="10" spans="1:7" x14ac:dyDescent="0.2">
      <c r="A10" s="65" t="s">
        <v>115</v>
      </c>
      <c r="B10" s="263">
        <v>259.94936652448104</v>
      </c>
      <c r="C10" s="264">
        <v>0.20986144343202545</v>
      </c>
      <c r="D10" s="263">
        <v>204.15011999999999</v>
      </c>
      <c r="E10" s="264">
        <v>0.17244023797601851</v>
      </c>
      <c r="F10" s="737" t="s">
        <v>641</v>
      </c>
      <c r="G10" s="737" t="s">
        <v>642</v>
      </c>
    </row>
    <row r="11" spans="1:7" x14ac:dyDescent="0.2">
      <c r="A11" s="65" t="s">
        <v>116</v>
      </c>
      <c r="B11" s="263">
        <v>-13.268894763999953</v>
      </c>
      <c r="C11" s="264" t="s">
        <v>643</v>
      </c>
      <c r="D11" s="263">
        <v>-292.91599999999994</v>
      </c>
      <c r="E11" s="264">
        <v>-0.24741844259990359</v>
      </c>
      <c r="F11" s="738"/>
      <c r="G11" s="738"/>
    </row>
    <row r="12" spans="1:7" x14ac:dyDescent="0.2">
      <c r="A12" s="68" t="s">
        <v>117</v>
      </c>
      <c r="B12" s="739">
        <v>123867.13932456066</v>
      </c>
      <c r="C12" s="740">
        <v>100</v>
      </c>
      <c r="D12" s="739">
        <v>118388.91107793032</v>
      </c>
      <c r="E12" s="740">
        <v>100</v>
      </c>
      <c r="F12" s="740">
        <v>26.888410867770883</v>
      </c>
      <c r="G12" s="740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589</v>
      </c>
    </row>
    <row r="14" spans="1:7" x14ac:dyDescent="0.2">
      <c r="A14" s="741" t="s">
        <v>590</v>
      </c>
      <c r="B14" s="1"/>
      <c r="C14" s="1"/>
      <c r="D14" s="1"/>
      <c r="E14" s="1"/>
      <c r="F14" s="1"/>
      <c r="G14" s="1"/>
    </row>
    <row r="15" spans="1:7" x14ac:dyDescent="0.2">
      <c r="A15" s="789" t="s">
        <v>644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547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7" t="s">
        <v>290</v>
      </c>
    </row>
    <row r="3" spans="1:6" x14ac:dyDescent="0.2">
      <c r="A3" s="63"/>
      <c r="B3" s="882" t="s">
        <v>291</v>
      </c>
      <c r="C3" s="882"/>
      <c r="D3" s="882"/>
      <c r="E3" s="257" t="s">
        <v>292</v>
      </c>
      <c r="F3" s="257"/>
    </row>
    <row r="4" spans="1:6" x14ac:dyDescent="0.2">
      <c r="A4" s="75"/>
      <c r="B4" s="288" t="s">
        <v>672</v>
      </c>
      <c r="C4" s="289" t="s">
        <v>660</v>
      </c>
      <c r="D4" s="288" t="s">
        <v>675</v>
      </c>
      <c r="E4" s="259" t="s">
        <v>293</v>
      </c>
      <c r="F4" s="258" t="s">
        <v>294</v>
      </c>
    </row>
    <row r="5" spans="1:6" x14ac:dyDescent="0.2">
      <c r="A5" s="659" t="s">
        <v>549</v>
      </c>
      <c r="B5" s="290">
        <v>122.63535500967745</v>
      </c>
      <c r="C5" s="290">
        <v>125.06046266428569</v>
      </c>
      <c r="D5" s="290">
        <v>111.02005930645163</v>
      </c>
      <c r="E5" s="290">
        <v>-1.9391481551753396</v>
      </c>
      <c r="F5" s="290">
        <v>10.462339667072069</v>
      </c>
    </row>
    <row r="6" spans="1:6" x14ac:dyDescent="0.2">
      <c r="A6" s="75" t="s">
        <v>548</v>
      </c>
      <c r="B6" s="269">
        <v>111.12870024193549</v>
      </c>
      <c r="C6" s="285">
        <v>112.96676864642859</v>
      </c>
      <c r="D6" s="269">
        <v>97.10322935161291</v>
      </c>
      <c r="E6" s="269">
        <v>-1.6270877059837103</v>
      </c>
      <c r="F6" s="269">
        <v>14.443876876160363</v>
      </c>
    </row>
    <row r="7" spans="1:6" x14ac:dyDescent="0.2">
      <c r="A7" s="1"/>
      <c r="B7" s="1"/>
      <c r="C7" s="1"/>
      <c r="D7" s="1"/>
      <c r="E7" s="1"/>
      <c r="F7" s="71" t="s">
        <v>654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411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68" t="s">
        <v>295</v>
      </c>
      <c r="B1" s="868"/>
      <c r="C1" s="868"/>
      <c r="D1" s="58"/>
      <c r="E1" s="58"/>
    </row>
    <row r="2" spans="1:38" x14ac:dyDescent="0.2">
      <c r="A2" s="869"/>
      <c r="B2" s="868"/>
      <c r="C2" s="868"/>
      <c r="D2" s="8"/>
      <c r="E2" s="62" t="s">
        <v>290</v>
      </c>
    </row>
    <row r="3" spans="1:38" x14ac:dyDescent="0.2">
      <c r="A3" s="64"/>
      <c r="B3" s="292" t="s">
        <v>296</v>
      </c>
      <c r="C3" s="292" t="s">
        <v>297</v>
      </c>
      <c r="D3" s="292" t="s">
        <v>298</v>
      </c>
      <c r="E3" s="292" t="s">
        <v>299</v>
      </c>
    </row>
    <row r="4" spans="1:38" x14ac:dyDescent="0.2">
      <c r="A4" s="293" t="s">
        <v>300</v>
      </c>
      <c r="B4" s="294">
        <v>122.63535500967745</v>
      </c>
      <c r="C4" s="295">
        <v>21.283821943828318</v>
      </c>
      <c r="D4" s="295">
        <v>46.134409338843</v>
      </c>
      <c r="E4" s="295">
        <v>55.217123727006147</v>
      </c>
      <c r="F4" s="427"/>
      <c r="G4" s="427"/>
      <c r="H4" s="427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</row>
    <row r="5" spans="1:38" x14ac:dyDescent="0.2">
      <c r="A5" s="296" t="s">
        <v>301</v>
      </c>
      <c r="B5" s="297">
        <v>137.9</v>
      </c>
      <c r="C5" s="291">
        <v>22.017647058823531</v>
      </c>
      <c r="D5" s="291">
        <v>65.449965844402286</v>
      </c>
      <c r="E5" s="291">
        <v>50.4323870967742</v>
      </c>
      <c r="F5" s="427"/>
      <c r="G5" s="427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</row>
    <row r="6" spans="1:38" x14ac:dyDescent="0.2">
      <c r="A6" s="296" t="s">
        <v>302</v>
      </c>
      <c r="B6" s="297">
        <v>117.86774193548388</v>
      </c>
      <c r="C6" s="291">
        <v>19.644623655913982</v>
      </c>
      <c r="D6" s="291">
        <v>49.336053763440852</v>
      </c>
      <c r="E6" s="291">
        <v>48.887064516129037</v>
      </c>
      <c r="F6" s="427"/>
      <c r="G6" s="427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</row>
    <row r="7" spans="1:38" x14ac:dyDescent="0.2">
      <c r="A7" s="296" t="s">
        <v>248</v>
      </c>
      <c r="B7" s="297">
        <v>136.69935483870967</v>
      </c>
      <c r="C7" s="291">
        <v>23.724681418288455</v>
      </c>
      <c r="D7" s="291">
        <v>61.934060517195405</v>
      </c>
      <c r="E7" s="291">
        <v>51.040612903225806</v>
      </c>
      <c r="F7" s="427"/>
      <c r="G7" s="427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</row>
    <row r="8" spans="1:38" x14ac:dyDescent="0.2">
      <c r="A8" s="296" t="s">
        <v>303</v>
      </c>
      <c r="B8" s="297">
        <v>103.18506740909588</v>
      </c>
      <c r="C8" s="291">
        <v>17.197511234849316</v>
      </c>
      <c r="D8" s="291">
        <v>36.302384855851976</v>
      </c>
      <c r="E8" s="291">
        <v>49.685171318394588</v>
      </c>
      <c r="F8" s="427"/>
      <c r="G8" s="427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</row>
    <row r="9" spans="1:38" x14ac:dyDescent="0.2">
      <c r="A9" s="296" t="s">
        <v>304</v>
      </c>
      <c r="B9" s="297">
        <v>114.62900420342123</v>
      </c>
      <c r="C9" s="291">
        <v>19.894289985717737</v>
      </c>
      <c r="D9" s="291">
        <v>47.518590796374099</v>
      </c>
      <c r="E9" s="291">
        <v>47.216123421329407</v>
      </c>
      <c r="F9" s="427"/>
      <c r="G9" s="427"/>
    </row>
    <row r="10" spans="1:38" x14ac:dyDescent="0.2">
      <c r="A10" s="296" t="s">
        <v>305</v>
      </c>
      <c r="B10" s="297">
        <v>123.96261290322579</v>
      </c>
      <c r="C10" s="291">
        <v>19.792349959338573</v>
      </c>
      <c r="D10" s="291">
        <v>48.969908105177545</v>
      </c>
      <c r="E10" s="291">
        <v>55.200354838709679</v>
      </c>
      <c r="F10" s="427"/>
      <c r="G10" s="427"/>
    </row>
    <row r="11" spans="1:38" x14ac:dyDescent="0.2">
      <c r="A11" s="296" t="s">
        <v>306</v>
      </c>
      <c r="B11" s="297">
        <v>128.76413053865039</v>
      </c>
      <c r="C11" s="291">
        <v>25.75282610773008</v>
      </c>
      <c r="D11" s="291">
        <v>52.009956368177761</v>
      </c>
      <c r="E11" s="291">
        <v>51.001348062742558</v>
      </c>
      <c r="F11" s="427"/>
      <c r="G11" s="427"/>
    </row>
    <row r="12" spans="1:38" x14ac:dyDescent="0.2">
      <c r="A12" s="296" t="s">
        <v>307</v>
      </c>
      <c r="B12" s="297">
        <v>149.90268639829839</v>
      </c>
      <c r="C12" s="291">
        <v>29.980537279659679</v>
      </c>
      <c r="D12" s="291">
        <v>61.78921852195257</v>
      </c>
      <c r="E12" s="291">
        <v>58.132930596686137</v>
      </c>
      <c r="F12" s="427"/>
      <c r="G12" s="427"/>
    </row>
    <row r="13" spans="1:38" x14ac:dyDescent="0.2">
      <c r="A13" s="296" t="s">
        <v>308</v>
      </c>
      <c r="B13" s="297">
        <v>130.40322580645162</v>
      </c>
      <c r="C13" s="291">
        <v>21.733870967741936</v>
      </c>
      <c r="D13" s="291">
        <v>58.016774193548386</v>
      </c>
      <c r="E13" s="291">
        <v>50.652580645161287</v>
      </c>
      <c r="F13" s="427"/>
      <c r="G13" s="427"/>
    </row>
    <row r="14" spans="1:38" x14ac:dyDescent="0.2">
      <c r="A14" s="296" t="s">
        <v>309</v>
      </c>
      <c r="B14" s="297">
        <v>129.39993548387096</v>
      </c>
      <c r="C14" s="291">
        <v>23.334414595452142</v>
      </c>
      <c r="D14" s="291">
        <v>57.627875727128497</v>
      </c>
      <c r="E14" s="291">
        <v>48.43764516129032</v>
      </c>
      <c r="F14" s="427"/>
      <c r="G14" s="427"/>
    </row>
    <row r="15" spans="1:38" x14ac:dyDescent="0.2">
      <c r="A15" s="296" t="s">
        <v>214</v>
      </c>
      <c r="B15" s="297">
        <v>121.60967741935482</v>
      </c>
      <c r="C15" s="291">
        <v>20.268279569892474</v>
      </c>
      <c r="D15" s="291">
        <v>42.276849462365576</v>
      </c>
      <c r="E15" s="291">
        <v>59.064548387096771</v>
      </c>
      <c r="F15" s="427"/>
      <c r="G15" s="427"/>
    </row>
    <row r="16" spans="1:38" x14ac:dyDescent="0.2">
      <c r="A16" s="296" t="s">
        <v>310</v>
      </c>
      <c r="B16" s="298">
        <v>148.08387096774192</v>
      </c>
      <c r="C16" s="280">
        <v>28.661394380853274</v>
      </c>
      <c r="D16" s="280">
        <v>65.277863683662844</v>
      </c>
      <c r="E16" s="280">
        <v>54.144612903225799</v>
      </c>
      <c r="F16" s="427"/>
      <c r="G16" s="427"/>
    </row>
    <row r="17" spans="1:13" x14ac:dyDescent="0.2">
      <c r="A17" s="296" t="s">
        <v>249</v>
      </c>
      <c r="B17" s="297">
        <v>139.72938709677422</v>
      </c>
      <c r="C17" s="291">
        <v>23.288231182795705</v>
      </c>
      <c r="D17" s="291">
        <v>65.940059139784978</v>
      </c>
      <c r="E17" s="291">
        <v>50.501096774193549</v>
      </c>
      <c r="F17" s="427"/>
      <c r="G17" s="427"/>
    </row>
    <row r="18" spans="1:13" x14ac:dyDescent="0.2">
      <c r="A18" s="296" t="s">
        <v>250</v>
      </c>
      <c r="B18" s="297">
        <v>153.62258064516129</v>
      </c>
      <c r="C18" s="291">
        <v>29.73340270551509</v>
      </c>
      <c r="D18" s="291">
        <v>71.072145681581674</v>
      </c>
      <c r="E18" s="291">
        <v>52.817032258064522</v>
      </c>
      <c r="F18" s="427"/>
      <c r="G18" s="427"/>
    </row>
    <row r="19" spans="1:13" x14ac:dyDescent="0.2">
      <c r="A19" s="58" t="s">
        <v>251</v>
      </c>
      <c r="B19" s="297">
        <v>155.8516129032258</v>
      </c>
      <c r="C19" s="291">
        <v>27.048627032791256</v>
      </c>
      <c r="D19" s="291">
        <v>78.020985870434529</v>
      </c>
      <c r="E19" s="291">
        <v>50.782000000000004</v>
      </c>
      <c r="F19" s="427"/>
      <c r="G19" s="427"/>
    </row>
    <row r="20" spans="1:13" x14ac:dyDescent="0.2">
      <c r="A20" s="58" t="s">
        <v>311</v>
      </c>
      <c r="B20" s="297">
        <v>117.30190077886407</v>
      </c>
      <c r="C20" s="291">
        <v>24.9381993781837</v>
      </c>
      <c r="D20" s="291">
        <v>40.906368084343228</v>
      </c>
      <c r="E20" s="291">
        <v>51.457333316337134</v>
      </c>
      <c r="F20" s="427"/>
      <c r="G20" s="427"/>
    </row>
    <row r="21" spans="1:13" x14ac:dyDescent="0.2">
      <c r="A21" s="58" t="s">
        <v>312</v>
      </c>
      <c r="B21" s="297">
        <v>138.86774193548388</v>
      </c>
      <c r="C21" s="291">
        <v>25.96713873590349</v>
      </c>
      <c r="D21" s="291">
        <v>60.771829006032007</v>
      </c>
      <c r="E21" s="291">
        <v>52.128774193548381</v>
      </c>
      <c r="F21" s="427"/>
      <c r="G21" s="427"/>
    </row>
    <row r="22" spans="1:13" x14ac:dyDescent="0.2">
      <c r="A22" s="58" t="s">
        <v>215</v>
      </c>
      <c r="B22" s="297">
        <v>154.64048387096776</v>
      </c>
      <c r="C22" s="291">
        <v>27.885988894764679</v>
      </c>
      <c r="D22" s="291">
        <v>72.84001110523532</v>
      </c>
      <c r="E22" s="291">
        <v>53.91448387096775</v>
      </c>
      <c r="F22" s="427"/>
      <c r="G22" s="427"/>
    </row>
    <row r="23" spans="1:13" x14ac:dyDescent="0.2">
      <c r="A23" s="299" t="s">
        <v>313</v>
      </c>
      <c r="B23" s="300">
        <v>118.027</v>
      </c>
      <c r="C23" s="301">
        <v>20.484024793388429</v>
      </c>
      <c r="D23" s="301">
        <v>44.33407198080512</v>
      </c>
      <c r="E23" s="301">
        <v>53.208903225806445</v>
      </c>
      <c r="F23" s="427"/>
      <c r="G23" s="427"/>
    </row>
    <row r="24" spans="1:13" x14ac:dyDescent="0.2">
      <c r="A24" s="299" t="s">
        <v>314</v>
      </c>
      <c r="B24" s="300">
        <v>115.64248387096772</v>
      </c>
      <c r="C24" s="301">
        <v>20.070183151159689</v>
      </c>
      <c r="D24" s="301">
        <v>43.442881364969317</v>
      </c>
      <c r="E24" s="301">
        <v>52.129419354838717</v>
      </c>
      <c r="F24" s="427"/>
      <c r="G24" s="427"/>
    </row>
    <row r="25" spans="1:13" x14ac:dyDescent="0.2">
      <c r="A25" s="279" t="s">
        <v>315</v>
      </c>
      <c r="B25" s="300">
        <v>116.40322580645162</v>
      </c>
      <c r="C25" s="301">
        <v>16.913289219740832</v>
      </c>
      <c r="D25" s="301">
        <v>46.209097877033358</v>
      </c>
      <c r="E25" s="301">
        <v>53.280838709677425</v>
      </c>
      <c r="F25" s="427"/>
      <c r="G25" s="427"/>
    </row>
    <row r="26" spans="1:13" x14ac:dyDescent="0.2">
      <c r="A26" s="279" t="s">
        <v>316</v>
      </c>
      <c r="B26" s="300">
        <v>131</v>
      </c>
      <c r="C26" s="301">
        <v>19.983050847457626</v>
      </c>
      <c r="D26" s="301">
        <v>54.93794915254238</v>
      </c>
      <c r="E26" s="301">
        <v>56.078999999999994</v>
      </c>
      <c r="F26" s="427"/>
      <c r="G26" s="427"/>
    </row>
    <row r="27" spans="1:13" x14ac:dyDescent="0.2">
      <c r="A27" s="279" t="s">
        <v>317</v>
      </c>
      <c r="B27" s="300">
        <v>108.87694946412418</v>
      </c>
      <c r="C27" s="301">
        <v>20.359104371340294</v>
      </c>
      <c r="D27" s="301">
        <v>38.797103805521395</v>
      </c>
      <c r="E27" s="301">
        <v>49.720741287262491</v>
      </c>
      <c r="F27" s="427"/>
      <c r="G27" s="427"/>
    </row>
    <row r="28" spans="1:13" x14ac:dyDescent="0.2">
      <c r="A28" s="58" t="s">
        <v>252</v>
      </c>
      <c r="B28" s="297">
        <v>147.63870967741937</v>
      </c>
      <c r="C28" s="291">
        <v>27.6072383949646</v>
      </c>
      <c r="D28" s="291">
        <v>65.150826121164457</v>
      </c>
      <c r="E28" s="291">
        <v>54.880645161290317</v>
      </c>
      <c r="F28" s="427"/>
      <c r="G28" s="427"/>
    </row>
    <row r="29" spans="1:13" x14ac:dyDescent="0.2">
      <c r="A29" s="279" t="s">
        <v>218</v>
      </c>
      <c r="B29" s="300">
        <v>138.10352136274042</v>
      </c>
      <c r="C29" s="301">
        <v>23.017253560456737</v>
      </c>
      <c r="D29" s="301">
        <v>67.013383432905727</v>
      </c>
      <c r="E29" s="301">
        <v>48.072884369377952</v>
      </c>
      <c r="F29" s="427"/>
      <c r="G29" s="427"/>
    </row>
    <row r="30" spans="1:13" x14ac:dyDescent="0.2">
      <c r="A30" s="58" t="s">
        <v>318</v>
      </c>
      <c r="B30" s="297">
        <v>103.92741402961926</v>
      </c>
      <c r="C30" s="291">
        <v>16.593452660191311</v>
      </c>
      <c r="D30" s="291">
        <v>36.461325883656038</v>
      </c>
      <c r="E30" s="291">
        <v>50.872635485771909</v>
      </c>
      <c r="F30" s="427"/>
      <c r="G30" s="427"/>
    </row>
    <row r="31" spans="1:13" x14ac:dyDescent="0.2">
      <c r="A31" s="302" t="s">
        <v>253</v>
      </c>
      <c r="B31" s="303">
        <v>146.67137451484638</v>
      </c>
      <c r="C31" s="269">
        <v>29.334274902969277</v>
      </c>
      <c r="D31" s="269">
        <v>66.141226855626343</v>
      </c>
      <c r="E31" s="269">
        <v>51.195872756250765</v>
      </c>
      <c r="F31" s="427"/>
      <c r="G31" s="427"/>
    </row>
    <row r="32" spans="1:13" x14ac:dyDescent="0.2">
      <c r="A32" s="304" t="s">
        <v>319</v>
      </c>
      <c r="B32" s="305">
        <v>136.94953500476439</v>
      </c>
      <c r="C32" s="305">
        <v>24.200726415131854</v>
      </c>
      <c r="D32" s="305">
        <v>61.614285590285618</v>
      </c>
      <c r="E32" s="305">
        <v>51.134522999346913</v>
      </c>
      <c r="F32" s="427"/>
      <c r="G32" s="427"/>
      <c r="M32" s="428"/>
    </row>
    <row r="33" spans="1:13" x14ac:dyDescent="0.2">
      <c r="A33" s="306" t="s">
        <v>320</v>
      </c>
      <c r="B33" s="307">
        <v>140.97569537496409</v>
      </c>
      <c r="C33" s="307">
        <v>24.314623418330044</v>
      </c>
      <c r="D33" s="307">
        <v>64.637985280064015</v>
      </c>
      <c r="E33" s="307">
        <v>52.023086676570031</v>
      </c>
      <c r="F33" s="427"/>
      <c r="G33" s="427"/>
      <c r="M33" s="428"/>
    </row>
    <row r="34" spans="1:13" x14ac:dyDescent="0.2">
      <c r="A34" s="306" t="s">
        <v>321</v>
      </c>
      <c r="B34" s="308">
        <v>18.340340365286636</v>
      </c>
      <c r="C34" s="308">
        <v>3.0308014745017253</v>
      </c>
      <c r="D34" s="308">
        <v>18.503575941221015</v>
      </c>
      <c r="E34" s="308">
        <v>-3.1940370504361155</v>
      </c>
      <c r="F34" s="427"/>
      <c r="G34" s="427"/>
    </row>
    <row r="35" spans="1:13" x14ac:dyDescent="0.2">
      <c r="A35" s="94"/>
      <c r="B35" s="65"/>
      <c r="C35" s="58"/>
      <c r="D35" s="8"/>
      <c r="E35" s="71" t="s">
        <v>654</v>
      </c>
    </row>
    <row r="36" spans="1:13" x14ac:dyDescent="0.2">
      <c r="B36" s="427"/>
      <c r="C36" s="427"/>
      <c r="D36" s="427"/>
      <c r="E36" s="427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68" t="s">
        <v>322</v>
      </c>
      <c r="B1" s="868"/>
      <c r="C1" s="868"/>
      <c r="D1" s="58"/>
      <c r="E1" s="58"/>
    </row>
    <row r="2" spans="1:36" x14ac:dyDescent="0.2">
      <c r="A2" s="869"/>
      <c r="B2" s="868"/>
      <c r="C2" s="868"/>
      <c r="D2" s="8"/>
      <c r="E2" s="62" t="s">
        <v>290</v>
      </c>
    </row>
    <row r="3" spans="1:36" x14ac:dyDescent="0.2">
      <c r="A3" s="64"/>
      <c r="B3" s="292" t="s">
        <v>296</v>
      </c>
      <c r="C3" s="292" t="s">
        <v>297</v>
      </c>
      <c r="D3" s="292" t="s">
        <v>298</v>
      </c>
      <c r="E3" s="292" t="s">
        <v>299</v>
      </c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</row>
    <row r="4" spans="1:36" x14ac:dyDescent="0.2">
      <c r="A4" s="293" t="s">
        <v>300</v>
      </c>
      <c r="B4" s="294">
        <v>111.12870024193549</v>
      </c>
      <c r="C4" s="295">
        <v>19.286799215542523</v>
      </c>
      <c r="D4" s="295">
        <v>36.733156212290048</v>
      </c>
      <c r="E4" s="295">
        <v>55.10874481410292</v>
      </c>
      <c r="F4" s="427"/>
      <c r="G4" s="427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</row>
    <row r="5" spans="1:36" x14ac:dyDescent="0.2">
      <c r="A5" s="296" t="s">
        <v>301</v>
      </c>
      <c r="B5" s="297">
        <v>118.0741935483871</v>
      </c>
      <c r="C5" s="291">
        <v>18.852182163187855</v>
      </c>
      <c r="D5" s="291">
        <v>47.040075901328287</v>
      </c>
      <c r="E5" s="291">
        <v>52.181935483870959</v>
      </c>
      <c r="G5" s="427"/>
      <c r="H5" s="432"/>
      <c r="I5" s="432"/>
      <c r="J5" s="432"/>
      <c r="K5" s="432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</row>
    <row r="6" spans="1:36" x14ac:dyDescent="0.2">
      <c r="A6" s="296" t="s">
        <v>302</v>
      </c>
      <c r="B6" s="297">
        <v>111.71935483870968</v>
      </c>
      <c r="C6" s="291">
        <v>18.619892473118281</v>
      </c>
      <c r="D6" s="291">
        <v>40.964075268817197</v>
      </c>
      <c r="E6" s="291">
        <v>52.135387096774195</v>
      </c>
      <c r="G6" s="427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</row>
    <row r="7" spans="1:36" x14ac:dyDescent="0.2">
      <c r="A7" s="296" t="s">
        <v>248</v>
      </c>
      <c r="B7" s="297">
        <v>124.45161290322581</v>
      </c>
      <c r="C7" s="291">
        <v>21.599040255931751</v>
      </c>
      <c r="D7" s="291">
        <v>51.857862969874702</v>
      </c>
      <c r="E7" s="291">
        <v>50.994709677419351</v>
      </c>
      <c r="G7" s="427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</row>
    <row r="8" spans="1:36" x14ac:dyDescent="0.2">
      <c r="A8" s="296" t="s">
        <v>303</v>
      </c>
      <c r="B8" s="297">
        <v>103.11018673985402</v>
      </c>
      <c r="C8" s="291">
        <v>17.185031123309003</v>
      </c>
      <c r="D8" s="291">
        <v>33.029896189662523</v>
      </c>
      <c r="E8" s="291">
        <v>52.89525942688249</v>
      </c>
      <c r="G8" s="427"/>
    </row>
    <row r="9" spans="1:36" x14ac:dyDescent="0.2">
      <c r="A9" s="296" t="s">
        <v>304</v>
      </c>
      <c r="B9" s="297">
        <v>112.340580981817</v>
      </c>
      <c r="C9" s="291">
        <v>19.497125624943447</v>
      </c>
      <c r="D9" s="291">
        <v>40.524033545164372</v>
      </c>
      <c r="E9" s="291">
        <v>52.319421811709176</v>
      </c>
      <c r="G9" s="427"/>
    </row>
    <row r="10" spans="1:36" x14ac:dyDescent="0.2">
      <c r="A10" s="296" t="s">
        <v>305</v>
      </c>
      <c r="B10" s="297">
        <v>122.89683870967743</v>
      </c>
      <c r="C10" s="291">
        <v>19.622184331797236</v>
      </c>
      <c r="D10" s="291">
        <v>46.070138248847933</v>
      </c>
      <c r="E10" s="291">
        <v>57.204516129032257</v>
      </c>
      <c r="G10" s="427"/>
    </row>
    <row r="11" spans="1:36" x14ac:dyDescent="0.2">
      <c r="A11" s="296" t="s">
        <v>306</v>
      </c>
      <c r="B11" s="297">
        <v>119.61998028835728</v>
      </c>
      <c r="C11" s="291">
        <v>23.923996057671456</v>
      </c>
      <c r="D11" s="291">
        <v>41.230690799643511</v>
      </c>
      <c r="E11" s="291">
        <v>54.465293431042312</v>
      </c>
      <c r="G11" s="427"/>
    </row>
    <row r="12" spans="1:36" x14ac:dyDescent="0.2">
      <c r="A12" s="296" t="s">
        <v>307</v>
      </c>
      <c r="B12" s="297">
        <v>126.99017630973451</v>
      </c>
      <c r="C12" s="291">
        <v>25.398035261946902</v>
      </c>
      <c r="D12" s="291">
        <v>42.125344451622865</v>
      </c>
      <c r="E12" s="291">
        <v>59.466796596164741</v>
      </c>
      <c r="G12" s="427"/>
    </row>
    <row r="13" spans="1:36" x14ac:dyDescent="0.2">
      <c r="A13" s="296" t="s">
        <v>308</v>
      </c>
      <c r="B13" s="297">
        <v>116.15483870967742</v>
      </c>
      <c r="C13" s="291">
        <v>19.35913978494624</v>
      </c>
      <c r="D13" s="291">
        <v>41.604924731182791</v>
      </c>
      <c r="E13" s="291">
        <v>55.190774193548386</v>
      </c>
      <c r="G13" s="427"/>
    </row>
    <row r="14" spans="1:36" x14ac:dyDescent="0.2">
      <c r="A14" s="296" t="s">
        <v>309</v>
      </c>
      <c r="B14" s="297">
        <v>118.83177419354838</v>
      </c>
      <c r="C14" s="291">
        <v>21.428680592279218</v>
      </c>
      <c r="D14" s="291">
        <v>50.231996827075619</v>
      </c>
      <c r="E14" s="291">
        <v>47.171096774193551</v>
      </c>
      <c r="G14" s="427"/>
    </row>
    <row r="15" spans="1:36" x14ac:dyDescent="0.2">
      <c r="A15" s="296" t="s">
        <v>214</v>
      </c>
      <c r="B15" s="297">
        <v>122.61290322580646</v>
      </c>
      <c r="C15" s="291">
        <v>20.435483870967747</v>
      </c>
      <c r="D15" s="291">
        <v>39.292225806451611</v>
      </c>
      <c r="E15" s="291">
        <v>62.8851935483871</v>
      </c>
      <c r="G15" s="427"/>
    </row>
    <row r="16" spans="1:36" x14ac:dyDescent="0.2">
      <c r="A16" s="296" t="s">
        <v>310</v>
      </c>
      <c r="B16" s="298">
        <v>134.34193548387097</v>
      </c>
      <c r="C16" s="280">
        <v>26.001664932362125</v>
      </c>
      <c r="D16" s="280">
        <v>49.846947970863674</v>
      </c>
      <c r="E16" s="280">
        <v>58.49332258064517</v>
      </c>
      <c r="G16" s="427"/>
    </row>
    <row r="17" spans="1:11" x14ac:dyDescent="0.2">
      <c r="A17" s="296" t="s">
        <v>249</v>
      </c>
      <c r="B17" s="297">
        <v>125.24835483870967</v>
      </c>
      <c r="C17" s="291">
        <v>20.874725806451615</v>
      </c>
      <c r="D17" s="291">
        <v>54.670112903225792</v>
      </c>
      <c r="E17" s="291">
        <v>49.703516129032259</v>
      </c>
      <c r="G17" s="427"/>
    </row>
    <row r="18" spans="1:11" x14ac:dyDescent="0.2">
      <c r="A18" s="296" t="s">
        <v>250</v>
      </c>
      <c r="B18" s="297">
        <v>128.94516129032257</v>
      </c>
      <c r="C18" s="291">
        <v>24.957127991675335</v>
      </c>
      <c r="D18" s="291">
        <v>42.045484911550474</v>
      </c>
      <c r="E18" s="291">
        <v>61.942548387096771</v>
      </c>
      <c r="G18" s="427"/>
    </row>
    <row r="19" spans="1:11" x14ac:dyDescent="0.2">
      <c r="A19" s="58" t="s">
        <v>251</v>
      </c>
      <c r="B19" s="297">
        <v>123.28387096774193</v>
      </c>
      <c r="C19" s="291">
        <v>21.396374300186618</v>
      </c>
      <c r="D19" s="291">
        <v>49.392012796587565</v>
      </c>
      <c r="E19" s="291">
        <v>52.495483870967746</v>
      </c>
      <c r="G19" s="427"/>
    </row>
    <row r="20" spans="1:11" x14ac:dyDescent="0.2">
      <c r="A20" s="58" t="s">
        <v>311</v>
      </c>
      <c r="B20" s="297">
        <v>119.91304015552937</v>
      </c>
      <c r="C20" s="291">
        <v>25.493323497632232</v>
      </c>
      <c r="D20" s="291">
        <v>39.370180595531266</v>
      </c>
      <c r="E20" s="291">
        <v>55.049536062365874</v>
      </c>
      <c r="G20" s="427"/>
    </row>
    <row r="21" spans="1:11" x14ac:dyDescent="0.2">
      <c r="A21" s="58" t="s">
        <v>312</v>
      </c>
      <c r="B21" s="297">
        <v>126.73870967741937</v>
      </c>
      <c r="C21" s="291">
        <v>23.699108313663785</v>
      </c>
      <c r="D21" s="291">
        <v>49.899730396013652</v>
      </c>
      <c r="E21" s="291">
        <v>53.139870967741935</v>
      </c>
      <c r="G21" s="427"/>
    </row>
    <row r="22" spans="1:11" x14ac:dyDescent="0.2">
      <c r="A22" s="58" t="s">
        <v>215</v>
      </c>
      <c r="B22" s="297">
        <v>139.82474193548387</v>
      </c>
      <c r="C22" s="291">
        <v>25.214297726070864</v>
      </c>
      <c r="D22" s="291">
        <v>61.740089370703316</v>
      </c>
      <c r="E22" s="291">
        <v>52.87035483870968</v>
      </c>
      <c r="G22" s="427"/>
    </row>
    <row r="23" spans="1:11" x14ac:dyDescent="0.2">
      <c r="A23" s="299" t="s">
        <v>313</v>
      </c>
      <c r="B23" s="300">
        <v>108.68006451612905</v>
      </c>
      <c r="C23" s="301">
        <v>18.861829378832315</v>
      </c>
      <c r="D23" s="301">
        <v>34.902202879232206</v>
      </c>
      <c r="E23" s="301">
        <v>54.916032258064526</v>
      </c>
      <c r="G23" s="427"/>
    </row>
    <row r="24" spans="1:11" x14ac:dyDescent="0.2">
      <c r="A24" s="299" t="s">
        <v>314</v>
      </c>
      <c r="B24" s="300">
        <v>105.25012903225806</v>
      </c>
      <c r="C24" s="301">
        <v>18.266551319648094</v>
      </c>
      <c r="D24" s="301">
        <v>33.017061583577707</v>
      </c>
      <c r="E24" s="301">
        <v>53.966516129032257</v>
      </c>
      <c r="G24" s="427"/>
    </row>
    <row r="25" spans="1:11" x14ac:dyDescent="0.2">
      <c r="A25" s="279" t="s">
        <v>315</v>
      </c>
      <c r="B25" s="300">
        <v>100.72258064516129</v>
      </c>
      <c r="C25" s="301">
        <v>14.634904880066172</v>
      </c>
      <c r="D25" s="301">
        <v>33.499869313482208</v>
      </c>
      <c r="E25" s="301">
        <v>52.587806451612906</v>
      </c>
      <c r="G25" s="427"/>
    </row>
    <row r="26" spans="1:11" x14ac:dyDescent="0.2">
      <c r="A26" s="279" t="s">
        <v>316</v>
      </c>
      <c r="B26" s="300">
        <v>118</v>
      </c>
      <c r="C26" s="301">
        <v>18</v>
      </c>
      <c r="D26" s="301">
        <v>47.239999999999995</v>
      </c>
      <c r="E26" s="301">
        <v>52.760000000000005</v>
      </c>
      <c r="G26" s="427"/>
    </row>
    <row r="27" spans="1:11" x14ac:dyDescent="0.2">
      <c r="A27" s="279" t="s">
        <v>317</v>
      </c>
      <c r="B27" s="300">
        <v>105.70462736278482</v>
      </c>
      <c r="C27" s="301">
        <v>19.765905929626431</v>
      </c>
      <c r="D27" s="301">
        <v>33.908293864669105</v>
      </c>
      <c r="E27" s="301">
        <v>52.03042756848928</v>
      </c>
      <c r="G27" s="427"/>
    </row>
    <row r="28" spans="1:11" x14ac:dyDescent="0.2">
      <c r="A28" s="58" t="s">
        <v>252</v>
      </c>
      <c r="B28" s="297">
        <v>126.06129032258063</v>
      </c>
      <c r="C28" s="291">
        <v>23.572436401783371</v>
      </c>
      <c r="D28" s="291">
        <v>46.635950694990804</v>
      </c>
      <c r="E28" s="291">
        <v>55.852903225806457</v>
      </c>
      <c r="G28" s="427"/>
    </row>
    <row r="29" spans="1:11" x14ac:dyDescent="0.2">
      <c r="A29" s="279" t="s">
        <v>218</v>
      </c>
      <c r="B29" s="300">
        <v>141.50073668632871</v>
      </c>
      <c r="C29" s="301">
        <v>23.58345611438812</v>
      </c>
      <c r="D29" s="301">
        <v>67.013701998583826</v>
      </c>
      <c r="E29" s="301">
        <v>50.903578573356761</v>
      </c>
      <c r="G29" s="427"/>
    </row>
    <row r="30" spans="1:11" x14ac:dyDescent="0.2">
      <c r="A30" s="58" t="s">
        <v>318</v>
      </c>
      <c r="B30" s="297">
        <v>104.14234902372</v>
      </c>
      <c r="C30" s="291">
        <v>16.627770012190588</v>
      </c>
      <c r="D30" s="291">
        <v>33.41651157216446</v>
      </c>
      <c r="E30" s="291">
        <v>54.098067439364954</v>
      </c>
      <c r="G30" s="427"/>
    </row>
    <row r="31" spans="1:11" x14ac:dyDescent="0.2">
      <c r="A31" s="302" t="s">
        <v>253</v>
      </c>
      <c r="B31" s="303">
        <v>145.09328244662649</v>
      </c>
      <c r="C31" s="269">
        <v>29.018656489325299</v>
      </c>
      <c r="D31" s="269">
        <v>58.49616301363632</v>
      </c>
      <c r="E31" s="269">
        <v>57.578462943664874</v>
      </c>
      <c r="G31" s="427"/>
    </row>
    <row r="32" spans="1:11" x14ac:dyDescent="0.2">
      <c r="A32" s="304" t="s">
        <v>319</v>
      </c>
      <c r="B32" s="305">
        <v>123.42370286683743</v>
      </c>
      <c r="C32" s="305">
        <v>21.810539671558164</v>
      </c>
      <c r="D32" s="305">
        <v>48.880462190886121</v>
      </c>
      <c r="E32" s="305">
        <v>52.732701004393149</v>
      </c>
      <c r="G32" s="427"/>
      <c r="H32" s="433"/>
      <c r="I32" s="433"/>
      <c r="J32" s="433"/>
      <c r="K32" s="433"/>
    </row>
    <row r="33" spans="1:11" x14ac:dyDescent="0.2">
      <c r="A33" s="306" t="s">
        <v>320</v>
      </c>
      <c r="B33" s="307">
        <v>122.50352814910715</v>
      </c>
      <c r="C33" s="307">
        <v>21.12865729400977</v>
      </c>
      <c r="D33" s="307">
        <v>48.663466492634711</v>
      </c>
      <c r="E33" s="307">
        <v>52.711404362462666</v>
      </c>
      <c r="G33" s="427"/>
      <c r="H33" s="430"/>
      <c r="I33" s="430"/>
      <c r="J33" s="430"/>
      <c r="K33" s="430"/>
    </row>
    <row r="34" spans="1:11" x14ac:dyDescent="0.2">
      <c r="A34" s="306" t="s">
        <v>321</v>
      </c>
      <c r="B34" s="308">
        <v>11.374827907171664</v>
      </c>
      <c r="C34" s="308">
        <v>1.8418580784672471</v>
      </c>
      <c r="D34" s="308">
        <v>11.930310280344663</v>
      </c>
      <c r="E34" s="308">
        <v>-2.3973404516402539</v>
      </c>
      <c r="G34" s="427"/>
    </row>
    <row r="35" spans="1:11" x14ac:dyDescent="0.2">
      <c r="A35" s="94"/>
      <c r="B35" s="65"/>
      <c r="C35" s="58"/>
      <c r="D35" s="8"/>
      <c r="E35" s="71" t="s">
        <v>654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4" workbookViewId="0">
      <selection activeCell="A5" sqref="A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68" t="s">
        <v>35</v>
      </c>
      <c r="B1" s="868"/>
      <c r="C1" s="868"/>
    </row>
    <row r="2" spans="1:4" x14ac:dyDescent="0.2">
      <c r="A2" s="868"/>
      <c r="B2" s="868"/>
      <c r="C2" s="868"/>
    </row>
    <row r="3" spans="1:4" x14ac:dyDescent="0.2">
      <c r="A3" s="61"/>
      <c r="B3" s="8"/>
      <c r="C3" s="62" t="s">
        <v>290</v>
      </c>
    </row>
    <row r="4" spans="1:4" x14ac:dyDescent="0.2">
      <c r="A4" s="64"/>
      <c r="B4" s="292" t="s">
        <v>296</v>
      </c>
      <c r="C4" s="292" t="s">
        <v>299</v>
      </c>
    </row>
    <row r="5" spans="1:4" x14ac:dyDescent="0.2">
      <c r="A5" s="293" t="s">
        <v>300</v>
      </c>
      <c r="B5" s="731">
        <v>67.798935483870963</v>
      </c>
      <c r="C5" s="732">
        <v>47.131548387096771</v>
      </c>
    </row>
    <row r="6" spans="1:4" x14ac:dyDescent="0.2">
      <c r="A6" s="296" t="s">
        <v>301</v>
      </c>
      <c r="B6" s="733">
        <v>61.951612903225808</v>
      </c>
      <c r="C6" s="734">
        <v>45.925193548387092</v>
      </c>
    </row>
    <row r="7" spans="1:4" x14ac:dyDescent="0.2">
      <c r="A7" s="296" t="s">
        <v>302</v>
      </c>
      <c r="B7" s="733">
        <v>69.826516129032257</v>
      </c>
      <c r="C7" s="734">
        <v>47.270645161290318</v>
      </c>
    </row>
    <row r="8" spans="1:4" x14ac:dyDescent="0.2">
      <c r="A8" s="296" t="s">
        <v>248</v>
      </c>
      <c r="B8" s="733">
        <v>57.740322580645156</v>
      </c>
      <c r="C8" s="734">
        <v>45.85416129032258</v>
      </c>
    </row>
    <row r="9" spans="1:4" x14ac:dyDescent="0.2">
      <c r="A9" s="296" t="s">
        <v>303</v>
      </c>
      <c r="B9" s="733">
        <v>94.802885709667549</v>
      </c>
      <c r="C9" s="734">
        <v>45.972442594235844</v>
      </c>
    </row>
    <row r="10" spans="1:4" x14ac:dyDescent="0.2">
      <c r="A10" s="296" t="s">
        <v>305</v>
      </c>
      <c r="B10" s="733">
        <v>80.483483870967746</v>
      </c>
      <c r="C10" s="734">
        <v>54.090516129032252</v>
      </c>
    </row>
    <row r="11" spans="1:4" x14ac:dyDescent="0.2">
      <c r="A11" s="296" t="s">
        <v>306</v>
      </c>
      <c r="B11" s="733">
        <v>65.256125099691815</v>
      </c>
      <c r="C11" s="734">
        <v>47.583289967244383</v>
      </c>
      <c r="D11" s="291"/>
    </row>
    <row r="12" spans="1:4" x14ac:dyDescent="0.2">
      <c r="A12" s="296" t="s">
        <v>307</v>
      </c>
      <c r="B12" s="733">
        <v>111.32094697188627</v>
      </c>
      <c r="C12" s="734">
        <v>56.131200994631378</v>
      </c>
    </row>
    <row r="13" spans="1:4" x14ac:dyDescent="0.2">
      <c r="A13" s="296" t="s">
        <v>308</v>
      </c>
      <c r="B13" s="733">
        <v>0</v>
      </c>
      <c r="C13" s="734">
        <v>0</v>
      </c>
    </row>
    <row r="14" spans="1:4" x14ac:dyDescent="0.2">
      <c r="A14" s="296" t="s">
        <v>309</v>
      </c>
      <c r="B14" s="733">
        <v>85.843290322580657</v>
      </c>
      <c r="C14" s="734">
        <v>45.020387096774193</v>
      </c>
    </row>
    <row r="15" spans="1:4" x14ac:dyDescent="0.2">
      <c r="A15" s="296" t="s">
        <v>214</v>
      </c>
      <c r="B15" s="733">
        <v>74.3</v>
      </c>
      <c r="C15" s="734">
        <v>50.822000000000003</v>
      </c>
    </row>
    <row r="16" spans="1:4" x14ac:dyDescent="0.2">
      <c r="A16" s="296" t="s">
        <v>310</v>
      </c>
      <c r="B16" s="733">
        <v>90.458064516129042</v>
      </c>
      <c r="C16" s="734">
        <v>50.08</v>
      </c>
    </row>
    <row r="17" spans="1:3" x14ac:dyDescent="0.2">
      <c r="A17" s="296" t="s">
        <v>249</v>
      </c>
      <c r="B17" s="733">
        <v>76.257483870967746</v>
      </c>
      <c r="C17" s="734">
        <v>51.657903225806457</v>
      </c>
    </row>
    <row r="18" spans="1:3" x14ac:dyDescent="0.2">
      <c r="A18" s="296" t="s">
        <v>250</v>
      </c>
      <c r="B18" s="733">
        <v>98.290322580645153</v>
      </c>
      <c r="C18" s="734">
        <v>50.410290322580643</v>
      </c>
    </row>
    <row r="19" spans="1:3" x14ac:dyDescent="0.2">
      <c r="A19" s="296" t="s">
        <v>311</v>
      </c>
      <c r="B19" s="733">
        <v>119.91303805873947</v>
      </c>
      <c r="C19" s="734">
        <v>55.049534489773428</v>
      </c>
    </row>
    <row r="20" spans="1:3" x14ac:dyDescent="0.2">
      <c r="A20" s="296" t="s">
        <v>312</v>
      </c>
      <c r="B20" s="733">
        <v>66.697064516129032</v>
      </c>
      <c r="C20" s="734">
        <v>46.536096774193545</v>
      </c>
    </row>
    <row r="21" spans="1:3" x14ac:dyDescent="0.2">
      <c r="A21" s="296" t="s">
        <v>215</v>
      </c>
      <c r="B21" s="733">
        <v>119.22148387096772</v>
      </c>
      <c r="C21" s="734">
        <v>57.401387096774194</v>
      </c>
    </row>
    <row r="22" spans="1:3" x14ac:dyDescent="0.2">
      <c r="A22" s="296" t="s">
        <v>313</v>
      </c>
      <c r="B22" s="733">
        <v>74.305064516129022</v>
      </c>
      <c r="C22" s="734">
        <v>54.916032258064526</v>
      </c>
    </row>
    <row r="23" spans="1:3" x14ac:dyDescent="0.2">
      <c r="A23" s="296" t="s">
        <v>314</v>
      </c>
      <c r="B23" s="733">
        <v>58.234000000000002</v>
      </c>
      <c r="C23" s="734">
        <v>46.012999999999991</v>
      </c>
    </row>
    <row r="24" spans="1:3" x14ac:dyDescent="0.2">
      <c r="A24" s="296" t="s">
        <v>315</v>
      </c>
      <c r="B24" s="733">
        <v>55.164516129032258</v>
      </c>
      <c r="C24" s="734">
        <v>47.389903225806464</v>
      </c>
    </row>
    <row r="25" spans="1:3" x14ac:dyDescent="0.2">
      <c r="A25" s="296" t="s">
        <v>316</v>
      </c>
      <c r="B25" s="733">
        <v>100</v>
      </c>
      <c r="C25" s="734">
        <v>61.536999999999999</v>
      </c>
    </row>
    <row r="26" spans="1:3" x14ac:dyDescent="0.2">
      <c r="A26" s="296" t="s">
        <v>683</v>
      </c>
      <c r="B26" s="733">
        <v>100.73870967741935</v>
      </c>
      <c r="C26" s="734">
        <v>33.863</v>
      </c>
    </row>
    <row r="27" spans="1:3" x14ac:dyDescent="0.2">
      <c r="A27" s="296" t="s">
        <v>317</v>
      </c>
      <c r="B27" s="733">
        <v>68.760673358719174</v>
      </c>
      <c r="C27" s="734">
        <v>50.511249023485746</v>
      </c>
    </row>
    <row r="28" spans="1:3" x14ac:dyDescent="0.2">
      <c r="A28" s="296" t="s">
        <v>252</v>
      </c>
      <c r="B28" s="733">
        <v>107.46129032258064</v>
      </c>
      <c r="C28" s="734">
        <v>52.671677419354829</v>
      </c>
    </row>
    <row r="29" spans="1:3" x14ac:dyDescent="0.2">
      <c r="A29" s="296" t="s">
        <v>218</v>
      </c>
      <c r="B29" s="733">
        <v>58.118679930300644</v>
      </c>
      <c r="C29" s="734">
        <v>42.468725629592306</v>
      </c>
    </row>
    <row r="30" spans="1:3" x14ac:dyDescent="0.2">
      <c r="A30" s="296" t="s">
        <v>684</v>
      </c>
      <c r="B30" s="733">
        <v>65.741102201274757</v>
      </c>
      <c r="C30" s="734">
        <v>45.542030033987913</v>
      </c>
    </row>
    <row r="31" spans="1:3" x14ac:dyDescent="0.2">
      <c r="A31" s="296" t="s">
        <v>318</v>
      </c>
      <c r="B31" s="733">
        <v>93.028043506265092</v>
      </c>
      <c r="C31" s="734">
        <v>44.758359193371874</v>
      </c>
    </row>
    <row r="32" spans="1:3" x14ac:dyDescent="0.2">
      <c r="A32" s="296" t="s">
        <v>253</v>
      </c>
      <c r="B32" s="733">
        <v>112.96048715057354</v>
      </c>
      <c r="C32" s="734">
        <v>47.919104609326965</v>
      </c>
    </row>
    <row r="33" spans="1:3" x14ac:dyDescent="0.2">
      <c r="A33" s="304" t="s">
        <v>319</v>
      </c>
      <c r="B33" s="735">
        <v>71.041487734001251</v>
      </c>
      <c r="C33" s="735">
        <v>48.036598421457896</v>
      </c>
    </row>
    <row r="34" spans="1:3" x14ac:dyDescent="0.2">
      <c r="A34" s="306" t="s">
        <v>320</v>
      </c>
      <c r="B34" s="736">
        <v>69.690663847502577</v>
      </c>
      <c r="C34" s="736">
        <v>47.926473752639154</v>
      </c>
    </row>
    <row r="35" spans="1:3" x14ac:dyDescent="0.2">
      <c r="A35" s="306" t="s">
        <v>321</v>
      </c>
      <c r="B35" s="774">
        <v>1.8917283636316142</v>
      </c>
      <c r="C35" s="774">
        <v>0.79492536554238313</v>
      </c>
    </row>
    <row r="36" spans="1:3" x14ac:dyDescent="0.2">
      <c r="A36" s="94"/>
      <c r="B36" s="8"/>
      <c r="C36" s="71" t="s">
        <v>594</v>
      </c>
    </row>
    <row r="37" spans="1:3" x14ac:dyDescent="0.2">
      <c r="A37" s="94" t="s">
        <v>550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A3" sqref="A3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2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7" t="s">
        <v>323</v>
      </c>
    </row>
    <row r="3" spans="1:13" x14ac:dyDescent="0.2">
      <c r="A3" s="228"/>
      <c r="B3" s="720">
        <v>2016</v>
      </c>
      <c r="C3" s="720" t="s">
        <v>587</v>
      </c>
      <c r="D3" s="720" t="s">
        <v>587</v>
      </c>
      <c r="E3" s="720" t="s">
        <v>587</v>
      </c>
      <c r="F3" s="720" t="s">
        <v>587</v>
      </c>
      <c r="G3" s="720" t="s">
        <v>587</v>
      </c>
      <c r="H3" s="720" t="s">
        <v>587</v>
      </c>
      <c r="I3" s="720" t="s">
        <v>587</v>
      </c>
      <c r="J3" s="720" t="s">
        <v>587</v>
      </c>
      <c r="K3" s="720">
        <v>2017</v>
      </c>
      <c r="L3" s="720" t="s">
        <v>587</v>
      </c>
      <c r="M3" s="720" t="s">
        <v>587</v>
      </c>
    </row>
    <row r="4" spans="1:13" x14ac:dyDescent="0.2">
      <c r="A4" s="316"/>
      <c r="B4" s="660">
        <v>42461</v>
      </c>
      <c r="C4" s="660">
        <v>42491</v>
      </c>
      <c r="D4" s="660">
        <v>42522</v>
      </c>
      <c r="E4" s="660">
        <v>42552</v>
      </c>
      <c r="F4" s="660">
        <v>42583</v>
      </c>
      <c r="G4" s="660">
        <v>42614</v>
      </c>
      <c r="H4" s="660">
        <v>42644</v>
      </c>
      <c r="I4" s="660">
        <v>42675</v>
      </c>
      <c r="J4" s="660">
        <v>42705</v>
      </c>
      <c r="K4" s="660">
        <v>42736</v>
      </c>
      <c r="L4" s="660">
        <v>42767</v>
      </c>
      <c r="M4" s="660">
        <v>42795</v>
      </c>
    </row>
    <row r="5" spans="1:13" x14ac:dyDescent="0.2">
      <c r="A5" s="310" t="s">
        <v>324</v>
      </c>
      <c r="B5" s="311">
        <v>41.665238095238102</v>
      </c>
      <c r="C5" s="311">
        <v>46.814500000000002</v>
      </c>
      <c r="D5" s="311">
        <v>48.358636363636357</v>
      </c>
      <c r="E5" s="311">
        <v>44.977142857142859</v>
      </c>
      <c r="F5" s="311">
        <v>45.704090909090915</v>
      </c>
      <c r="G5" s="311">
        <v>46.597727272727276</v>
      </c>
      <c r="H5" s="311">
        <v>49.484285714285718</v>
      </c>
      <c r="I5" s="311">
        <v>44.89318181818183</v>
      </c>
      <c r="J5" s="311">
        <v>53.201999999999998</v>
      </c>
      <c r="K5" s="311">
        <v>54.541904761904753</v>
      </c>
      <c r="L5" s="311">
        <v>54.806500000000007</v>
      </c>
      <c r="M5" s="311">
        <v>51.580000000000005</v>
      </c>
    </row>
    <row r="6" spans="1:13" x14ac:dyDescent="0.2">
      <c r="A6" s="312" t="s">
        <v>325</v>
      </c>
      <c r="B6" s="311">
        <v>40.958095238095225</v>
      </c>
      <c r="C6" s="311">
        <v>46.712380952380947</v>
      </c>
      <c r="D6" s="311">
        <v>48.757272727272721</v>
      </c>
      <c r="E6" s="311">
        <v>44.651499999999999</v>
      </c>
      <c r="F6" s="311">
        <v>44.724347826086962</v>
      </c>
      <c r="G6" s="311">
        <v>45.200952380952387</v>
      </c>
      <c r="H6" s="311">
        <v>49.845714285714287</v>
      </c>
      <c r="I6" s="311">
        <v>45.660952380952381</v>
      </c>
      <c r="J6" s="311">
        <v>51.970476190476198</v>
      </c>
      <c r="K6" s="311">
        <v>52.503999999999998</v>
      </c>
      <c r="L6" s="311">
        <v>53.46842105263157</v>
      </c>
      <c r="M6" s="311">
        <v>49.327826086956513</v>
      </c>
    </row>
    <row r="7" spans="1:13" x14ac:dyDescent="0.2">
      <c r="A7" s="313" t="s">
        <v>326</v>
      </c>
      <c r="B7" s="314">
        <v>1.1339190476190477</v>
      </c>
      <c r="C7" s="314">
        <v>1.1311090909090913</v>
      </c>
      <c r="D7" s="314">
        <v>1.1228909090909089</v>
      </c>
      <c r="E7" s="314">
        <v>1.1068523809523811</v>
      </c>
      <c r="F7" s="314">
        <v>1.1211739130434786</v>
      </c>
      <c r="G7" s="314">
        <v>1.1212090909090908</v>
      </c>
      <c r="H7" s="314">
        <v>1.1026047619047619</v>
      </c>
      <c r="I7" s="314">
        <v>1.0798954545454547</v>
      </c>
      <c r="J7" s="314">
        <v>1.0542904761904763</v>
      </c>
      <c r="K7" s="314">
        <v>1.0614409090909092</v>
      </c>
      <c r="L7" s="314">
        <v>1.064265</v>
      </c>
      <c r="M7" s="314">
        <v>1.0684695652173912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5" t="s">
        <v>327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N31" sqref="N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2" t="s">
        <v>21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x14ac:dyDescent="0.2">
      <c r="A2" s="225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7" t="s">
        <v>323</v>
      </c>
    </row>
    <row r="3" spans="1:13" x14ac:dyDescent="0.2">
      <c r="A3" s="315"/>
      <c r="B3" s="720">
        <v>2016</v>
      </c>
      <c r="C3" s="720" t="s">
        <v>587</v>
      </c>
      <c r="D3" s="720" t="s">
        <v>587</v>
      </c>
      <c r="E3" s="720" t="s">
        <v>587</v>
      </c>
      <c r="F3" s="720" t="s">
        <v>587</v>
      </c>
      <c r="G3" s="720" t="s">
        <v>587</v>
      </c>
      <c r="H3" s="720" t="s">
        <v>587</v>
      </c>
      <c r="I3" s="720" t="s">
        <v>587</v>
      </c>
      <c r="J3" s="720" t="s">
        <v>587</v>
      </c>
      <c r="K3" s="720">
        <v>2017</v>
      </c>
      <c r="L3" s="720" t="s">
        <v>587</v>
      </c>
      <c r="M3" s="720" t="s">
        <v>587</v>
      </c>
    </row>
    <row r="4" spans="1:13" x14ac:dyDescent="0.2">
      <c r="A4" s="316"/>
      <c r="B4" s="660">
        <v>42461</v>
      </c>
      <c r="C4" s="660">
        <v>42491</v>
      </c>
      <c r="D4" s="660">
        <v>42522</v>
      </c>
      <c r="E4" s="660">
        <v>42552</v>
      </c>
      <c r="F4" s="660">
        <v>42583</v>
      </c>
      <c r="G4" s="660">
        <v>42614</v>
      </c>
      <c r="H4" s="660">
        <v>42644</v>
      </c>
      <c r="I4" s="660">
        <v>42675</v>
      </c>
      <c r="J4" s="660">
        <v>42705</v>
      </c>
      <c r="K4" s="660">
        <v>42736</v>
      </c>
      <c r="L4" s="660">
        <v>42767</v>
      </c>
      <c r="M4" s="660">
        <v>42795</v>
      </c>
    </row>
    <row r="5" spans="1:13" x14ac:dyDescent="0.2">
      <c r="A5" s="776" t="s">
        <v>328</v>
      </c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13" x14ac:dyDescent="0.2">
      <c r="A6" s="317" t="s">
        <v>329</v>
      </c>
      <c r="B6" s="235">
        <v>38.209047619047617</v>
      </c>
      <c r="C6" s="235">
        <v>42.980454545454535</v>
      </c>
      <c r="D6" s="235">
        <v>45.464545454545458</v>
      </c>
      <c r="E6" s="235">
        <v>42.106190476190484</v>
      </c>
      <c r="F6" s="235">
        <v>42.415217391304346</v>
      </c>
      <c r="G6" s="235">
        <v>42.98181818181817</v>
      </c>
      <c r="H6" s="235">
        <v>46.685714285714283</v>
      </c>
      <c r="I6" s="235">
        <v>41.767272727272726</v>
      </c>
      <c r="J6" s="235">
        <v>50.18636363636363</v>
      </c>
      <c r="K6" s="235">
        <v>51.363181818181822</v>
      </c>
      <c r="L6" s="235">
        <v>51.314499999999995</v>
      </c>
      <c r="M6" s="235">
        <v>49.242608695652173</v>
      </c>
    </row>
    <row r="7" spans="1:13" x14ac:dyDescent="0.2">
      <c r="A7" s="317" t="s">
        <v>330</v>
      </c>
      <c r="B7" s="235">
        <v>39.421428571428571</v>
      </c>
      <c r="C7" s="235">
        <v>44.289999999999992</v>
      </c>
      <c r="D7" s="235">
        <v>46.307727272727277</v>
      </c>
      <c r="E7" s="235">
        <v>42.466666666666661</v>
      </c>
      <c r="F7" s="235">
        <v>43.926521739130429</v>
      </c>
      <c r="G7" s="235">
        <v>43.770909090909079</v>
      </c>
      <c r="H7" s="235">
        <v>48.794761904761906</v>
      </c>
      <c r="I7" s="235">
        <v>43.976363636363629</v>
      </c>
      <c r="J7" s="235">
        <v>52.12772727272727</v>
      </c>
      <c r="K7" s="235">
        <v>53.673636363636369</v>
      </c>
      <c r="L7" s="235">
        <v>54.338999999999984</v>
      </c>
      <c r="M7" s="235">
        <v>51.108260869565207</v>
      </c>
    </row>
    <row r="8" spans="1:13" x14ac:dyDescent="0.2">
      <c r="A8" s="317" t="s">
        <v>681</v>
      </c>
      <c r="B8" s="235">
        <v>38.147619047619045</v>
      </c>
      <c r="C8" s="235">
        <v>42.975454545454539</v>
      </c>
      <c r="D8" s="235">
        <v>45.516363636363629</v>
      </c>
      <c r="E8" s="235">
        <v>42.156666666666666</v>
      </c>
      <c r="F8" s="235">
        <v>42.369565217391305</v>
      </c>
      <c r="G8" s="235">
        <v>42.93181818181818</v>
      </c>
      <c r="H8" s="235">
        <v>46.68333333333333</v>
      </c>
      <c r="I8" s="235">
        <v>41.743636363636362</v>
      </c>
      <c r="J8" s="235">
        <v>50.142272727272733</v>
      </c>
      <c r="K8" s="235">
        <v>51.24</v>
      </c>
      <c r="L8" s="235">
        <v>51.3125</v>
      </c>
      <c r="M8" s="235">
        <v>49.273043478260867</v>
      </c>
    </row>
    <row r="9" spans="1:13" x14ac:dyDescent="0.2">
      <c r="A9" s="317" t="s">
        <v>682</v>
      </c>
      <c r="B9" s="235">
        <v>36.61666666666666</v>
      </c>
      <c r="C9" s="235">
        <v>41.152727272727269</v>
      </c>
      <c r="D9" s="235">
        <v>43.523181818181811</v>
      </c>
      <c r="E9" s="235">
        <v>40.061428571428578</v>
      </c>
      <c r="F9" s="235">
        <v>40.508695652173913</v>
      </c>
      <c r="G9" s="235">
        <v>41.415909090909089</v>
      </c>
      <c r="H9" s="235">
        <v>45.040476190476191</v>
      </c>
      <c r="I9" s="235">
        <v>40.23681818181818</v>
      </c>
      <c r="J9" s="235">
        <v>48.260454545454543</v>
      </c>
      <c r="K9" s="235">
        <v>49.521818181818183</v>
      </c>
      <c r="L9" s="235">
        <v>49.517499999999998</v>
      </c>
      <c r="M9" s="235">
        <v>47.377391304347832</v>
      </c>
    </row>
    <row r="10" spans="1:13" x14ac:dyDescent="0.2">
      <c r="A10" s="320" t="s">
        <v>332</v>
      </c>
      <c r="B10" s="318">
        <v>36.407142857142858</v>
      </c>
      <c r="C10" s="318">
        <v>41.523809523809533</v>
      </c>
      <c r="D10" s="318">
        <v>43.047272727272734</v>
      </c>
      <c r="E10" s="318">
        <v>39.751904761904761</v>
      </c>
      <c r="F10" s="318">
        <v>40.4</v>
      </c>
      <c r="G10" s="318">
        <v>41.367727272727265</v>
      </c>
      <c r="H10" s="318">
        <v>44.329047619047614</v>
      </c>
      <c r="I10" s="318">
        <v>39.788636363636357</v>
      </c>
      <c r="J10" s="318">
        <v>48.672499999999999</v>
      </c>
      <c r="K10" s="318">
        <v>49.976666666666667</v>
      </c>
      <c r="L10" s="318">
        <v>50.269500000000001</v>
      </c>
      <c r="M10" s="318">
        <v>47.28478260869565</v>
      </c>
    </row>
    <row r="11" spans="1:13" x14ac:dyDescent="0.2">
      <c r="A11" s="776" t="s">
        <v>331</v>
      </c>
      <c r="B11" s="775"/>
      <c r="C11" s="775"/>
      <c r="D11" s="775"/>
      <c r="E11" s="775"/>
      <c r="F11" s="775"/>
      <c r="G11" s="775"/>
      <c r="H11" s="775"/>
      <c r="I11" s="775"/>
      <c r="J11" s="775"/>
      <c r="K11" s="775"/>
      <c r="L11" s="775"/>
      <c r="M11" s="775"/>
    </row>
    <row r="12" spans="1:13" x14ac:dyDescent="0.2">
      <c r="A12" s="317" t="s">
        <v>333</v>
      </c>
      <c r="B12" s="235">
        <v>42.43571428571429</v>
      </c>
      <c r="C12" s="235">
        <v>47.349999999999994</v>
      </c>
      <c r="D12" s="235">
        <v>48.551818181818184</v>
      </c>
      <c r="E12" s="235">
        <v>45.390000000000008</v>
      </c>
      <c r="F12" s="235">
        <v>46.045454545454547</v>
      </c>
      <c r="G12" s="235">
        <v>46.547272727272713</v>
      </c>
      <c r="H12" s="235">
        <v>49.47904761904762</v>
      </c>
      <c r="I12" s="235">
        <v>44.815909090909095</v>
      </c>
      <c r="J12" s="235">
        <v>53.490000000000009</v>
      </c>
      <c r="K12" s="235">
        <v>54.569523809523808</v>
      </c>
      <c r="L12" s="235">
        <v>54.721999999999994</v>
      </c>
      <c r="M12" s="235">
        <v>51.124782608695647</v>
      </c>
    </row>
    <row r="13" spans="1:13" x14ac:dyDescent="0.2">
      <c r="A13" s="317" t="s">
        <v>334</v>
      </c>
      <c r="B13" s="235">
        <v>40.675714285714285</v>
      </c>
      <c r="C13" s="235">
        <v>45.806363636363635</v>
      </c>
      <c r="D13" s="235">
        <v>47.367727272727272</v>
      </c>
      <c r="E13" s="235">
        <v>43.993333333333339</v>
      </c>
      <c r="F13" s="235">
        <v>44.85521739130435</v>
      </c>
      <c r="G13" s="235">
        <v>45.493181818181824</v>
      </c>
      <c r="H13" s="235">
        <v>48.41</v>
      </c>
      <c r="I13" s="235">
        <v>43.224545454545456</v>
      </c>
      <c r="J13" s="235">
        <v>51.843636363636371</v>
      </c>
      <c r="K13" s="235">
        <v>53.055454545454538</v>
      </c>
      <c r="L13" s="235">
        <v>53.450500000000012</v>
      </c>
      <c r="M13" s="235">
        <v>49.920434782608687</v>
      </c>
    </row>
    <row r="14" spans="1:13" x14ac:dyDescent="0.2">
      <c r="A14" s="317" t="s">
        <v>335</v>
      </c>
      <c r="B14" s="235">
        <v>42.283333333333317</v>
      </c>
      <c r="C14" s="235">
        <v>47.596666666666657</v>
      </c>
      <c r="D14" s="235">
        <v>49.299090909090914</v>
      </c>
      <c r="E14" s="235">
        <v>46.325714285714284</v>
      </c>
      <c r="F14" s="235">
        <v>47.458181818181828</v>
      </c>
      <c r="G14" s="235">
        <v>48.329090909090908</v>
      </c>
      <c r="H14" s="235">
        <v>50.346190476190472</v>
      </c>
      <c r="I14" s="235">
        <v>45.481818181818191</v>
      </c>
      <c r="J14" s="235">
        <v>54.101500000000009</v>
      </c>
      <c r="K14" s="235">
        <v>55.098571428571439</v>
      </c>
      <c r="L14" s="235">
        <v>55.484999999999999</v>
      </c>
      <c r="M14" s="235">
        <v>52.187391304347813</v>
      </c>
    </row>
    <row r="15" spans="1:13" x14ac:dyDescent="0.2">
      <c r="A15" s="776" t="s">
        <v>219</v>
      </c>
      <c r="B15" s="775"/>
      <c r="C15" s="775"/>
      <c r="D15" s="775"/>
      <c r="E15" s="775"/>
      <c r="F15" s="775"/>
      <c r="G15" s="775"/>
      <c r="H15" s="775"/>
      <c r="I15" s="775"/>
      <c r="J15" s="775"/>
      <c r="K15" s="775"/>
      <c r="L15" s="775"/>
      <c r="M15" s="775"/>
    </row>
    <row r="16" spans="1:13" x14ac:dyDescent="0.2">
      <c r="A16" s="317" t="s">
        <v>336</v>
      </c>
      <c r="B16" s="235">
        <v>39.976190476190467</v>
      </c>
      <c r="C16" s="235">
        <v>45.018500000000003</v>
      </c>
      <c r="D16" s="235">
        <v>46.651818181818186</v>
      </c>
      <c r="E16" s="235">
        <v>43.66142857142858</v>
      </c>
      <c r="F16" s="235">
        <v>43.815909090909095</v>
      </c>
      <c r="G16" s="235">
        <v>44.367727272727272</v>
      </c>
      <c r="H16" s="235">
        <v>48.027142857142856</v>
      </c>
      <c r="I16" s="235">
        <v>43.520454545454548</v>
      </c>
      <c r="J16" s="235">
        <v>52.122500000000002</v>
      </c>
      <c r="K16" s="235">
        <v>53.436190476190482</v>
      </c>
      <c r="L16" s="235">
        <v>53.397000000000006</v>
      </c>
      <c r="M16" s="235">
        <v>50.080434782608712</v>
      </c>
    </row>
    <row r="17" spans="1:13" x14ac:dyDescent="0.2">
      <c r="A17" s="776" t="s">
        <v>337</v>
      </c>
      <c r="B17" s="778"/>
      <c r="C17" s="778"/>
      <c r="D17" s="778"/>
      <c r="E17" s="778"/>
      <c r="F17" s="778"/>
      <c r="G17" s="778"/>
      <c r="H17" s="778"/>
      <c r="I17" s="778"/>
      <c r="J17" s="778"/>
      <c r="K17" s="778"/>
      <c r="L17" s="778"/>
      <c r="M17" s="778"/>
    </row>
    <row r="18" spans="1:13" x14ac:dyDescent="0.2">
      <c r="A18" s="317" t="s">
        <v>338</v>
      </c>
      <c r="B18" s="235">
        <v>40.958095238095225</v>
      </c>
      <c r="C18" s="235">
        <v>46.712380952380947</v>
      </c>
      <c r="D18" s="235">
        <v>48.757272727272721</v>
      </c>
      <c r="E18" s="235">
        <v>44.651499999999999</v>
      </c>
      <c r="F18" s="235">
        <v>44.724347826086962</v>
      </c>
      <c r="G18" s="235">
        <v>45.200952380952387</v>
      </c>
      <c r="H18" s="235">
        <v>49.845714285714287</v>
      </c>
      <c r="I18" s="235">
        <v>45.660952380952381</v>
      </c>
      <c r="J18" s="235">
        <v>51.970476190476198</v>
      </c>
      <c r="K18" s="235">
        <v>52.503999999999998</v>
      </c>
      <c r="L18" s="235">
        <v>53.46842105263157</v>
      </c>
      <c r="M18" s="235">
        <v>49.327826086956513</v>
      </c>
    </row>
    <row r="19" spans="1:13" x14ac:dyDescent="0.2">
      <c r="A19" s="320" t="s">
        <v>339</v>
      </c>
      <c r="B19" s="318">
        <v>30.706666666666667</v>
      </c>
      <c r="C19" s="318">
        <v>36.206818181818178</v>
      </c>
      <c r="D19" s="318">
        <v>37.576363636363638</v>
      </c>
      <c r="E19" s="318">
        <v>36.103333333333339</v>
      </c>
      <c r="F19" s="318">
        <v>36.703043478260874</v>
      </c>
      <c r="G19" s="318">
        <v>36.674090909090907</v>
      </c>
      <c r="H19" s="318">
        <v>38.796190476190482</v>
      </c>
      <c r="I19" s="318">
        <v>34.836818181818188</v>
      </c>
      <c r="J19" s="318">
        <v>42.839999999999996</v>
      </c>
      <c r="K19" s="318">
        <v>44.243636363636362</v>
      </c>
      <c r="L19" s="318">
        <v>44.576000000000001</v>
      </c>
      <c r="M19" s="318">
        <v>42.076521739130442</v>
      </c>
    </row>
    <row r="20" spans="1:13" x14ac:dyDescent="0.2">
      <c r="A20" s="776" t="s">
        <v>340</v>
      </c>
      <c r="B20" s="778"/>
      <c r="C20" s="778"/>
      <c r="D20" s="778"/>
      <c r="E20" s="778"/>
      <c r="F20" s="778"/>
      <c r="G20" s="778"/>
      <c r="H20" s="778"/>
      <c r="I20" s="778"/>
      <c r="J20" s="778"/>
      <c r="K20" s="778"/>
      <c r="L20" s="778"/>
      <c r="M20" s="778"/>
    </row>
    <row r="21" spans="1:13" x14ac:dyDescent="0.2">
      <c r="A21" s="317" t="s">
        <v>341</v>
      </c>
      <c r="B21" s="235">
        <v>42.088095238095235</v>
      </c>
      <c r="C21" s="235">
        <v>47.711904761904776</v>
      </c>
      <c r="D21" s="235">
        <v>48.499545454545455</v>
      </c>
      <c r="E21" s="235">
        <v>44.982857142857142</v>
      </c>
      <c r="F21" s="235">
        <v>45.718181818181819</v>
      </c>
      <c r="G21" s="235">
        <v>46.945454545454545</v>
      </c>
      <c r="H21" s="235">
        <v>49.353333333333325</v>
      </c>
      <c r="I21" s="235">
        <v>44.497727272727275</v>
      </c>
      <c r="J21" s="235">
        <v>53.398000000000003</v>
      </c>
      <c r="K21" s="235">
        <v>54.607619047619039</v>
      </c>
      <c r="L21" s="235">
        <v>55.013500000000001</v>
      </c>
      <c r="M21" s="235">
        <v>51.496521739130429</v>
      </c>
    </row>
    <row r="22" spans="1:13" x14ac:dyDescent="0.2">
      <c r="A22" s="317" t="s">
        <v>342</v>
      </c>
      <c r="B22" s="244">
        <v>41.064761904761909</v>
      </c>
      <c r="C22" s="244">
        <v>46.63333333333334</v>
      </c>
      <c r="D22" s="244">
        <v>47.851363636363651</v>
      </c>
      <c r="E22" s="244">
        <v>44.438571428571422</v>
      </c>
      <c r="F22" s="244">
        <v>45.265454545454546</v>
      </c>
      <c r="G22" s="244">
        <v>46.730909090909101</v>
      </c>
      <c r="H22" s="244">
        <v>48.93666666666666</v>
      </c>
      <c r="I22" s="244">
        <v>44.005454545454548</v>
      </c>
      <c r="J22" s="244">
        <v>53.031499999999994</v>
      </c>
      <c r="K22" s="244">
        <v>54.455714285714279</v>
      </c>
      <c r="L22" s="244">
        <v>54.606500000000004</v>
      </c>
      <c r="M22" s="244">
        <v>51.30869565217391</v>
      </c>
    </row>
    <row r="23" spans="1:13" x14ac:dyDescent="0.2">
      <c r="A23" s="320" t="s">
        <v>343</v>
      </c>
      <c r="B23" s="318">
        <v>41.252380952380953</v>
      </c>
      <c r="C23" s="318">
        <v>46.773500000000006</v>
      </c>
      <c r="D23" s="318">
        <v>47.795000000000009</v>
      </c>
      <c r="E23" s="318">
        <v>44.535714285714292</v>
      </c>
      <c r="F23" s="318">
        <v>45.339545454545458</v>
      </c>
      <c r="G23" s="318">
        <v>46.797272727272734</v>
      </c>
      <c r="H23" s="318">
        <v>49.009523809523813</v>
      </c>
      <c r="I23" s="318">
        <v>44.006363636363638</v>
      </c>
      <c r="J23" s="318">
        <v>52.998000000000005</v>
      </c>
      <c r="K23" s="318">
        <v>54.407619047619036</v>
      </c>
      <c r="L23" s="318">
        <v>54.503999999999998</v>
      </c>
      <c r="M23" s="318">
        <v>51.331304347826091</v>
      </c>
    </row>
    <row r="24" spans="1:13" s="256" customFormat="1" ht="15" x14ac:dyDescent="0.25">
      <c r="A24" s="661" t="s">
        <v>344</v>
      </c>
      <c r="B24" s="662">
        <v>37.86</v>
      </c>
      <c r="C24" s="662">
        <v>43.23</v>
      </c>
      <c r="D24" s="662">
        <v>45.837272727272733</v>
      </c>
      <c r="E24" s="662">
        <v>42.701904761904757</v>
      </c>
      <c r="F24" s="662">
        <v>43.101739130434787</v>
      </c>
      <c r="G24" s="662">
        <v>42.885909090909088</v>
      </c>
      <c r="H24" s="662">
        <v>47.867619047619051</v>
      </c>
      <c r="I24" s="662">
        <v>43.217272727272729</v>
      </c>
      <c r="J24" s="662">
        <v>51.676666666666655</v>
      </c>
      <c r="K24" s="662">
        <v>52.397142857142867</v>
      </c>
      <c r="L24" s="662">
        <v>53.369000000000014</v>
      </c>
      <c r="M24" s="662">
        <v>50.317826086956529</v>
      </c>
    </row>
    <row r="25" spans="1:13" x14ac:dyDescent="0.2">
      <c r="A25" s="321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45" t="s">
        <v>327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topLeftCell="C1" workbookViewId="0">
      <selection activeCell="A3" sqref="A3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4"/>
    <col min="16" max="16384" width="10.5" style="13"/>
  </cols>
  <sheetData>
    <row r="1" spans="1:15" ht="13.7" customHeight="1" x14ac:dyDescent="0.2">
      <c r="A1" s="222" t="s">
        <v>22</v>
      </c>
      <c r="B1" s="222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5" ht="13.7" customHeight="1" x14ac:dyDescent="0.2">
      <c r="A2" s="222"/>
      <c r="B2" s="222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7" t="s">
        <v>345</v>
      </c>
    </row>
    <row r="3" spans="1:15" ht="13.7" customHeight="1" x14ac:dyDescent="0.2">
      <c r="A3" s="803"/>
      <c r="B3" s="803"/>
      <c r="C3" s="720">
        <v>2016</v>
      </c>
      <c r="D3" s="720" t="s">
        <v>587</v>
      </c>
      <c r="E3" s="720" t="s">
        <v>587</v>
      </c>
      <c r="F3" s="720" t="s">
        <v>587</v>
      </c>
      <c r="G3" s="720" t="s">
        <v>587</v>
      </c>
      <c r="H3" s="720" t="s">
        <v>587</v>
      </c>
      <c r="I3" s="720" t="s">
        <v>587</v>
      </c>
      <c r="J3" s="720" t="s">
        <v>587</v>
      </c>
      <c r="K3" s="720" t="s">
        <v>587</v>
      </c>
      <c r="L3" s="720">
        <v>2017</v>
      </c>
      <c r="M3" s="720" t="s">
        <v>587</v>
      </c>
      <c r="N3" s="720" t="s">
        <v>587</v>
      </c>
    </row>
    <row r="4" spans="1:15" ht="13.7" customHeight="1" x14ac:dyDescent="0.2">
      <c r="B4" s="233"/>
      <c r="C4" s="660">
        <v>42461</v>
      </c>
      <c r="D4" s="660">
        <v>42491</v>
      </c>
      <c r="E4" s="660">
        <v>42522</v>
      </c>
      <c r="F4" s="660">
        <v>42552</v>
      </c>
      <c r="G4" s="660">
        <v>42583</v>
      </c>
      <c r="H4" s="660">
        <v>42614</v>
      </c>
      <c r="I4" s="660">
        <v>42644</v>
      </c>
      <c r="J4" s="660">
        <v>42675</v>
      </c>
      <c r="K4" s="660">
        <v>42705</v>
      </c>
      <c r="L4" s="660">
        <v>42736</v>
      </c>
      <c r="M4" s="660">
        <v>42767</v>
      </c>
      <c r="N4" s="660">
        <v>42795</v>
      </c>
    </row>
    <row r="5" spans="1:15" ht="13.7" customHeight="1" x14ac:dyDescent="0.2">
      <c r="A5" s="904" t="s">
        <v>551</v>
      </c>
      <c r="B5" s="322" t="s">
        <v>346</v>
      </c>
      <c r="C5" s="723">
        <v>476.88095238095241</v>
      </c>
      <c r="D5" s="723">
        <v>512.09523809523807</v>
      </c>
      <c r="E5" s="723">
        <v>509.67045454545456</v>
      </c>
      <c r="F5" s="723">
        <v>458.42857142857144</v>
      </c>
      <c r="G5" s="723">
        <v>471.72727272727275</v>
      </c>
      <c r="H5" s="723">
        <v>496.01136363636363</v>
      </c>
      <c r="I5" s="723">
        <v>514.08333333333337</v>
      </c>
      <c r="J5" s="723">
        <v>468.29545454545456</v>
      </c>
      <c r="K5" s="723">
        <v>521.5</v>
      </c>
      <c r="L5" s="723">
        <v>549</v>
      </c>
      <c r="M5" s="723">
        <v>564.28750000000002</v>
      </c>
      <c r="N5" s="723">
        <v>507</v>
      </c>
    </row>
    <row r="6" spans="1:15" ht="13.7" customHeight="1" x14ac:dyDescent="0.2">
      <c r="A6" s="905"/>
      <c r="B6" s="323" t="s">
        <v>347</v>
      </c>
      <c r="C6" s="724">
        <v>470.07142857142856</v>
      </c>
      <c r="D6" s="724">
        <v>498.28571428571428</v>
      </c>
      <c r="E6" s="724">
        <v>502.875</v>
      </c>
      <c r="F6" s="724">
        <v>450.60714285714283</v>
      </c>
      <c r="G6" s="724">
        <v>464.02272727272725</v>
      </c>
      <c r="H6" s="724">
        <v>490.85227272727275</v>
      </c>
      <c r="I6" s="724">
        <v>511.58333333333331</v>
      </c>
      <c r="J6" s="724">
        <v>467.92045454545456</v>
      </c>
      <c r="K6" s="724">
        <v>510.05</v>
      </c>
      <c r="L6" s="724">
        <v>534.53571428571433</v>
      </c>
      <c r="M6" s="724">
        <v>549.01250000000005</v>
      </c>
      <c r="N6" s="724">
        <v>499.30434782608694</v>
      </c>
    </row>
    <row r="7" spans="1:15" ht="13.7" customHeight="1" x14ac:dyDescent="0.2">
      <c r="A7" s="906" t="s">
        <v>598</v>
      </c>
      <c r="B7" s="322" t="s">
        <v>346</v>
      </c>
      <c r="C7" s="725">
        <v>378.26190476190476</v>
      </c>
      <c r="D7" s="725">
        <v>428.82499999999999</v>
      </c>
      <c r="E7" s="725">
        <v>451.27272727272725</v>
      </c>
      <c r="F7" s="725">
        <v>417.26190476190476</v>
      </c>
      <c r="G7" s="725">
        <v>420.78409090909093</v>
      </c>
      <c r="H7" s="725">
        <v>429.30681818181819</v>
      </c>
      <c r="I7" s="725">
        <v>472.13095238095241</v>
      </c>
      <c r="J7" s="725">
        <v>440.69318181818181</v>
      </c>
      <c r="K7" s="725">
        <v>492.78750000000002</v>
      </c>
      <c r="L7" s="725">
        <v>499.89285714285717</v>
      </c>
      <c r="M7" s="725">
        <v>509.8125</v>
      </c>
      <c r="N7" s="725">
        <v>472.8478260869565</v>
      </c>
    </row>
    <row r="8" spans="1:15" ht="13.7" customHeight="1" x14ac:dyDescent="0.2">
      <c r="A8" s="907"/>
      <c r="B8" s="323" t="s">
        <v>347</v>
      </c>
      <c r="C8" s="724">
        <v>392.51190476190476</v>
      </c>
      <c r="D8" s="724">
        <v>436.59523809523807</v>
      </c>
      <c r="E8" s="724">
        <v>459.28409090909093</v>
      </c>
      <c r="F8" s="724">
        <v>423.1904761904762</v>
      </c>
      <c r="G8" s="724">
        <v>430.97727272727275</v>
      </c>
      <c r="H8" s="724">
        <v>436.69318181818181</v>
      </c>
      <c r="I8" s="724">
        <v>479.65476190476193</v>
      </c>
      <c r="J8" s="724">
        <v>449.18181818181819</v>
      </c>
      <c r="K8" s="724">
        <v>503.55</v>
      </c>
      <c r="L8" s="724">
        <v>507.02380952380952</v>
      </c>
      <c r="M8" s="724">
        <v>515.85</v>
      </c>
      <c r="N8" s="724">
        <v>483.39130434782606</v>
      </c>
    </row>
    <row r="9" spans="1:15" ht="13.7" customHeight="1" x14ac:dyDescent="0.2">
      <c r="A9" s="906" t="s">
        <v>552</v>
      </c>
      <c r="B9" s="322" t="s">
        <v>346</v>
      </c>
      <c r="C9" s="723">
        <v>363.3095238095238</v>
      </c>
      <c r="D9" s="723">
        <v>421.39285714285717</v>
      </c>
      <c r="E9" s="723">
        <v>439.86363636363637</v>
      </c>
      <c r="F9" s="723">
        <v>401.45238095238096</v>
      </c>
      <c r="G9" s="723">
        <v>408.46739130434781</v>
      </c>
      <c r="H9" s="723">
        <v>417.30681818181819</v>
      </c>
      <c r="I9" s="723">
        <v>460</v>
      </c>
      <c r="J9" s="723">
        <v>424.54545454545456</v>
      </c>
      <c r="K9" s="723">
        <v>476.26190476190476</v>
      </c>
      <c r="L9" s="723">
        <v>483</v>
      </c>
      <c r="M9" s="723">
        <v>492.58749999999998</v>
      </c>
      <c r="N9" s="723">
        <v>458.42391304347825</v>
      </c>
    </row>
    <row r="10" spans="1:15" ht="13.7" customHeight="1" x14ac:dyDescent="0.2">
      <c r="A10" s="907"/>
      <c r="B10" s="323" t="s">
        <v>347</v>
      </c>
      <c r="C10" s="724">
        <v>375.25</v>
      </c>
      <c r="D10" s="724">
        <v>427.65650000000005</v>
      </c>
      <c r="E10" s="724">
        <v>449.12590909090909</v>
      </c>
      <c r="F10" s="724">
        <v>407.19666666666672</v>
      </c>
      <c r="G10" s="724">
        <v>414.51136363636363</v>
      </c>
      <c r="H10" s="724">
        <v>423.25</v>
      </c>
      <c r="I10" s="724">
        <v>466.96428571428572</v>
      </c>
      <c r="J10" s="724">
        <v>432.72727272727275</v>
      </c>
      <c r="K10" s="724">
        <v>486.7</v>
      </c>
      <c r="L10" s="724">
        <v>489.9404761904762</v>
      </c>
      <c r="M10" s="724">
        <v>494.08749999999998</v>
      </c>
      <c r="N10" s="724">
        <v>469.60913043478263</v>
      </c>
    </row>
    <row r="11" spans="1:15" ht="13.7" customHeight="1" x14ac:dyDescent="0.2">
      <c r="A11" s="904" t="s">
        <v>348</v>
      </c>
      <c r="B11" s="322" t="s">
        <v>346</v>
      </c>
      <c r="C11" s="723">
        <v>178.16095238095238</v>
      </c>
      <c r="D11" s="723">
        <v>217.45904761904762</v>
      </c>
      <c r="E11" s="723">
        <v>233.51818181818183</v>
      </c>
      <c r="F11" s="723">
        <v>243.48285714285717</v>
      </c>
      <c r="G11" s="723">
        <v>237.57500000000002</v>
      </c>
      <c r="H11" s="723">
        <v>252.7109090909091</v>
      </c>
      <c r="I11" s="723">
        <v>276.00666666666666</v>
      </c>
      <c r="J11" s="723">
        <v>259.93772727272727</v>
      </c>
      <c r="K11" s="723">
        <v>307.0547619047619</v>
      </c>
      <c r="L11" s="723">
        <v>308.61428571428576</v>
      </c>
      <c r="M11" s="723">
        <v>316.29450000000003</v>
      </c>
      <c r="N11" s="723">
        <v>288.39826086956526</v>
      </c>
    </row>
    <row r="12" spans="1:15" ht="13.7" customHeight="1" x14ac:dyDescent="0.2">
      <c r="A12" s="905"/>
      <c r="B12" s="323" t="s">
        <v>347</v>
      </c>
      <c r="C12" s="724">
        <v>174.07142857142858</v>
      </c>
      <c r="D12" s="724">
        <v>211.36250000000001</v>
      </c>
      <c r="E12" s="724">
        <v>222.97727272727272</v>
      </c>
      <c r="F12" s="724">
        <v>236.11904761904762</v>
      </c>
      <c r="G12" s="724">
        <v>233.45454545454547</v>
      </c>
      <c r="H12" s="724">
        <v>249.375</v>
      </c>
      <c r="I12" s="724">
        <v>270.75</v>
      </c>
      <c r="J12" s="724">
        <v>257.31818181818181</v>
      </c>
      <c r="K12" s="724">
        <v>304.38749999999999</v>
      </c>
      <c r="L12" s="724">
        <v>302</v>
      </c>
      <c r="M12" s="724">
        <v>307.57499999999999</v>
      </c>
      <c r="N12" s="724">
        <v>280.42391304347825</v>
      </c>
    </row>
    <row r="13" spans="1:15" ht="13.7" customHeight="1" x14ac:dyDescent="0.2">
      <c r="B13" s="321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45" t="s">
        <v>327</v>
      </c>
    </row>
    <row r="14" spans="1:15" ht="13.7" customHeight="1" x14ac:dyDescent="0.2">
      <c r="A14" s="321"/>
      <c r="N14" s="224"/>
      <c r="O14" s="13"/>
    </row>
    <row r="15" spans="1:15" ht="13.7" customHeight="1" x14ac:dyDescent="0.2">
      <c r="A15" s="321"/>
      <c r="N15" s="224"/>
      <c r="O15" s="13"/>
    </row>
    <row r="18" spans="13:15" ht="13.7" customHeight="1" x14ac:dyDescent="0.2">
      <c r="N18" s="224"/>
      <c r="O18" s="13"/>
    </row>
    <row r="19" spans="13:15" ht="13.7" customHeight="1" x14ac:dyDescent="0.2">
      <c r="M19" s="224"/>
      <c r="O19" s="13"/>
    </row>
    <row r="20" spans="13:15" ht="13.7" customHeight="1" x14ac:dyDescent="0.2">
      <c r="M20" s="224"/>
      <c r="O20" s="13"/>
    </row>
    <row r="21" spans="13:15" ht="13.7" customHeight="1" x14ac:dyDescent="0.2">
      <c r="M21" s="224"/>
      <c r="O21" s="13"/>
    </row>
    <row r="22" spans="13:15" ht="13.7" customHeight="1" x14ac:dyDescent="0.2">
      <c r="M22" s="224"/>
      <c r="O22" s="13"/>
    </row>
    <row r="23" spans="13:15" ht="13.7" customHeight="1" x14ac:dyDescent="0.2">
      <c r="M23" s="224"/>
      <c r="O23" s="13"/>
    </row>
    <row r="24" spans="13:15" ht="13.7" customHeight="1" x14ac:dyDescent="0.2">
      <c r="M24" s="224"/>
      <c r="O24" s="13"/>
    </row>
    <row r="25" spans="13:15" ht="13.7" customHeight="1" x14ac:dyDescent="0.2">
      <c r="M25" s="224"/>
      <c r="O25" s="13"/>
    </row>
    <row r="26" spans="13:15" ht="13.7" customHeight="1" x14ac:dyDescent="0.2">
      <c r="M26" s="224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8" sqref="B8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349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530</v>
      </c>
    </row>
    <row r="3" spans="1:8" x14ac:dyDescent="0.2">
      <c r="A3" s="63"/>
      <c r="B3" s="882">
        <f>INDICE!A3</f>
        <v>42795</v>
      </c>
      <c r="C3" s="900">
        <v>41671</v>
      </c>
      <c r="D3" s="900" t="s">
        <v>118</v>
      </c>
      <c r="E3" s="900"/>
      <c r="F3" s="900" t="s">
        <v>119</v>
      </c>
      <c r="G3" s="900"/>
      <c r="H3" s="900"/>
    </row>
    <row r="4" spans="1:8" ht="25.5" x14ac:dyDescent="0.2">
      <c r="A4" s="75"/>
      <c r="B4" s="258" t="s">
        <v>54</v>
      </c>
      <c r="C4" s="259" t="s">
        <v>509</v>
      </c>
      <c r="D4" s="258" t="s">
        <v>54</v>
      </c>
      <c r="E4" s="259" t="s">
        <v>509</v>
      </c>
      <c r="F4" s="258" t="s">
        <v>54</v>
      </c>
      <c r="G4" s="260" t="s">
        <v>509</v>
      </c>
      <c r="H4" s="259" t="s">
        <v>108</v>
      </c>
    </row>
    <row r="5" spans="1:8" x14ac:dyDescent="0.2">
      <c r="A5" s="65" t="s">
        <v>350</v>
      </c>
      <c r="B5" s="262">
        <v>24882.761999999999</v>
      </c>
      <c r="C5" s="261">
        <v>0.45824545894753893</v>
      </c>
      <c r="D5" s="262">
        <v>80704.717000000004</v>
      </c>
      <c r="E5" s="261">
        <v>8.863848220021616</v>
      </c>
      <c r="F5" s="262">
        <v>257416.66399999999</v>
      </c>
      <c r="G5" s="261">
        <v>6.4197440841945781</v>
      </c>
      <c r="H5" s="261">
        <v>78.143608259964751</v>
      </c>
    </row>
    <row r="6" spans="1:8" x14ac:dyDescent="0.2">
      <c r="A6" s="65" t="s">
        <v>351</v>
      </c>
      <c r="B6" s="66">
        <v>3417.6709999999998</v>
      </c>
      <c r="C6" s="264">
        <v>-3.6616060180929533</v>
      </c>
      <c r="D6" s="66">
        <v>13546.143</v>
      </c>
      <c r="E6" s="67">
        <v>19.213049053196478</v>
      </c>
      <c r="F6" s="66">
        <v>61695.726000000002</v>
      </c>
      <c r="G6" s="67">
        <v>4.9190066940752688</v>
      </c>
      <c r="H6" s="67">
        <v>18.728883239113543</v>
      </c>
    </row>
    <row r="7" spans="1:8" x14ac:dyDescent="0.2">
      <c r="A7" s="65" t="s">
        <v>352</v>
      </c>
      <c r="B7" s="263">
        <v>950.25599999999997</v>
      </c>
      <c r="C7" s="264">
        <v>16.22931369790966</v>
      </c>
      <c r="D7" s="263">
        <v>2730.16</v>
      </c>
      <c r="E7" s="264">
        <v>15.387378797522654</v>
      </c>
      <c r="F7" s="263">
        <v>10302.477999999999</v>
      </c>
      <c r="G7" s="264">
        <v>9.2687573838102857</v>
      </c>
      <c r="H7" s="264">
        <v>3.1275085009217003</v>
      </c>
    </row>
    <row r="8" spans="1:8" x14ac:dyDescent="0.2">
      <c r="A8" s="327" t="s">
        <v>194</v>
      </c>
      <c r="B8" s="328">
        <v>29250.688999999998</v>
      </c>
      <c r="C8" s="329">
        <v>0.39915705137127083</v>
      </c>
      <c r="D8" s="328">
        <v>96981.02</v>
      </c>
      <c r="E8" s="329">
        <v>10.377948079137173</v>
      </c>
      <c r="F8" s="328">
        <v>329414.86800000002</v>
      </c>
      <c r="G8" s="329">
        <v>6.2218011219140719</v>
      </c>
      <c r="H8" s="330">
        <v>100</v>
      </c>
    </row>
    <row r="9" spans="1:8" x14ac:dyDescent="0.2">
      <c r="A9" s="331" t="s">
        <v>579</v>
      </c>
      <c r="B9" s="610">
        <v>8675.4639999999999</v>
      </c>
      <c r="C9" s="270">
        <v>11.966233564429604</v>
      </c>
      <c r="D9" s="610">
        <v>25844.046999999999</v>
      </c>
      <c r="E9" s="270">
        <v>15.000477684523613</v>
      </c>
      <c r="F9" s="610">
        <v>96996.188999999998</v>
      </c>
      <c r="G9" s="271">
        <v>5.7064835842714956</v>
      </c>
      <c r="H9" s="271">
        <v>29.444994267836144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234</v>
      </c>
    </row>
    <row r="11" spans="1:8" x14ac:dyDescent="0.2">
      <c r="A11" s="272" t="s">
        <v>543</v>
      </c>
      <c r="B11" s="94"/>
      <c r="C11" s="286"/>
      <c r="D11" s="286"/>
      <c r="E11" s="286"/>
      <c r="F11" s="94"/>
      <c r="G11" s="94"/>
      <c r="H11" s="94"/>
    </row>
    <row r="12" spans="1:8" x14ac:dyDescent="0.2">
      <c r="A12" s="272" t="s">
        <v>580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77" t="s">
        <v>623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3" sqref="A3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353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530</v>
      </c>
    </row>
    <row r="3" spans="1:8" ht="14.1" customHeight="1" x14ac:dyDescent="0.2">
      <c r="A3" s="63"/>
      <c r="B3" s="882">
        <f>INDICE!A3</f>
        <v>42795</v>
      </c>
      <c r="C3" s="882">
        <v>41671</v>
      </c>
      <c r="D3" s="900" t="s">
        <v>118</v>
      </c>
      <c r="E3" s="900"/>
      <c r="F3" s="900" t="s">
        <v>119</v>
      </c>
      <c r="G3" s="900"/>
      <c r="H3" s="257"/>
    </row>
    <row r="4" spans="1:8" ht="25.5" x14ac:dyDescent="0.2">
      <c r="A4" s="75"/>
      <c r="B4" s="258" t="s">
        <v>54</v>
      </c>
      <c r="C4" s="259" t="s">
        <v>509</v>
      </c>
      <c r="D4" s="258" t="s">
        <v>54</v>
      </c>
      <c r="E4" s="259" t="s">
        <v>509</v>
      </c>
      <c r="F4" s="258" t="s">
        <v>54</v>
      </c>
      <c r="G4" s="260" t="s">
        <v>509</v>
      </c>
      <c r="H4" s="259" t="s">
        <v>108</v>
      </c>
    </row>
    <row r="5" spans="1:8" x14ac:dyDescent="0.2">
      <c r="A5" s="65" t="s">
        <v>556</v>
      </c>
      <c r="B5" s="262">
        <v>9503.4979999999996</v>
      </c>
      <c r="C5" s="261">
        <v>5.5239322354889158</v>
      </c>
      <c r="D5" s="262">
        <v>31313.555</v>
      </c>
      <c r="E5" s="261">
        <v>15.363459930264426</v>
      </c>
      <c r="F5" s="262">
        <v>129106.726</v>
      </c>
      <c r="G5" s="261">
        <v>6.3793457767173321</v>
      </c>
      <c r="H5" s="261">
        <v>39.192744026356451</v>
      </c>
    </row>
    <row r="6" spans="1:8" x14ac:dyDescent="0.2">
      <c r="A6" s="65" t="s">
        <v>555</v>
      </c>
      <c r="B6" s="66">
        <v>11361.112999999999</v>
      </c>
      <c r="C6" s="264">
        <v>8.9695084076702418</v>
      </c>
      <c r="D6" s="66">
        <v>32705.008999999998</v>
      </c>
      <c r="E6" s="67">
        <v>8.2572934048900439</v>
      </c>
      <c r="F6" s="66">
        <v>120292.22100000001</v>
      </c>
      <c r="G6" s="67">
        <v>2.8545901247582024</v>
      </c>
      <c r="H6" s="67">
        <v>36.516937359366544</v>
      </c>
    </row>
    <row r="7" spans="1:8" x14ac:dyDescent="0.2">
      <c r="A7" s="65" t="s">
        <v>554</v>
      </c>
      <c r="B7" s="263">
        <v>7435.8220000000001</v>
      </c>
      <c r="C7" s="264">
        <v>-16.30906016628964</v>
      </c>
      <c r="D7" s="263">
        <v>30232.295999999998</v>
      </c>
      <c r="E7" s="264">
        <v>7.4247728367793346</v>
      </c>
      <c r="F7" s="263">
        <v>69713.442999999999</v>
      </c>
      <c r="G7" s="264">
        <v>11.768404025054254</v>
      </c>
      <c r="H7" s="264">
        <v>21.162810113355295</v>
      </c>
    </row>
    <row r="8" spans="1:8" x14ac:dyDescent="0.2">
      <c r="A8" s="663" t="s">
        <v>354</v>
      </c>
      <c r="B8" s="263">
        <v>950.25599999999997</v>
      </c>
      <c r="C8" s="264">
        <v>16.22931369790966</v>
      </c>
      <c r="D8" s="263">
        <v>2730.16</v>
      </c>
      <c r="E8" s="264">
        <v>15.387378797522654</v>
      </c>
      <c r="F8" s="263">
        <v>10302.477999999999</v>
      </c>
      <c r="G8" s="264">
        <v>9.2687573838102857</v>
      </c>
      <c r="H8" s="264">
        <v>3.1275085009217003</v>
      </c>
    </row>
    <row r="9" spans="1:8" x14ac:dyDescent="0.2">
      <c r="A9" s="327" t="s">
        <v>194</v>
      </c>
      <c r="B9" s="328">
        <v>29250.688999999998</v>
      </c>
      <c r="C9" s="329">
        <v>0.39915705137127083</v>
      </c>
      <c r="D9" s="328">
        <v>96981.02</v>
      </c>
      <c r="E9" s="329">
        <v>10.377948079137173</v>
      </c>
      <c r="F9" s="328">
        <v>329414.86800000002</v>
      </c>
      <c r="G9" s="329">
        <v>6.2218011219140719</v>
      </c>
      <c r="H9" s="330">
        <v>100</v>
      </c>
    </row>
    <row r="10" spans="1:8" x14ac:dyDescent="0.2">
      <c r="A10" s="272"/>
      <c r="B10" s="65"/>
      <c r="C10" s="65"/>
      <c r="D10" s="65"/>
      <c r="E10" s="65"/>
      <c r="F10" s="65"/>
      <c r="G10" s="134"/>
      <c r="H10" s="71" t="s">
        <v>234</v>
      </c>
    </row>
    <row r="11" spans="1:8" x14ac:dyDescent="0.2">
      <c r="A11" s="272" t="s">
        <v>543</v>
      </c>
      <c r="B11" s="94"/>
      <c r="C11" s="286"/>
      <c r="D11" s="286"/>
      <c r="E11" s="286"/>
      <c r="F11" s="94"/>
      <c r="G11" s="94"/>
      <c r="H11" s="94"/>
    </row>
    <row r="12" spans="1:8" x14ac:dyDescent="0.2">
      <c r="A12" s="272" t="s">
        <v>553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77" t="s">
        <v>623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353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A3" sqref="A3"/>
    </sheetView>
  </sheetViews>
  <sheetFormatPr baseColWidth="10" defaultRowHeight="14.25" x14ac:dyDescent="0.2"/>
  <cols>
    <col min="1" max="1" width="11" customWidth="1"/>
  </cols>
  <sheetData>
    <row r="1" spans="1:4" x14ac:dyDescent="0.2">
      <c r="A1" s="222" t="s">
        <v>557</v>
      </c>
      <c r="B1" s="222"/>
      <c r="C1" s="222"/>
      <c r="D1" s="222"/>
    </row>
    <row r="2" spans="1:4" x14ac:dyDescent="0.2">
      <c r="A2" s="225"/>
      <c r="B2" s="225"/>
      <c r="C2" s="225"/>
      <c r="D2" s="225"/>
    </row>
    <row r="3" spans="1:4" x14ac:dyDescent="0.2">
      <c r="A3" s="228"/>
      <c r="B3" s="908">
        <v>2014</v>
      </c>
      <c r="C3" s="908">
        <v>2015</v>
      </c>
      <c r="D3" s="908">
        <v>2016</v>
      </c>
    </row>
    <row r="4" spans="1:4" x14ac:dyDescent="0.2">
      <c r="A4" s="233"/>
      <c r="B4" s="909"/>
      <c r="C4" s="909"/>
      <c r="D4" s="909"/>
    </row>
    <row r="5" spans="1:4" x14ac:dyDescent="0.2">
      <c r="A5" s="273" t="s">
        <v>355</v>
      </c>
      <c r="B5" s="319">
        <v>-8.7746122552038237</v>
      </c>
      <c r="C5" s="319">
        <v>2.9608139718042019</v>
      </c>
      <c r="D5" s="319">
        <v>5.4649070515760725</v>
      </c>
    </row>
    <row r="6" spans="1:4" x14ac:dyDescent="0.2">
      <c r="A6" s="233" t="s">
        <v>133</v>
      </c>
      <c r="B6" s="235">
        <v>-6.9034158052081613</v>
      </c>
      <c r="C6" s="235">
        <v>1.4347770381948894</v>
      </c>
      <c r="D6" s="235">
        <v>6.4533678068306992</v>
      </c>
    </row>
    <row r="7" spans="1:4" x14ac:dyDescent="0.2">
      <c r="A7" s="233" t="s">
        <v>134</v>
      </c>
      <c r="B7" s="235">
        <v>-5.1917100836056029</v>
      </c>
      <c r="C7" s="235">
        <v>1.1741747067425192</v>
      </c>
      <c r="D7" s="235">
        <v>6.2218011219140719</v>
      </c>
    </row>
    <row r="8" spans="1:4" x14ac:dyDescent="0.2">
      <c r="A8" s="233" t="s">
        <v>135</v>
      </c>
      <c r="B8" s="235">
        <v>-3.4450308917159105</v>
      </c>
      <c r="C8" s="235">
        <v>0.78873180996815695</v>
      </c>
      <c r="D8" s="235" t="s">
        <v>587</v>
      </c>
    </row>
    <row r="9" spans="1:4" x14ac:dyDescent="0.2">
      <c r="A9" s="233" t="s">
        <v>136</v>
      </c>
      <c r="B9" s="235">
        <v>-2.1157275986592428</v>
      </c>
      <c r="C9" s="235">
        <v>0.90414802211081691</v>
      </c>
      <c r="D9" s="235" t="s">
        <v>587</v>
      </c>
    </row>
    <row r="10" spans="1:4" x14ac:dyDescent="0.2">
      <c r="A10" s="233" t="s">
        <v>137</v>
      </c>
      <c r="B10" s="235">
        <v>-1.9954844551567894</v>
      </c>
      <c r="C10" s="235">
        <v>0.88886984553686321</v>
      </c>
      <c r="D10" s="235" t="s">
        <v>587</v>
      </c>
    </row>
    <row r="11" spans="1:4" x14ac:dyDescent="0.2">
      <c r="A11" s="233" t="s">
        <v>138</v>
      </c>
      <c r="B11" s="235">
        <v>-0.4342531960155534</v>
      </c>
      <c r="C11" s="235">
        <v>-0.82236343622664676</v>
      </c>
      <c r="D11" s="235" t="s">
        <v>587</v>
      </c>
    </row>
    <row r="12" spans="1:4" x14ac:dyDescent="0.2">
      <c r="A12" s="233" t="s">
        <v>139</v>
      </c>
      <c r="B12" s="235">
        <v>-0.30806680833158201</v>
      </c>
      <c r="C12" s="235">
        <v>-0.75007636283895862</v>
      </c>
      <c r="D12" s="235" t="s">
        <v>587</v>
      </c>
    </row>
    <row r="13" spans="1:4" x14ac:dyDescent="0.2">
      <c r="A13" s="233" t="s">
        <v>140</v>
      </c>
      <c r="B13" s="235">
        <v>-0.79213975059034136</v>
      </c>
      <c r="C13" s="235">
        <v>-0.17685166427125623</v>
      </c>
      <c r="D13" s="235" t="s">
        <v>587</v>
      </c>
    </row>
    <row r="14" spans="1:4" x14ac:dyDescent="0.2">
      <c r="A14" s="233" t="s">
        <v>141</v>
      </c>
      <c r="B14" s="235">
        <v>0.39709337913275045</v>
      </c>
      <c r="C14" s="235">
        <v>0.28475657895923745</v>
      </c>
      <c r="D14" s="235" t="s">
        <v>587</v>
      </c>
    </row>
    <row r="15" spans="1:4" x14ac:dyDescent="0.2">
      <c r="A15" s="233" t="s">
        <v>142</v>
      </c>
      <c r="B15" s="235">
        <v>2.2521504758267423</v>
      </c>
      <c r="C15" s="235">
        <v>1.0467098017870027</v>
      </c>
      <c r="D15" s="235" t="s">
        <v>587</v>
      </c>
    </row>
    <row r="16" spans="1:4" x14ac:dyDescent="0.2">
      <c r="A16" s="316" t="s">
        <v>143</v>
      </c>
      <c r="B16" s="318">
        <v>4.1392051654495372</v>
      </c>
      <c r="C16" s="318">
        <v>1.9372280797724528</v>
      </c>
      <c r="D16" s="318" t="s">
        <v>587</v>
      </c>
    </row>
    <row r="17" spans="4:4" x14ac:dyDescent="0.2">
      <c r="D17" s="71" t="s">
        <v>234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107</v>
      </c>
    </row>
    <row r="3" spans="1:6" ht="14.45" customHeight="1" x14ac:dyDescent="0.2">
      <c r="A3" s="63"/>
      <c r="B3" s="875" t="s">
        <v>640</v>
      </c>
      <c r="C3" s="872" t="s">
        <v>473</v>
      </c>
      <c r="D3" s="875" t="s">
        <v>620</v>
      </c>
      <c r="E3" s="872" t="s">
        <v>473</v>
      </c>
      <c r="F3" s="877" t="s">
        <v>645</v>
      </c>
    </row>
    <row r="4" spans="1:6" x14ac:dyDescent="0.2">
      <c r="A4" s="75"/>
      <c r="B4" s="876"/>
      <c r="C4" s="873"/>
      <c r="D4" s="876"/>
      <c r="E4" s="873"/>
      <c r="F4" s="878"/>
    </row>
    <row r="5" spans="1:6" x14ac:dyDescent="0.2">
      <c r="A5" s="65" t="s">
        <v>110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122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123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124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125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117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589</v>
      </c>
    </row>
    <row r="12" spans="1:6" x14ac:dyDescent="0.2">
      <c r="A12" s="388"/>
      <c r="B12" s="388"/>
      <c r="C12" s="388"/>
      <c r="D12" s="388"/>
      <c r="E12" s="388"/>
      <c r="F12" s="388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5"/>
  <sheetViews>
    <sheetView workbookViewId="0">
      <selection activeCell="L9" sqref="L9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910" t="s">
        <v>559</v>
      </c>
      <c r="B1" s="910"/>
      <c r="C1" s="910"/>
      <c r="D1" s="910"/>
      <c r="E1" s="910"/>
      <c r="F1" s="910"/>
      <c r="G1" s="224"/>
      <c r="H1" s="224"/>
      <c r="I1" s="224"/>
      <c r="J1" s="224"/>
      <c r="K1" s="224"/>
      <c r="L1" s="1"/>
    </row>
    <row r="2" spans="1:12" x14ac:dyDescent="0.2">
      <c r="A2" s="911"/>
      <c r="B2" s="911"/>
      <c r="C2" s="911"/>
      <c r="D2" s="911"/>
      <c r="E2" s="911"/>
      <c r="F2" s="911"/>
      <c r="G2" s="224"/>
      <c r="H2" s="224"/>
      <c r="I2" s="224"/>
      <c r="J2" s="224"/>
      <c r="K2" s="62"/>
      <c r="L2" s="62" t="s">
        <v>530</v>
      </c>
    </row>
    <row r="3" spans="1:12" x14ac:dyDescent="0.2">
      <c r="A3" s="332"/>
      <c r="B3" s="912">
        <f>INDICE!A3</f>
        <v>42795</v>
      </c>
      <c r="C3" s="913">
        <v>41671</v>
      </c>
      <c r="D3" s="913">
        <v>41671</v>
      </c>
      <c r="E3" s="913">
        <v>41671</v>
      </c>
      <c r="F3" s="914">
        <v>41671</v>
      </c>
      <c r="G3" s="915" t="s">
        <v>119</v>
      </c>
      <c r="H3" s="913"/>
      <c r="I3" s="913"/>
      <c r="J3" s="913"/>
      <c r="K3" s="913"/>
      <c r="L3" s="916" t="s">
        <v>108</v>
      </c>
    </row>
    <row r="4" spans="1:12" x14ac:dyDescent="0.2">
      <c r="A4" s="333"/>
      <c r="B4" s="334" t="s">
        <v>356</v>
      </c>
      <c r="C4" s="334" t="s">
        <v>357</v>
      </c>
      <c r="D4" s="335" t="s">
        <v>358</v>
      </c>
      <c r="E4" s="335" t="s">
        <v>359</v>
      </c>
      <c r="F4" s="336" t="s">
        <v>194</v>
      </c>
      <c r="G4" s="337" t="s">
        <v>356</v>
      </c>
      <c r="H4" s="230" t="s">
        <v>357</v>
      </c>
      <c r="I4" s="338" t="s">
        <v>358</v>
      </c>
      <c r="J4" s="338" t="s">
        <v>359</v>
      </c>
      <c r="K4" s="338" t="s">
        <v>194</v>
      </c>
      <c r="L4" s="917"/>
    </row>
    <row r="5" spans="1:12" x14ac:dyDescent="0.2">
      <c r="A5" s="339" t="s">
        <v>159</v>
      </c>
      <c r="B5" s="848">
        <v>2566.8510000000001</v>
      </c>
      <c r="C5" s="848">
        <v>681.93299999999999</v>
      </c>
      <c r="D5" s="848">
        <v>244.07</v>
      </c>
      <c r="E5" s="848">
        <v>308.55200000000002</v>
      </c>
      <c r="F5" s="340">
        <v>3801.4060000000004</v>
      </c>
      <c r="G5" s="848">
        <v>36060.243999999999</v>
      </c>
      <c r="H5" s="848">
        <v>6777.89</v>
      </c>
      <c r="I5" s="848">
        <v>2449.0329999999999</v>
      </c>
      <c r="J5" s="848">
        <v>3247.48</v>
      </c>
      <c r="K5" s="341">
        <v>48534.647000000004</v>
      </c>
      <c r="L5" s="664">
        <v>14.733602806063374</v>
      </c>
    </row>
    <row r="6" spans="1:12" x14ac:dyDescent="0.2">
      <c r="A6" s="342" t="s">
        <v>160</v>
      </c>
      <c r="B6" s="848">
        <v>413.375</v>
      </c>
      <c r="C6" s="848">
        <v>639.07000000000005</v>
      </c>
      <c r="D6" s="848">
        <v>340.20499999999998</v>
      </c>
      <c r="E6" s="848">
        <v>61.335000000000001</v>
      </c>
      <c r="F6" s="343">
        <v>1453.9850000000001</v>
      </c>
      <c r="G6" s="848">
        <v>4216.1570000000002</v>
      </c>
      <c r="H6" s="848">
        <v>7047.2039999999997</v>
      </c>
      <c r="I6" s="848">
        <v>3103.6610000000001</v>
      </c>
      <c r="J6" s="848">
        <v>577.49199999999996</v>
      </c>
      <c r="K6" s="274">
        <v>14944.514000000001</v>
      </c>
      <c r="L6" s="665">
        <v>4.5366876451301561</v>
      </c>
    </row>
    <row r="7" spans="1:12" x14ac:dyDescent="0.2">
      <c r="A7" s="342" t="s">
        <v>161</v>
      </c>
      <c r="B7" s="848">
        <v>13.243</v>
      </c>
      <c r="C7" s="848">
        <v>434.48099999999999</v>
      </c>
      <c r="D7" s="848">
        <v>212.316</v>
      </c>
      <c r="E7" s="848">
        <v>39.427999999999997</v>
      </c>
      <c r="F7" s="343">
        <v>699.46799999999996</v>
      </c>
      <c r="G7" s="848">
        <v>1047.4280000000001</v>
      </c>
      <c r="H7" s="848">
        <v>4184.9229999999998</v>
      </c>
      <c r="I7" s="848">
        <v>2022.529</v>
      </c>
      <c r="J7" s="848">
        <v>980.99599999999998</v>
      </c>
      <c r="K7" s="274">
        <v>8235.8759999999984</v>
      </c>
      <c r="L7" s="665">
        <v>2.5001546986421879</v>
      </c>
    </row>
    <row r="8" spans="1:12" x14ac:dyDescent="0.2">
      <c r="A8" s="342" t="s">
        <v>162</v>
      </c>
      <c r="B8" s="848">
        <v>172.285</v>
      </c>
      <c r="C8" s="849">
        <v>25.638999999999999</v>
      </c>
      <c r="D8" s="848">
        <v>89.49</v>
      </c>
      <c r="E8" s="849">
        <v>1.5209999999999999</v>
      </c>
      <c r="F8" s="343">
        <v>288.935</v>
      </c>
      <c r="G8" s="848">
        <v>2454.991</v>
      </c>
      <c r="H8" s="848">
        <v>41.634</v>
      </c>
      <c r="I8" s="848">
        <v>833.96600000000001</v>
      </c>
      <c r="J8" s="848">
        <v>23.100999999999999</v>
      </c>
      <c r="K8" s="274">
        <v>3353.692</v>
      </c>
      <c r="L8" s="665">
        <v>1.0180761356288897</v>
      </c>
    </row>
    <row r="9" spans="1:12" x14ac:dyDescent="0.2">
      <c r="A9" s="342" t="s">
        <v>163</v>
      </c>
      <c r="B9" s="848">
        <v>0</v>
      </c>
      <c r="C9" s="848">
        <v>0</v>
      </c>
      <c r="D9" s="848">
        <v>0</v>
      </c>
      <c r="E9" s="848">
        <v>0.71</v>
      </c>
      <c r="F9" s="343">
        <v>0.71</v>
      </c>
      <c r="G9" s="848">
        <v>0</v>
      </c>
      <c r="H9" s="848">
        <v>0</v>
      </c>
      <c r="I9" s="848">
        <v>0</v>
      </c>
      <c r="J9" s="848">
        <v>3.9969999999999999</v>
      </c>
      <c r="K9" s="274">
        <v>3.9969999999999999</v>
      </c>
      <c r="L9" s="849">
        <v>1.2133643501277612E-3</v>
      </c>
    </row>
    <row r="10" spans="1:12" x14ac:dyDescent="0.2">
      <c r="A10" s="342" t="s">
        <v>164</v>
      </c>
      <c r="B10" s="848">
        <v>265.09500000000003</v>
      </c>
      <c r="C10" s="848">
        <v>159.6</v>
      </c>
      <c r="D10" s="848">
        <v>106.251</v>
      </c>
      <c r="E10" s="848">
        <v>2.141</v>
      </c>
      <c r="F10" s="343">
        <v>533.08699999999999</v>
      </c>
      <c r="G10" s="848">
        <v>2550.1309999999999</v>
      </c>
      <c r="H10" s="848">
        <v>1692.1179999999999</v>
      </c>
      <c r="I10" s="848">
        <v>1049.105</v>
      </c>
      <c r="J10" s="848">
        <v>23.9</v>
      </c>
      <c r="K10" s="274">
        <v>5315.253999999999</v>
      </c>
      <c r="L10" s="665">
        <v>1.613545087684259</v>
      </c>
    </row>
    <row r="11" spans="1:12" x14ac:dyDescent="0.2">
      <c r="A11" s="342" t="s">
        <v>165</v>
      </c>
      <c r="B11" s="848">
        <v>242.37799999999999</v>
      </c>
      <c r="C11" s="848">
        <v>806.197</v>
      </c>
      <c r="D11" s="848">
        <v>688.82600000000002</v>
      </c>
      <c r="E11" s="848">
        <v>64.125</v>
      </c>
      <c r="F11" s="343">
        <v>1801.5260000000001</v>
      </c>
      <c r="G11" s="848">
        <v>3057.808</v>
      </c>
      <c r="H11" s="848">
        <v>8384.2649999999994</v>
      </c>
      <c r="I11" s="848">
        <v>6560.9629999999997</v>
      </c>
      <c r="J11" s="848">
        <v>596.24</v>
      </c>
      <c r="K11" s="274">
        <v>18599.276000000002</v>
      </c>
      <c r="L11" s="665">
        <v>5.646159228568143</v>
      </c>
    </row>
    <row r="12" spans="1:12" x14ac:dyDescent="0.2">
      <c r="A12" s="342" t="s">
        <v>592</v>
      </c>
      <c r="B12" s="848">
        <v>777.64400000000001</v>
      </c>
      <c r="C12" s="848">
        <v>371.28100000000001</v>
      </c>
      <c r="D12" s="848">
        <v>315.18400000000003</v>
      </c>
      <c r="E12" s="848">
        <v>44.904000000000003</v>
      </c>
      <c r="F12" s="343">
        <v>1509.0129999999999</v>
      </c>
      <c r="G12" s="848">
        <v>10165.337</v>
      </c>
      <c r="H12" s="848">
        <v>3911.7689999999998</v>
      </c>
      <c r="I12" s="848">
        <v>2639.4450000000002</v>
      </c>
      <c r="J12" s="848">
        <v>477.69099999999997</v>
      </c>
      <c r="K12" s="274">
        <v>17194.241999999998</v>
      </c>
      <c r="L12" s="665">
        <v>5.2196347936626113</v>
      </c>
    </row>
    <row r="13" spans="1:12" x14ac:dyDescent="0.2">
      <c r="A13" s="342" t="s">
        <v>166</v>
      </c>
      <c r="B13" s="848">
        <v>1101.511</v>
      </c>
      <c r="C13" s="848">
        <v>3178.2150000000001</v>
      </c>
      <c r="D13" s="848">
        <v>1763.7380000000001</v>
      </c>
      <c r="E13" s="848">
        <v>164.941</v>
      </c>
      <c r="F13" s="343">
        <v>6208.4050000000007</v>
      </c>
      <c r="G13" s="848">
        <v>16202.683999999999</v>
      </c>
      <c r="H13" s="848">
        <v>33841.498</v>
      </c>
      <c r="I13" s="848">
        <v>16867.650000000001</v>
      </c>
      <c r="J13" s="848">
        <v>1598.55</v>
      </c>
      <c r="K13" s="274">
        <v>68510.381999999998</v>
      </c>
      <c r="L13" s="665">
        <v>20.797611992102748</v>
      </c>
    </row>
    <row r="14" spans="1:12" x14ac:dyDescent="0.2">
      <c r="A14" s="342" t="s">
        <v>360</v>
      </c>
      <c r="B14" s="848">
        <v>925.55399999999997</v>
      </c>
      <c r="C14" s="848">
        <v>2023.7339999999999</v>
      </c>
      <c r="D14" s="848">
        <v>378.63299999999998</v>
      </c>
      <c r="E14" s="848">
        <v>70.884</v>
      </c>
      <c r="F14" s="343">
        <v>3398.8049999999998</v>
      </c>
      <c r="G14" s="848">
        <v>15283.253000000001</v>
      </c>
      <c r="H14" s="848">
        <v>20677.457999999999</v>
      </c>
      <c r="I14" s="848">
        <v>3383.049</v>
      </c>
      <c r="J14" s="848">
        <v>726.36099999999999</v>
      </c>
      <c r="K14" s="274">
        <v>40070.120999999992</v>
      </c>
      <c r="L14" s="665">
        <v>12.16403710950857</v>
      </c>
    </row>
    <row r="15" spans="1:12" x14ac:dyDescent="0.2">
      <c r="A15" s="342" t="s">
        <v>169</v>
      </c>
      <c r="B15" s="849">
        <v>6.0000000000000001E-3</v>
      </c>
      <c r="C15" s="848">
        <v>100.39400000000001</v>
      </c>
      <c r="D15" s="848">
        <v>63.052</v>
      </c>
      <c r="E15" s="848">
        <v>37.204000000000001</v>
      </c>
      <c r="F15" s="343">
        <v>200.65600000000001</v>
      </c>
      <c r="G15" s="849">
        <v>3.1E-2</v>
      </c>
      <c r="H15" s="848">
        <v>1603.0730000000001</v>
      </c>
      <c r="I15" s="848">
        <v>603.48299999999995</v>
      </c>
      <c r="J15" s="848">
        <v>418.08300000000003</v>
      </c>
      <c r="K15" s="274">
        <v>2624.67</v>
      </c>
      <c r="L15" s="665">
        <v>0.79676782808352042</v>
      </c>
    </row>
    <row r="16" spans="1:12" x14ac:dyDescent="0.2">
      <c r="A16" s="342" t="s">
        <v>170</v>
      </c>
      <c r="B16" s="848">
        <v>421.279</v>
      </c>
      <c r="C16" s="848">
        <v>723.13900000000001</v>
      </c>
      <c r="D16" s="848">
        <v>220.21899999999999</v>
      </c>
      <c r="E16" s="848">
        <v>55.036000000000001</v>
      </c>
      <c r="F16" s="343">
        <v>1419.6730000000002</v>
      </c>
      <c r="G16" s="848">
        <v>5267.5940000000001</v>
      </c>
      <c r="H16" s="848">
        <v>7993.7030000000004</v>
      </c>
      <c r="I16" s="848">
        <v>2051.8989999999999</v>
      </c>
      <c r="J16" s="848">
        <v>582.58199999999999</v>
      </c>
      <c r="K16" s="274">
        <v>15895.778</v>
      </c>
      <c r="L16" s="665">
        <v>4.8254616819477523</v>
      </c>
    </row>
    <row r="17" spans="1:12" x14ac:dyDescent="0.2">
      <c r="A17" s="342" t="s">
        <v>171</v>
      </c>
      <c r="B17" s="849">
        <v>164.495</v>
      </c>
      <c r="C17" s="848">
        <v>61.515999999999998</v>
      </c>
      <c r="D17" s="848">
        <v>112.749</v>
      </c>
      <c r="E17" s="848">
        <v>5.0330000000000004</v>
      </c>
      <c r="F17" s="343">
        <v>343.79300000000001</v>
      </c>
      <c r="G17" s="848">
        <v>2483.0369999999998</v>
      </c>
      <c r="H17" s="848">
        <v>616.11300000000006</v>
      </c>
      <c r="I17" s="848">
        <v>1075.261</v>
      </c>
      <c r="J17" s="848">
        <v>42.667000000000002</v>
      </c>
      <c r="K17" s="274">
        <v>4217.0780000000004</v>
      </c>
      <c r="L17" s="665">
        <v>1.2801731565944658</v>
      </c>
    </row>
    <row r="18" spans="1:12" x14ac:dyDescent="0.2">
      <c r="A18" s="342" t="s">
        <v>172</v>
      </c>
      <c r="B18" s="848">
        <v>144.30600000000001</v>
      </c>
      <c r="C18" s="848">
        <v>281.42500000000001</v>
      </c>
      <c r="D18" s="848">
        <v>2046.778</v>
      </c>
      <c r="E18" s="848">
        <v>15.701000000000001</v>
      </c>
      <c r="F18" s="343">
        <v>2488.21</v>
      </c>
      <c r="G18" s="848">
        <v>1648.81</v>
      </c>
      <c r="H18" s="848">
        <v>2969.0819999999999</v>
      </c>
      <c r="I18" s="848">
        <v>18664.047999999999</v>
      </c>
      <c r="J18" s="848">
        <v>171.05699999999999</v>
      </c>
      <c r="K18" s="274">
        <v>23452.996999999999</v>
      </c>
      <c r="L18" s="665">
        <v>7.1195973138487192</v>
      </c>
    </row>
    <row r="19" spans="1:12" x14ac:dyDescent="0.2">
      <c r="A19" s="342" t="s">
        <v>174</v>
      </c>
      <c r="B19" s="848">
        <v>1595.7539999999999</v>
      </c>
      <c r="C19" s="848">
        <v>158.994</v>
      </c>
      <c r="D19" s="848">
        <v>70.489000000000004</v>
      </c>
      <c r="E19" s="848">
        <v>64.028999999999996</v>
      </c>
      <c r="F19" s="343">
        <v>1889.2659999999998</v>
      </c>
      <c r="G19" s="848">
        <v>18318.046999999999</v>
      </c>
      <c r="H19" s="848">
        <v>1350.7260000000001</v>
      </c>
      <c r="I19" s="848">
        <v>607.86199999999997</v>
      </c>
      <c r="J19" s="848">
        <v>649.60900000000004</v>
      </c>
      <c r="K19" s="274">
        <v>20926.243999999999</v>
      </c>
      <c r="L19" s="665">
        <v>6.3525540284400712</v>
      </c>
    </row>
    <row r="20" spans="1:12" x14ac:dyDescent="0.2">
      <c r="A20" s="342" t="s">
        <v>175</v>
      </c>
      <c r="B20" s="848">
        <v>178.88499999999999</v>
      </c>
      <c r="C20" s="848">
        <v>459.46800000000002</v>
      </c>
      <c r="D20" s="848">
        <v>239.67500000000001</v>
      </c>
      <c r="E20" s="848">
        <v>8.6140000000000008</v>
      </c>
      <c r="F20" s="343">
        <v>886.64200000000005</v>
      </c>
      <c r="G20" s="848">
        <v>3189.4540000000002</v>
      </c>
      <c r="H20" s="848">
        <v>5008.3900000000003</v>
      </c>
      <c r="I20" s="848">
        <v>2376.5630000000001</v>
      </c>
      <c r="J20" s="848">
        <v>126.307</v>
      </c>
      <c r="K20" s="274">
        <v>10700.714000000002</v>
      </c>
      <c r="L20" s="665">
        <v>3.2484025240212757</v>
      </c>
    </row>
    <row r="21" spans="1:12" x14ac:dyDescent="0.2">
      <c r="A21" s="342" t="s">
        <v>176</v>
      </c>
      <c r="B21" s="848">
        <v>520.83900000000006</v>
      </c>
      <c r="C21" s="848">
        <v>1256.0239999999999</v>
      </c>
      <c r="D21" s="848">
        <v>544.12800000000004</v>
      </c>
      <c r="E21" s="848">
        <v>6.0979999999999999</v>
      </c>
      <c r="F21" s="343">
        <v>2327.0889999999999</v>
      </c>
      <c r="G21" s="848">
        <v>7107.8729999999996</v>
      </c>
      <c r="H21" s="848">
        <v>14246.269</v>
      </c>
      <c r="I21" s="848">
        <v>5425.0659999999998</v>
      </c>
      <c r="J21" s="848">
        <v>55.966000000000001</v>
      </c>
      <c r="K21" s="274">
        <v>26835.173999999999</v>
      </c>
      <c r="L21" s="665">
        <v>8.1463206057231421</v>
      </c>
    </row>
    <row r="22" spans="1:12" ht="15" x14ac:dyDescent="0.25">
      <c r="A22" s="344" t="s">
        <v>117</v>
      </c>
      <c r="B22" s="667">
        <v>9503.4999999999982</v>
      </c>
      <c r="C22" s="667">
        <v>11361.109999999999</v>
      </c>
      <c r="D22" s="667">
        <v>7435.802999999999</v>
      </c>
      <c r="E22" s="667">
        <v>950.25599999999997</v>
      </c>
      <c r="F22" s="668">
        <v>29250.668999999998</v>
      </c>
      <c r="G22" s="669">
        <v>129052.87899999999</v>
      </c>
      <c r="H22" s="667">
        <v>120346.11499999998</v>
      </c>
      <c r="I22" s="667">
        <v>69713.582999999999</v>
      </c>
      <c r="J22" s="667">
        <v>10302.079000000002</v>
      </c>
      <c r="K22" s="667">
        <v>329414.65599999996</v>
      </c>
      <c r="L22" s="666">
        <v>100</v>
      </c>
    </row>
    <row r="23" spans="1:12" x14ac:dyDescent="0.2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L23" s="245" t="s">
        <v>234</v>
      </c>
    </row>
    <row r="24" spans="1:12" x14ac:dyDescent="0.2">
      <c r="A24" s="321" t="s">
        <v>558</v>
      </c>
      <c r="B24" s="321"/>
      <c r="C24" s="345"/>
      <c r="D24" s="345"/>
      <c r="E24" s="345"/>
      <c r="F24" s="345"/>
      <c r="G24" s="224"/>
      <c r="H24" s="224"/>
      <c r="I24" s="224"/>
      <c r="J24" s="224"/>
      <c r="K24" s="224"/>
      <c r="L24" s="1"/>
    </row>
    <row r="25" spans="1:12" x14ac:dyDescent="0.2">
      <c r="A25" s="321" t="s">
        <v>235</v>
      </c>
      <c r="B25" s="321"/>
      <c r="C25" s="321"/>
      <c r="D25" s="321"/>
      <c r="E25" s="321"/>
      <c r="F25" s="346"/>
      <c r="G25" s="224"/>
      <c r="H25" s="224"/>
      <c r="I25" s="224"/>
      <c r="J25" s="224"/>
      <c r="K25" s="224"/>
      <c r="L25" s="1"/>
    </row>
  </sheetData>
  <mergeCells count="4">
    <mergeCell ref="A1:F2"/>
    <mergeCell ref="B3:F3"/>
    <mergeCell ref="G3:K3"/>
    <mergeCell ref="L3:L4"/>
  </mergeCells>
  <conditionalFormatting sqref="C8">
    <cfRule type="cellIs" dxfId="289" priority="11" operator="between">
      <formula>0</formula>
      <formula>0.5</formula>
    </cfRule>
    <cfRule type="cellIs" dxfId="288" priority="12" operator="between">
      <formula>0</formula>
      <formula>0.49</formula>
    </cfRule>
  </conditionalFormatting>
  <conditionalFormatting sqref="B17">
    <cfRule type="cellIs" dxfId="287" priority="9" operator="between">
      <formula>0</formula>
      <formula>0.5</formula>
    </cfRule>
    <cfRule type="cellIs" dxfId="286" priority="10" operator="between">
      <formula>0</formula>
      <formula>0.49</formula>
    </cfRule>
  </conditionalFormatting>
  <conditionalFormatting sqref="L9">
    <cfRule type="cellIs" dxfId="285" priority="7" operator="between">
      <formula>0</formula>
      <formula>0.5</formula>
    </cfRule>
    <cfRule type="cellIs" dxfId="284" priority="8" operator="between">
      <formula>0</formula>
      <formula>0.49</formula>
    </cfRule>
  </conditionalFormatting>
  <conditionalFormatting sqref="E8">
    <cfRule type="cellIs" dxfId="283" priority="5" operator="between">
      <formula>0</formula>
      <formula>0.5</formula>
    </cfRule>
    <cfRule type="cellIs" dxfId="282" priority="6" operator="between">
      <formula>0</formula>
      <formula>0.49</formula>
    </cfRule>
  </conditionalFormatting>
  <conditionalFormatting sqref="B15">
    <cfRule type="cellIs" dxfId="281" priority="3" operator="between">
      <formula>0</formula>
      <formula>0.5</formula>
    </cfRule>
    <cfRule type="cellIs" dxfId="280" priority="4" operator="between">
      <formula>0</formula>
      <formula>0.49</formula>
    </cfRule>
  </conditionalFormatting>
  <conditionalFormatting sqref="G15">
    <cfRule type="cellIs" dxfId="279" priority="1" operator="between">
      <formula>0</formula>
      <formula>0.5</formula>
    </cfRule>
    <cfRule type="cellIs" dxfId="278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70"/>
  <sheetViews>
    <sheetView workbookViewId="0">
      <selection activeCell="R43" sqref="R43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2" t="s">
        <v>560</v>
      </c>
      <c r="B1" s="222"/>
      <c r="C1" s="222"/>
      <c r="D1" s="222"/>
      <c r="E1" s="222"/>
      <c r="F1" s="222"/>
      <c r="G1" s="222"/>
      <c r="H1" s="1"/>
      <c r="I1" s="1"/>
    </row>
    <row r="2" spans="1:10" x14ac:dyDescent="0.2">
      <c r="A2" s="225"/>
      <c r="B2" s="225"/>
      <c r="C2" s="225"/>
      <c r="D2" s="225"/>
      <c r="E2" s="225"/>
      <c r="F2" s="225"/>
      <c r="G2" s="225"/>
      <c r="H2" s="1"/>
      <c r="I2" s="62" t="s">
        <v>530</v>
      </c>
      <c r="J2" s="62"/>
    </row>
    <row r="3" spans="1:10" x14ac:dyDescent="0.2">
      <c r="A3" s="896" t="s">
        <v>511</v>
      </c>
      <c r="B3" s="896" t="s">
        <v>512</v>
      </c>
      <c r="C3" s="882">
        <f>INDICE!A3</f>
        <v>42795</v>
      </c>
      <c r="D3" s="882">
        <v>41671</v>
      </c>
      <c r="E3" s="900" t="s">
        <v>118</v>
      </c>
      <c r="F3" s="900"/>
      <c r="G3" s="900" t="s">
        <v>119</v>
      </c>
      <c r="H3" s="900"/>
      <c r="I3" s="900"/>
      <c r="J3" s="245"/>
    </row>
    <row r="4" spans="1:10" x14ac:dyDescent="0.2">
      <c r="A4" s="897"/>
      <c r="B4" s="897"/>
      <c r="C4" s="258" t="s">
        <v>54</v>
      </c>
      <c r="D4" s="259" t="s">
        <v>474</v>
      </c>
      <c r="E4" s="258" t="s">
        <v>54</v>
      </c>
      <c r="F4" s="259" t="s">
        <v>474</v>
      </c>
      <c r="G4" s="258" t="s">
        <v>54</v>
      </c>
      <c r="H4" s="260" t="s">
        <v>474</v>
      </c>
      <c r="I4" s="259" t="s">
        <v>534</v>
      </c>
      <c r="J4" s="11"/>
    </row>
    <row r="5" spans="1:10" x14ac:dyDescent="0.2">
      <c r="A5" s="1"/>
      <c r="B5" s="199" t="s">
        <v>361</v>
      </c>
      <c r="C5" s="714">
        <v>2019.6090800000002</v>
      </c>
      <c r="D5" s="186">
        <v>116.49250171900985</v>
      </c>
      <c r="E5" s="717">
        <v>9594.3691999999992</v>
      </c>
      <c r="F5" s="186">
        <v>259.65141545069224</v>
      </c>
      <c r="G5" s="717">
        <v>27077.761949999996</v>
      </c>
      <c r="H5" s="186">
        <v>201.72961722270762</v>
      </c>
      <c r="I5" s="619">
        <v>7.1666613277772893</v>
      </c>
      <c r="J5" s="1"/>
    </row>
    <row r="6" spans="1:10" x14ac:dyDescent="0.2">
      <c r="A6" s="1"/>
      <c r="B6" s="199" t="s">
        <v>533</v>
      </c>
      <c r="C6" s="714">
        <v>0</v>
      </c>
      <c r="D6" s="186">
        <v>-100</v>
      </c>
      <c r="E6" s="717">
        <v>1754.06017</v>
      </c>
      <c r="F6" s="186">
        <v>-40.998758665211533</v>
      </c>
      <c r="G6" s="717">
        <v>6086.6616399999994</v>
      </c>
      <c r="H6" s="186">
        <v>-50.681293482438342</v>
      </c>
      <c r="I6" s="616">
        <v>1.610954504703942</v>
      </c>
      <c r="J6" s="1"/>
    </row>
    <row r="7" spans="1:10" x14ac:dyDescent="0.2">
      <c r="A7" s="720" t="s">
        <v>518</v>
      </c>
      <c r="B7" s="720"/>
      <c r="C7" s="715">
        <v>2019.6090800000002</v>
      </c>
      <c r="D7" s="195">
        <v>13.039196249032006</v>
      </c>
      <c r="E7" s="715">
        <v>11348.42937</v>
      </c>
      <c r="F7" s="195">
        <v>101.19165360524605</v>
      </c>
      <c r="G7" s="715">
        <v>33164.423589999999</v>
      </c>
      <c r="H7" s="351">
        <v>55.58707314923921</v>
      </c>
      <c r="I7" s="195">
        <v>8.7776158324812315</v>
      </c>
      <c r="J7" s="1"/>
    </row>
    <row r="8" spans="1:10" x14ac:dyDescent="0.2">
      <c r="A8" s="794"/>
      <c r="B8" s="199" t="s">
        <v>245</v>
      </c>
      <c r="C8" s="714">
        <v>0</v>
      </c>
      <c r="D8" s="186" t="s">
        <v>148</v>
      </c>
      <c r="E8" s="717">
        <v>3299.0223799999999</v>
      </c>
      <c r="F8" s="186" t="s">
        <v>148</v>
      </c>
      <c r="G8" s="717">
        <v>4144.5636699999995</v>
      </c>
      <c r="H8" s="186" t="s">
        <v>148</v>
      </c>
      <c r="I8" s="616">
        <v>1.0969401470160911</v>
      </c>
      <c r="J8" s="1"/>
    </row>
    <row r="9" spans="1:10" x14ac:dyDescent="0.2">
      <c r="A9" s="720" t="s">
        <v>337</v>
      </c>
      <c r="B9" s="720"/>
      <c r="C9" s="715">
        <v>0</v>
      </c>
      <c r="D9" s="195" t="s">
        <v>148</v>
      </c>
      <c r="E9" s="715">
        <v>3299.0223799999999</v>
      </c>
      <c r="F9" s="195" t="s">
        <v>148</v>
      </c>
      <c r="G9" s="715">
        <v>4144.5636699999995</v>
      </c>
      <c r="H9" s="351" t="s">
        <v>148</v>
      </c>
      <c r="I9" s="195">
        <v>1.0969401470160911</v>
      </c>
      <c r="J9" s="1"/>
    </row>
    <row r="10" spans="1:10" s="675" customFormat="1" x14ac:dyDescent="0.2">
      <c r="A10" s="672"/>
      <c r="B10" s="625" t="s">
        <v>249</v>
      </c>
      <c r="C10" s="714">
        <v>684.9661900000001</v>
      </c>
      <c r="D10" s="186">
        <v>-33.651780148613007</v>
      </c>
      <c r="E10" s="717">
        <v>3725.9088299999985</v>
      </c>
      <c r="F10" s="200">
        <v>31.726301133805794</v>
      </c>
      <c r="G10" s="717">
        <v>8716.2364599999983</v>
      </c>
      <c r="H10" s="200">
        <v>-25.256406938352143</v>
      </c>
      <c r="I10" s="799">
        <v>2.3069231082314179</v>
      </c>
      <c r="J10" s="672"/>
    </row>
    <row r="11" spans="1:10" s="675" customFormat="1" x14ac:dyDescent="0.2">
      <c r="A11" s="672"/>
      <c r="B11" s="673" t="s">
        <v>362</v>
      </c>
      <c r="C11" s="716">
        <v>684.9661900000001</v>
      </c>
      <c r="D11" s="635">
        <v>-33.632864775025325</v>
      </c>
      <c r="E11" s="718">
        <v>3725.9088299999985</v>
      </c>
      <c r="F11" s="635">
        <v>31.75294915560043</v>
      </c>
      <c r="G11" s="718">
        <v>8716.2364599999983</v>
      </c>
      <c r="H11" s="635">
        <v>-25.252739991615996</v>
      </c>
      <c r="I11" s="838">
        <v>2.3069231082314179</v>
      </c>
      <c r="J11" s="672"/>
    </row>
    <row r="12" spans="1:10" s="675" customFormat="1" x14ac:dyDescent="0.2">
      <c r="A12" s="672"/>
      <c r="B12" s="673" t="s">
        <v>359</v>
      </c>
      <c r="C12" s="716">
        <v>0</v>
      </c>
      <c r="D12" s="635">
        <v>-100</v>
      </c>
      <c r="E12" s="718">
        <v>0</v>
      </c>
      <c r="F12" s="635">
        <v>-100</v>
      </c>
      <c r="G12" s="718">
        <v>0</v>
      </c>
      <c r="H12" s="635">
        <v>-25.256406938352143</v>
      </c>
      <c r="I12" s="855">
        <v>0</v>
      </c>
      <c r="J12" s="672"/>
    </row>
    <row r="13" spans="1:10" x14ac:dyDescent="0.2">
      <c r="A13" s="794"/>
      <c r="B13" s="625" t="s">
        <v>251</v>
      </c>
      <c r="C13" s="714">
        <v>0</v>
      </c>
      <c r="D13" s="186" t="s">
        <v>148</v>
      </c>
      <c r="E13" s="717">
        <v>313.10043000000002</v>
      </c>
      <c r="F13" s="200" t="s">
        <v>148</v>
      </c>
      <c r="G13" s="717">
        <v>313.10043000000002</v>
      </c>
      <c r="H13" s="200" t="s">
        <v>148</v>
      </c>
      <c r="I13" s="792">
        <v>8.2868176015981287E-2</v>
      </c>
      <c r="J13" s="794"/>
    </row>
    <row r="14" spans="1:10" s="675" customFormat="1" x14ac:dyDescent="0.2">
      <c r="A14" s="672"/>
      <c r="B14" s="625" t="s">
        <v>217</v>
      </c>
      <c r="C14" s="714">
        <v>1304.4235399999998</v>
      </c>
      <c r="D14" s="186">
        <v>-67.707453364527055</v>
      </c>
      <c r="E14" s="717">
        <v>8174.7784200000006</v>
      </c>
      <c r="F14" s="200">
        <v>-30.301267623335367</v>
      </c>
      <c r="G14" s="717">
        <v>34861.742740000002</v>
      </c>
      <c r="H14" s="200">
        <v>2.8034925119518062</v>
      </c>
      <c r="I14" s="792">
        <v>9.2268446696230271</v>
      </c>
      <c r="J14" s="672"/>
    </row>
    <row r="15" spans="1:10" s="675" customFormat="1" x14ac:dyDescent="0.2">
      <c r="A15" s="672"/>
      <c r="B15" s="673" t="s">
        <v>362</v>
      </c>
      <c r="C15" s="716">
        <v>1304.4235399999998</v>
      </c>
      <c r="D15" s="635">
        <v>-58.311748717778634</v>
      </c>
      <c r="E15" s="718">
        <v>5824.0002600000007</v>
      </c>
      <c r="F15" s="635">
        <v>-34.972857773651327</v>
      </c>
      <c r="G15" s="718">
        <v>26615.997010000003</v>
      </c>
      <c r="H15" s="635">
        <v>4.1773573035752447</v>
      </c>
      <c r="I15" s="838">
        <v>7.0444461704045311</v>
      </c>
      <c r="J15" s="672"/>
    </row>
    <row r="16" spans="1:10" x14ac:dyDescent="0.2">
      <c r="A16" s="1"/>
      <c r="B16" s="673" t="s">
        <v>359</v>
      </c>
      <c r="C16" s="716">
        <v>0</v>
      </c>
      <c r="D16" s="635">
        <v>-100</v>
      </c>
      <c r="E16" s="718">
        <v>2350.7781600000003</v>
      </c>
      <c r="F16" s="635">
        <v>-15.210054164030613</v>
      </c>
      <c r="G16" s="718">
        <v>8245.7457300000005</v>
      </c>
      <c r="H16" s="635">
        <v>-1.3939709816874601</v>
      </c>
      <c r="I16" s="838">
        <v>2.1823984992184973</v>
      </c>
      <c r="J16" s="1"/>
    </row>
    <row r="17" spans="1:10" s="675" customFormat="1" x14ac:dyDescent="0.2">
      <c r="A17" s="672"/>
      <c r="B17" s="625" t="s">
        <v>252</v>
      </c>
      <c r="C17" s="714">
        <v>0</v>
      </c>
      <c r="D17" s="186" t="s">
        <v>148</v>
      </c>
      <c r="E17" s="717">
        <v>20.469169999999998</v>
      </c>
      <c r="F17" s="200" t="s">
        <v>148</v>
      </c>
      <c r="G17" s="717">
        <v>28.469169999999998</v>
      </c>
      <c r="H17" s="200">
        <v>486.87582071214609</v>
      </c>
      <c r="I17" s="838">
        <v>7.5349247862383758E-3</v>
      </c>
      <c r="J17" s="672"/>
    </row>
    <row r="18" spans="1:10" s="675" customFormat="1" x14ac:dyDescent="0.2">
      <c r="A18" s="672"/>
      <c r="B18" s="673" t="s">
        <v>362</v>
      </c>
      <c r="C18" s="716">
        <v>0</v>
      </c>
      <c r="D18" s="635" t="s">
        <v>148</v>
      </c>
      <c r="E18" s="718">
        <v>14.858690000000001</v>
      </c>
      <c r="F18" s="635" t="s">
        <v>148</v>
      </c>
      <c r="G18" s="718">
        <v>22.858690000000003</v>
      </c>
      <c r="H18" s="635">
        <v>371.21895208587148</v>
      </c>
      <c r="I18" s="838">
        <v>6.050001101610596E-3</v>
      </c>
      <c r="J18" s="672"/>
    </row>
    <row r="19" spans="1:10" x14ac:dyDescent="0.2">
      <c r="A19" s="794"/>
      <c r="B19" s="673" t="s">
        <v>359</v>
      </c>
      <c r="C19" s="716">
        <v>0</v>
      </c>
      <c r="D19" s="635" t="s">
        <v>148</v>
      </c>
      <c r="E19" s="718">
        <v>5.6104800000000008</v>
      </c>
      <c r="F19" s="635" t="s">
        <v>148</v>
      </c>
      <c r="G19" s="718">
        <v>5.6104800000000008</v>
      </c>
      <c r="H19" s="635" t="s">
        <v>148</v>
      </c>
      <c r="I19" s="838">
        <v>1.4849236846277815E-3</v>
      </c>
      <c r="J19" s="794"/>
    </row>
    <row r="20" spans="1:10" x14ac:dyDescent="0.2">
      <c r="A20" s="720" t="s">
        <v>502</v>
      </c>
      <c r="B20" s="720"/>
      <c r="C20" s="715">
        <v>1989.3897299999999</v>
      </c>
      <c r="D20" s="195">
        <v>-60.775282031693301</v>
      </c>
      <c r="E20" s="715">
        <v>12234.25685</v>
      </c>
      <c r="F20" s="195">
        <v>-15.95767397751592</v>
      </c>
      <c r="G20" s="715">
        <v>43919.548800000004</v>
      </c>
      <c r="H20" s="351">
        <v>-3.6374762910760778</v>
      </c>
      <c r="I20" s="195">
        <v>11.624170878656665</v>
      </c>
      <c r="J20" s="794"/>
    </row>
    <row r="21" spans="1:10" s="675" customFormat="1" x14ac:dyDescent="0.2">
      <c r="A21" s="672"/>
      <c r="B21" s="625" t="s">
        <v>363</v>
      </c>
      <c r="C21" s="714">
        <v>897.87617</v>
      </c>
      <c r="D21" s="186">
        <v>-66.562801793246663</v>
      </c>
      <c r="E21" s="717">
        <v>6271.3897699999998</v>
      </c>
      <c r="F21" s="200">
        <v>-30.214488157982778</v>
      </c>
      <c r="G21" s="717">
        <v>26227.442130000003</v>
      </c>
      <c r="H21" s="200">
        <v>-21.080658577003717</v>
      </c>
      <c r="I21" s="799">
        <v>6.9416074927709399</v>
      </c>
      <c r="J21" s="672"/>
    </row>
    <row r="22" spans="1:10" s="675" customFormat="1" x14ac:dyDescent="0.2">
      <c r="A22" s="720" t="s">
        <v>381</v>
      </c>
      <c r="B22" s="720"/>
      <c r="C22" s="715">
        <v>897.87617</v>
      </c>
      <c r="D22" s="195">
        <v>-66.562801793246663</v>
      </c>
      <c r="E22" s="715">
        <v>6271.3897699999998</v>
      </c>
      <c r="F22" s="195">
        <v>-30.214488157982778</v>
      </c>
      <c r="G22" s="715">
        <v>26227.442130000003</v>
      </c>
      <c r="H22" s="351">
        <v>-21.080658577003717</v>
      </c>
      <c r="I22" s="195">
        <v>6.9416074927709399</v>
      </c>
      <c r="J22" s="672"/>
    </row>
    <row r="23" spans="1:10" x14ac:dyDescent="0.2">
      <c r="A23" s="794"/>
      <c r="B23" s="625" t="s">
        <v>222</v>
      </c>
      <c r="C23" s="714">
        <v>0</v>
      </c>
      <c r="D23" s="186" t="s">
        <v>148</v>
      </c>
      <c r="E23" s="717">
        <v>1046.2517499999999</v>
      </c>
      <c r="F23" s="200" t="s">
        <v>148</v>
      </c>
      <c r="G23" s="717">
        <v>2085.8373999999999</v>
      </c>
      <c r="H23" s="200" t="s">
        <v>148</v>
      </c>
      <c r="I23" s="792">
        <v>0.5520578199267141</v>
      </c>
      <c r="J23" s="794"/>
    </row>
    <row r="24" spans="1:10" x14ac:dyDescent="0.2">
      <c r="A24" s="794"/>
      <c r="B24" s="625" t="s">
        <v>223</v>
      </c>
      <c r="C24" s="714">
        <v>17944.975780000001</v>
      </c>
      <c r="D24" s="186">
        <v>14.821462657425263</v>
      </c>
      <c r="E24" s="717">
        <v>55382.907230000004</v>
      </c>
      <c r="F24" s="200">
        <v>12.897976217633634</v>
      </c>
      <c r="G24" s="717">
        <v>213364.01584000001</v>
      </c>
      <c r="H24" s="200">
        <v>-3.6255291283907498</v>
      </c>
      <c r="I24" s="792">
        <v>56.470975846650028</v>
      </c>
      <c r="J24" s="794"/>
    </row>
    <row r="25" spans="1:10" x14ac:dyDescent="0.2">
      <c r="A25" s="794"/>
      <c r="B25" s="673" t="s">
        <v>362</v>
      </c>
      <c r="C25" s="716">
        <v>15485.48979</v>
      </c>
      <c r="D25" s="635">
        <v>55.226432054669985</v>
      </c>
      <c r="E25" s="718">
        <v>48006.689769999997</v>
      </c>
      <c r="F25" s="635">
        <v>28.407667670756364</v>
      </c>
      <c r="G25" s="718">
        <v>184159.21564999997</v>
      </c>
      <c r="H25" s="635">
        <v>4.4824774861042718</v>
      </c>
      <c r="I25" s="799">
        <v>48.741352087728693</v>
      </c>
      <c r="J25" s="794"/>
    </row>
    <row r="26" spans="1:10" x14ac:dyDescent="0.2">
      <c r="A26" s="794"/>
      <c r="B26" s="673" t="s">
        <v>359</v>
      </c>
      <c r="C26" s="716">
        <v>2459.4859900000001</v>
      </c>
      <c r="D26" s="635">
        <v>-56.488720666647332</v>
      </c>
      <c r="E26" s="718">
        <v>7376.2174599999998</v>
      </c>
      <c r="F26" s="635">
        <v>-36.790943653525446</v>
      </c>
      <c r="G26" s="718">
        <v>29204.800189999998</v>
      </c>
      <c r="H26" s="635">
        <v>-35.290441294991872</v>
      </c>
      <c r="I26" s="799">
        <v>7.729623758921325</v>
      </c>
      <c r="J26" s="794"/>
    </row>
    <row r="27" spans="1:10" x14ac:dyDescent="0.2">
      <c r="A27" s="794"/>
      <c r="B27" s="625" t="s">
        <v>230</v>
      </c>
      <c r="C27" s="714">
        <v>5095.0595700000003</v>
      </c>
      <c r="D27" s="186">
        <v>9.1258728688036008</v>
      </c>
      <c r="E27" s="717">
        <v>13863.989870000001</v>
      </c>
      <c r="F27" s="200">
        <v>18.47509278931356</v>
      </c>
      <c r="G27" s="717">
        <v>54923.686549999999</v>
      </c>
      <c r="H27" s="200">
        <v>16.763934873988752</v>
      </c>
      <c r="I27" s="792">
        <v>14.536631982498344</v>
      </c>
      <c r="J27" s="794"/>
    </row>
    <row r="28" spans="1:10" x14ac:dyDescent="0.2">
      <c r="A28" s="720" t="s">
        <v>503</v>
      </c>
      <c r="B28" s="720"/>
      <c r="C28" s="715">
        <v>23040.035350000002</v>
      </c>
      <c r="D28" s="195">
        <v>13.511326907198631</v>
      </c>
      <c r="E28" s="715">
        <v>70293.148850000012</v>
      </c>
      <c r="F28" s="195">
        <v>15.694142591555469</v>
      </c>
      <c r="G28" s="715">
        <v>270373.53979000001</v>
      </c>
      <c r="H28" s="195">
        <v>0.72448062921791045</v>
      </c>
      <c r="I28" s="195">
        <v>71.559665649075086</v>
      </c>
      <c r="J28" s="794"/>
    </row>
    <row r="29" spans="1:10" x14ac:dyDescent="0.2">
      <c r="A29" s="203" t="s">
        <v>117</v>
      </c>
      <c r="B29" s="203"/>
      <c r="C29" s="252">
        <v>27946.910330000006</v>
      </c>
      <c r="D29" s="205">
        <v>-6.3480481121515036</v>
      </c>
      <c r="E29" s="252">
        <v>103446.24722</v>
      </c>
      <c r="F29" s="205">
        <v>15.014050592214009</v>
      </c>
      <c r="G29" s="252">
        <v>377829.51797999995</v>
      </c>
      <c r="H29" s="205">
        <v>2.5164169792160127</v>
      </c>
      <c r="I29" s="620">
        <v>100</v>
      </c>
      <c r="J29" s="794"/>
    </row>
    <row r="30" spans="1:10" x14ac:dyDescent="0.2">
      <c r="A30" s="841"/>
      <c r="B30" s="208" t="s">
        <v>364</v>
      </c>
      <c r="C30" s="253">
        <v>17474.879519999999</v>
      </c>
      <c r="D30" s="216">
        <v>23.609661095538357</v>
      </c>
      <c r="E30" s="842">
        <v>57571.457549999999</v>
      </c>
      <c r="F30" s="843">
        <v>17.085678945125323</v>
      </c>
      <c r="G30" s="842">
        <v>219514.30781</v>
      </c>
      <c r="H30" s="843">
        <v>2.8300103069460705</v>
      </c>
      <c r="I30" s="843">
        <v>58.098771367466263</v>
      </c>
      <c r="J30" s="794"/>
    </row>
    <row r="31" spans="1:10" x14ac:dyDescent="0.2">
      <c r="A31" s="841"/>
      <c r="B31" s="208" t="s">
        <v>365</v>
      </c>
      <c r="C31" s="253">
        <v>10472.03081</v>
      </c>
      <c r="D31" s="216">
        <v>-33.316581083952762</v>
      </c>
      <c r="E31" s="842">
        <v>45874.789669999991</v>
      </c>
      <c r="F31" s="843">
        <v>12.515694653202258</v>
      </c>
      <c r="G31" s="842">
        <v>158315.21017000001</v>
      </c>
      <c r="H31" s="843">
        <v>2.0847508249501336</v>
      </c>
      <c r="I31" s="843">
        <v>41.901228632533751</v>
      </c>
      <c r="J31" s="794"/>
    </row>
    <row r="32" spans="1:10" x14ac:dyDescent="0.2">
      <c r="A32" s="751" t="s">
        <v>506</v>
      </c>
      <c r="B32" s="212"/>
      <c r="C32" s="621">
        <v>1989.3897299999999</v>
      </c>
      <c r="D32" s="622">
        <v>-60.775282031693301</v>
      </c>
      <c r="E32" s="623">
        <v>15533.279229999998</v>
      </c>
      <c r="F32" s="624">
        <v>6.7047171930136793</v>
      </c>
      <c r="G32" s="623">
        <v>48064.11247</v>
      </c>
      <c r="H32" s="624">
        <v>5.4559826770980022</v>
      </c>
      <c r="I32" s="624">
        <v>12.721111025672755</v>
      </c>
      <c r="J32" s="794"/>
    </row>
    <row r="33" spans="1:10" x14ac:dyDescent="0.2">
      <c r="A33" s="751" t="s">
        <v>507</v>
      </c>
      <c r="B33" s="212"/>
      <c r="C33" s="621">
        <v>25957.520600000003</v>
      </c>
      <c r="D33" s="622">
        <v>4.7964257094190295</v>
      </c>
      <c r="E33" s="623">
        <v>87912.96798999999</v>
      </c>
      <c r="F33" s="624">
        <v>16.61862810186744</v>
      </c>
      <c r="G33" s="623">
        <v>329765.40551000001</v>
      </c>
      <c r="H33" s="624">
        <v>2.1015963803168991</v>
      </c>
      <c r="I33" s="624">
        <v>87.278888974327259</v>
      </c>
      <c r="J33" s="794"/>
    </row>
    <row r="34" spans="1:10" x14ac:dyDescent="0.2">
      <c r="A34" s="839" t="s">
        <v>508</v>
      </c>
      <c r="B34" s="840"/>
      <c r="C34" s="835">
        <v>684.9661900000001</v>
      </c>
      <c r="D34" s="834">
        <v>-33.651780148613007</v>
      </c>
      <c r="E34" s="835">
        <v>4059.4784299999988</v>
      </c>
      <c r="F34" s="834">
        <v>43.519367358317567</v>
      </c>
      <c r="G34" s="835">
        <v>9057.806059999999</v>
      </c>
      <c r="H34" s="834">
        <v>-22.35967142300294</v>
      </c>
      <c r="I34" s="834">
        <v>2.3973262090336376</v>
      </c>
      <c r="J34" s="794"/>
    </row>
    <row r="35" spans="1:10" x14ac:dyDescent="0.2">
      <c r="A35" s="676" t="s">
        <v>366</v>
      </c>
      <c r="B35" s="852"/>
      <c r="C35" s="853"/>
      <c r="D35" s="854"/>
      <c r="E35" s="853"/>
      <c r="F35" s="854"/>
      <c r="G35" s="853"/>
      <c r="H35" s="854"/>
      <c r="I35" s="245" t="s">
        <v>234</v>
      </c>
      <c r="J35" s="794"/>
    </row>
    <row r="36" spans="1:10" x14ac:dyDescent="0.2">
      <c r="A36" s="677" t="s">
        <v>623</v>
      </c>
      <c r="B36" s="794"/>
      <c r="C36" s="794"/>
      <c r="D36" s="794"/>
      <c r="E36" s="794"/>
      <c r="F36" s="794"/>
      <c r="G36" s="794"/>
      <c r="H36" s="794"/>
      <c r="I36" s="794"/>
      <c r="J36" s="1"/>
    </row>
    <row r="37" spans="1:10" ht="14.25" customHeight="1" x14ac:dyDescent="0.2">
      <c r="A37" s="677" t="s">
        <v>536</v>
      </c>
      <c r="B37" s="794"/>
      <c r="C37" s="794"/>
      <c r="D37" s="794"/>
      <c r="E37" s="794"/>
      <c r="F37" s="794"/>
      <c r="G37" s="794"/>
      <c r="H37" s="794"/>
      <c r="I37" s="794"/>
      <c r="J37" s="1"/>
    </row>
    <row r="38" spans="1:10" ht="14.25" customHeight="1" x14ac:dyDescent="0.2">
      <c r="A38" s="846"/>
      <c r="B38" s="846"/>
      <c r="C38" s="846"/>
      <c r="D38" s="846"/>
      <c r="E38" s="846"/>
      <c r="F38" s="846"/>
      <c r="G38" s="846"/>
      <c r="H38" s="846"/>
      <c r="I38" s="846"/>
    </row>
    <row r="39" spans="1:10" ht="19.5" customHeight="1" x14ac:dyDescent="0.2">
      <c r="A39" s="846"/>
      <c r="B39" s="846"/>
      <c r="C39" s="846"/>
      <c r="D39" s="846"/>
      <c r="E39" s="846"/>
      <c r="F39" s="846"/>
      <c r="G39" s="846"/>
      <c r="H39" s="846"/>
      <c r="I39" s="846"/>
    </row>
    <row r="66" spans="3:3" x14ac:dyDescent="0.2">
      <c r="C66" t="s">
        <v>559</v>
      </c>
    </row>
    <row r="70" spans="3:3" x14ac:dyDescent="0.2">
      <c r="C70" t="s">
        <v>560</v>
      </c>
    </row>
  </sheetData>
  <mergeCells count="5">
    <mergeCell ref="A3:A4"/>
    <mergeCell ref="B3:B4"/>
    <mergeCell ref="C3:D3"/>
    <mergeCell ref="E3:F3"/>
    <mergeCell ref="G3:I3"/>
  </mergeCells>
  <conditionalFormatting sqref="I11:I12">
    <cfRule type="cellIs" dxfId="277" priority="45" operator="between">
      <formula>0.00001</formula>
      <formula>0.499</formula>
    </cfRule>
  </conditionalFormatting>
  <conditionalFormatting sqref="I15">
    <cfRule type="cellIs" dxfId="276" priority="42" operator="between">
      <formula>0.00001</formula>
      <formula>0.499</formula>
    </cfRule>
  </conditionalFormatting>
  <conditionalFormatting sqref="I10">
    <cfRule type="cellIs" dxfId="275" priority="40" operator="between">
      <formula>0.00001</formula>
      <formula>0.499</formula>
    </cfRule>
  </conditionalFormatting>
  <conditionalFormatting sqref="I21">
    <cfRule type="cellIs" dxfId="274" priority="10" operator="equal">
      <formula>0</formula>
    </cfRule>
    <cfRule type="cellIs" dxfId="273" priority="36" operator="between">
      <formula>0.00001</formula>
      <formula>0.499</formula>
    </cfRule>
  </conditionalFormatting>
  <conditionalFormatting sqref="I16">
    <cfRule type="cellIs" dxfId="272" priority="23" operator="between">
      <formula>0.00001</formula>
      <formula>0.499</formula>
    </cfRule>
  </conditionalFormatting>
  <conditionalFormatting sqref="I18">
    <cfRule type="cellIs" dxfId="271" priority="22" operator="between">
      <formula>0.00001</formula>
      <formula>0.499</formula>
    </cfRule>
  </conditionalFormatting>
  <conditionalFormatting sqref="I19">
    <cfRule type="cellIs" dxfId="270" priority="21" operator="between">
      <formula>0.00001</formula>
      <formula>0.499</formula>
    </cfRule>
  </conditionalFormatting>
  <conditionalFormatting sqref="I26">
    <cfRule type="cellIs" dxfId="269" priority="13" operator="between">
      <formula>0.00001</formula>
      <formula>0.499</formula>
    </cfRule>
  </conditionalFormatting>
  <conditionalFormatting sqref="I25">
    <cfRule type="cellIs" dxfId="268" priority="9" operator="between">
      <formula>0.00001</formula>
      <formula>0.499</formula>
    </cfRule>
  </conditionalFormatting>
  <conditionalFormatting sqref="F28 H28">
    <cfRule type="cellIs" dxfId="267" priority="8" operator="between">
      <formula>".000001"</formula>
      <formula>".049"</formula>
    </cfRule>
  </conditionalFormatting>
  <conditionalFormatting sqref="F28">
    <cfRule type="cellIs" dxfId="266" priority="7" operator="between">
      <formula>0.000001</formula>
      <formula>0.049999</formula>
    </cfRule>
  </conditionalFormatting>
  <conditionalFormatting sqref="H28">
    <cfRule type="cellIs" dxfId="265" priority="6" operator="between">
      <formula>0.000001</formula>
      <formula>0.049999</formula>
    </cfRule>
  </conditionalFormatting>
  <conditionalFormatting sqref="F29 H29">
    <cfRule type="cellIs" dxfId="264" priority="5" operator="between">
      <formula>".000001"</formula>
      <formula>".049"</formula>
    </cfRule>
  </conditionalFormatting>
  <conditionalFormatting sqref="F29">
    <cfRule type="cellIs" dxfId="263" priority="4" operator="between">
      <formula>0.000001</formula>
      <formula>0.049999</formula>
    </cfRule>
  </conditionalFormatting>
  <conditionalFormatting sqref="H29">
    <cfRule type="cellIs" dxfId="262" priority="3" operator="between">
      <formula>0.000001</formula>
      <formula>0.049999</formula>
    </cfRule>
  </conditionalFormatting>
  <conditionalFormatting sqref="I17">
    <cfRule type="cellIs" dxfId="261" priority="1" operator="between">
      <formula>0.00001</formula>
      <formula>0.499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H17" sqref="H17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910" t="s">
        <v>18</v>
      </c>
      <c r="B1" s="910"/>
      <c r="C1" s="910"/>
      <c r="D1" s="910"/>
      <c r="E1" s="910"/>
      <c r="F1" s="910"/>
      <c r="G1" s="1"/>
      <c r="H1" s="1"/>
    </row>
    <row r="2" spans="1:9" x14ac:dyDescent="0.2">
      <c r="A2" s="911"/>
      <c r="B2" s="911"/>
      <c r="C2" s="911"/>
      <c r="D2" s="911"/>
      <c r="E2" s="911"/>
      <c r="F2" s="911"/>
      <c r="G2" s="11"/>
      <c r="H2" s="62" t="s">
        <v>530</v>
      </c>
    </row>
    <row r="3" spans="1:9" x14ac:dyDescent="0.2">
      <c r="A3" s="12"/>
      <c r="B3" s="882">
        <f>INDICE!A3</f>
        <v>42795</v>
      </c>
      <c r="C3" s="882">
        <v>41671</v>
      </c>
      <c r="D3" s="900" t="s">
        <v>118</v>
      </c>
      <c r="E3" s="900"/>
      <c r="F3" s="900" t="s">
        <v>119</v>
      </c>
      <c r="G3" s="900"/>
      <c r="H3" s="900"/>
    </row>
    <row r="4" spans="1:9" x14ac:dyDescent="0.2">
      <c r="A4" s="598"/>
      <c r="B4" s="258" t="s">
        <v>54</v>
      </c>
      <c r="C4" s="259" t="s">
        <v>474</v>
      </c>
      <c r="D4" s="258" t="s">
        <v>54</v>
      </c>
      <c r="E4" s="259" t="s">
        <v>474</v>
      </c>
      <c r="F4" s="258" t="s">
        <v>54</v>
      </c>
      <c r="G4" s="260" t="s">
        <v>474</v>
      </c>
      <c r="H4" s="259" t="s">
        <v>534</v>
      </c>
      <c r="I4" s="62"/>
    </row>
    <row r="5" spans="1:9" ht="14.1" customHeight="1" x14ac:dyDescent="0.2">
      <c r="A5" s="626" t="s">
        <v>367</v>
      </c>
      <c r="B5" s="354">
        <v>17474.879519999999</v>
      </c>
      <c r="C5" s="355">
        <v>23.609661095538357</v>
      </c>
      <c r="D5" s="354">
        <v>57571.457549999999</v>
      </c>
      <c r="E5" s="808">
        <v>17.085678945125323</v>
      </c>
      <c r="F5" s="354">
        <v>219514.30781</v>
      </c>
      <c r="G5" s="355">
        <v>2.8300103069460847</v>
      </c>
      <c r="H5" s="355">
        <v>58.098771367466263</v>
      </c>
    </row>
    <row r="6" spans="1:9" x14ac:dyDescent="0.2">
      <c r="A6" s="615" t="s">
        <v>368</v>
      </c>
      <c r="B6" s="678">
        <v>7639.4591800000007</v>
      </c>
      <c r="C6" s="679">
        <v>61.350558468535922</v>
      </c>
      <c r="D6" s="678">
        <v>22877.02247</v>
      </c>
      <c r="E6" s="679">
        <v>38.309973252006799</v>
      </c>
      <c r="F6" s="678">
        <v>81956.752570000011</v>
      </c>
      <c r="G6" s="679">
        <v>6.4642525913212152</v>
      </c>
      <c r="H6" s="679">
        <v>21.69146365486942</v>
      </c>
    </row>
    <row r="7" spans="1:9" x14ac:dyDescent="0.2">
      <c r="A7" s="615" t="s">
        <v>369</v>
      </c>
      <c r="B7" s="680">
        <v>7846.0306100000007</v>
      </c>
      <c r="C7" s="679">
        <v>49.694312090123262</v>
      </c>
      <c r="D7" s="678">
        <v>25129.667299999997</v>
      </c>
      <c r="E7" s="679">
        <v>20.55052408599866</v>
      </c>
      <c r="F7" s="678">
        <v>102202.46308</v>
      </c>
      <c r="G7" s="679">
        <v>2.9458005483429535</v>
      </c>
      <c r="H7" s="679">
        <v>27.049888432859287</v>
      </c>
    </row>
    <row r="8" spans="1:9" x14ac:dyDescent="0.2">
      <c r="A8" s="615" t="s">
        <v>601</v>
      </c>
      <c r="B8" s="680">
        <v>0</v>
      </c>
      <c r="C8" s="681" t="s">
        <v>148</v>
      </c>
      <c r="D8" s="678">
        <v>14.858690000000001</v>
      </c>
      <c r="E8" s="681" t="s">
        <v>148</v>
      </c>
      <c r="F8" s="678">
        <v>22.858690000000003</v>
      </c>
      <c r="G8" s="681">
        <v>371.21895208587148</v>
      </c>
      <c r="H8" s="813">
        <v>6.050001101610596E-3</v>
      </c>
    </row>
    <row r="9" spans="1:9" x14ac:dyDescent="0.2">
      <c r="A9" s="615" t="s">
        <v>602</v>
      </c>
      <c r="B9" s="678">
        <v>1989.3897299999996</v>
      </c>
      <c r="C9" s="679">
        <v>-52.190566540145099</v>
      </c>
      <c r="D9" s="678">
        <v>9549.9090899999956</v>
      </c>
      <c r="E9" s="679">
        <v>-18.960135007760204</v>
      </c>
      <c r="F9" s="678">
        <v>35332.233469999999</v>
      </c>
      <c r="G9" s="679">
        <v>-5.0455850607366859</v>
      </c>
      <c r="H9" s="679">
        <v>9.3513692786359481</v>
      </c>
    </row>
    <row r="10" spans="1:9" x14ac:dyDescent="0.2">
      <c r="A10" s="626" t="s">
        <v>370</v>
      </c>
      <c r="B10" s="628">
        <v>10472.03081</v>
      </c>
      <c r="C10" s="355">
        <v>-33.315331646113023</v>
      </c>
      <c r="D10" s="628">
        <v>45869.179189999995</v>
      </c>
      <c r="E10" s="355">
        <v>12.503512590770791</v>
      </c>
      <c r="F10" s="628">
        <v>158309.59969</v>
      </c>
      <c r="G10" s="355">
        <v>2.081509650897027</v>
      </c>
      <c r="H10" s="355">
        <v>41.899743708849122</v>
      </c>
    </row>
    <row r="11" spans="1:9" x14ac:dyDescent="0.2">
      <c r="A11" s="615" t="s">
        <v>371</v>
      </c>
      <c r="B11" s="678">
        <v>3723.1443600000002</v>
      </c>
      <c r="C11" s="679">
        <v>15.938087513252105</v>
      </c>
      <c r="D11" s="678">
        <v>11710.45275</v>
      </c>
      <c r="E11" s="679">
        <v>16.030029439861661</v>
      </c>
      <c r="F11" s="678">
        <v>37639.142599999999</v>
      </c>
      <c r="G11" s="679">
        <v>-1.913617906554129</v>
      </c>
      <c r="H11" s="679">
        <v>9.961938072290156</v>
      </c>
    </row>
    <row r="12" spans="1:9" x14ac:dyDescent="0.2">
      <c r="A12" s="615" t="s">
        <v>372</v>
      </c>
      <c r="B12" s="678">
        <v>909.65368000000001</v>
      </c>
      <c r="C12" s="679">
        <v>-49.085928623288737</v>
      </c>
      <c r="D12" s="678">
        <v>6376.2295699999995</v>
      </c>
      <c r="E12" s="679">
        <v>32.14669261047792</v>
      </c>
      <c r="F12" s="678">
        <v>19556.804809999998</v>
      </c>
      <c r="G12" s="679">
        <v>-15.632390961792348</v>
      </c>
      <c r="H12" s="679">
        <v>5.1760923589446017</v>
      </c>
    </row>
    <row r="13" spans="1:9" x14ac:dyDescent="0.2">
      <c r="A13" s="615" t="s">
        <v>373</v>
      </c>
      <c r="B13" s="678">
        <v>0</v>
      </c>
      <c r="C13" s="679">
        <v>-100</v>
      </c>
      <c r="D13" s="678">
        <v>2456.6717800000001</v>
      </c>
      <c r="E13" s="679">
        <v>-12.491351711645283</v>
      </c>
      <c r="F13" s="678">
        <v>10778.150230000001</v>
      </c>
      <c r="G13" s="679">
        <v>-13.55377646677502</v>
      </c>
      <c r="H13" s="679">
        <v>2.8526490697771614</v>
      </c>
    </row>
    <row r="14" spans="1:9" x14ac:dyDescent="0.2">
      <c r="A14" s="615" t="s">
        <v>374</v>
      </c>
      <c r="B14" s="678">
        <v>2766.4113700000003</v>
      </c>
      <c r="C14" s="679">
        <v>-23.289195751056365</v>
      </c>
      <c r="D14" s="678">
        <v>12436.253269999999</v>
      </c>
      <c r="E14" s="679">
        <v>16.617794528413153</v>
      </c>
      <c r="F14" s="678">
        <v>41492.25892</v>
      </c>
      <c r="G14" s="679">
        <v>20.532284268770756</v>
      </c>
      <c r="H14" s="679">
        <v>10.981740956035191</v>
      </c>
    </row>
    <row r="15" spans="1:9" x14ac:dyDescent="0.2">
      <c r="A15" s="615" t="s">
        <v>375</v>
      </c>
      <c r="B15" s="678">
        <v>1151.05096</v>
      </c>
      <c r="C15" s="679">
        <v>-37.20020029139345</v>
      </c>
      <c r="D15" s="678">
        <v>2967.4266499999999</v>
      </c>
      <c r="E15" s="679">
        <v>-21.221441160589482</v>
      </c>
      <c r="F15" s="678">
        <v>12864.339829999999</v>
      </c>
      <c r="G15" s="679">
        <v>-16.153205597042046</v>
      </c>
      <c r="H15" s="679">
        <v>3.4048001063487474</v>
      </c>
    </row>
    <row r="16" spans="1:9" x14ac:dyDescent="0.2">
      <c r="A16" s="615" t="s">
        <v>376</v>
      </c>
      <c r="B16" s="678">
        <v>1921.77044</v>
      </c>
      <c r="C16" s="679">
        <v>-53.853814998347374</v>
      </c>
      <c r="D16" s="678">
        <v>9922.1451699999998</v>
      </c>
      <c r="E16" s="679">
        <v>15.168143237935364</v>
      </c>
      <c r="F16" s="678">
        <v>35978.903299999998</v>
      </c>
      <c r="G16" s="679">
        <v>14.975273959061772</v>
      </c>
      <c r="H16" s="679">
        <v>9.5225231454532633</v>
      </c>
    </row>
    <row r="17" spans="1:8" x14ac:dyDescent="0.2">
      <c r="A17" s="626" t="s">
        <v>664</v>
      </c>
      <c r="B17" s="850">
        <v>0</v>
      </c>
      <c r="C17" s="628">
        <v>-100</v>
      </c>
      <c r="D17" s="628">
        <v>5.6104800000000008</v>
      </c>
      <c r="E17" s="628">
        <v>880.69884109143663</v>
      </c>
      <c r="F17" s="628">
        <v>5.6104800000000008</v>
      </c>
      <c r="G17" s="644">
        <v>880.69884109143663</v>
      </c>
      <c r="H17" s="851">
        <v>1.4849236846277815E-3</v>
      </c>
    </row>
    <row r="18" spans="1:8" x14ac:dyDescent="0.2">
      <c r="A18" s="627" t="s">
        <v>117</v>
      </c>
      <c r="B18" s="69">
        <v>27946.910329999999</v>
      </c>
      <c r="C18" s="70">
        <v>-6.3480481121515293</v>
      </c>
      <c r="D18" s="69">
        <v>103446.24721999999</v>
      </c>
      <c r="E18" s="70">
        <v>15.014050592213973</v>
      </c>
      <c r="F18" s="69">
        <v>377829.51797999995</v>
      </c>
      <c r="G18" s="70">
        <v>2.5164169792160127</v>
      </c>
      <c r="H18" s="70">
        <v>100</v>
      </c>
    </row>
    <row r="19" spans="1:8" x14ac:dyDescent="0.2">
      <c r="A19" s="671"/>
      <c r="B19" s="1"/>
      <c r="C19" s="1"/>
      <c r="D19" s="1"/>
      <c r="E19" s="1"/>
      <c r="F19" s="1"/>
      <c r="G19" s="1"/>
      <c r="H19" s="245" t="s">
        <v>234</v>
      </c>
    </row>
    <row r="20" spans="1:8" x14ac:dyDescent="0.2">
      <c r="A20" s="676" t="s">
        <v>366</v>
      </c>
      <c r="B20" s="1"/>
      <c r="C20" s="1"/>
      <c r="D20" s="1"/>
      <c r="E20" s="1"/>
      <c r="F20" s="1"/>
      <c r="G20" s="1"/>
      <c r="H20" s="1"/>
    </row>
    <row r="21" spans="1:8" x14ac:dyDescent="0.2">
      <c r="A21" s="677" t="s">
        <v>622</v>
      </c>
      <c r="B21" s="1"/>
      <c r="C21" s="1"/>
      <c r="D21" s="1"/>
      <c r="E21" s="1"/>
      <c r="F21" s="1"/>
      <c r="G21" s="1"/>
      <c r="H21" s="1"/>
    </row>
    <row r="22" spans="1:8" x14ac:dyDescent="0.2">
      <c r="A22" s="918"/>
      <c r="B22" s="918"/>
      <c r="C22" s="918"/>
      <c r="D22" s="918"/>
      <c r="E22" s="918"/>
      <c r="F22" s="918"/>
      <c r="G22" s="918"/>
      <c r="H22" s="918"/>
    </row>
    <row r="23" spans="1:8" x14ac:dyDescent="0.2">
      <c r="A23" s="918"/>
      <c r="B23" s="918"/>
      <c r="C23" s="918"/>
      <c r="D23" s="918"/>
      <c r="E23" s="918"/>
      <c r="F23" s="918"/>
      <c r="G23" s="918"/>
      <c r="H23" s="918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260" priority="11" operator="between">
      <formula>0.0001</formula>
      <formula>0.44999</formula>
    </cfRule>
  </conditionalFormatting>
  <conditionalFormatting sqref="E5">
    <cfRule type="cellIs" dxfId="259" priority="4" operator="between">
      <formula>-0.49</formula>
      <formula>0.49</formula>
    </cfRule>
  </conditionalFormatting>
  <conditionalFormatting sqref="E18">
    <cfRule type="cellIs" dxfId="258" priority="3" operator="between">
      <formula>0.00001</formula>
      <formula>0.049999</formula>
    </cfRule>
  </conditionalFormatting>
  <conditionalFormatting sqref="G18">
    <cfRule type="cellIs" dxfId="257" priority="2" operator="between">
      <formula>0.00001</formula>
      <formula>0.049999</formula>
    </cfRule>
  </conditionalFormatting>
  <conditionalFormatting sqref="H8">
    <cfRule type="cellIs" dxfId="256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D13" sqref="D13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26" t="s">
        <v>572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532</v>
      </c>
      <c r="H2" s="1"/>
    </row>
    <row r="3" spans="1:8" x14ac:dyDescent="0.2">
      <c r="A3" s="63"/>
      <c r="B3" s="882">
        <f>INDICE!A3</f>
        <v>42795</v>
      </c>
      <c r="C3" s="900">
        <v>41671</v>
      </c>
      <c r="D3" s="900" t="s">
        <v>118</v>
      </c>
      <c r="E3" s="900"/>
      <c r="F3" s="900" t="s">
        <v>119</v>
      </c>
      <c r="G3" s="900"/>
      <c r="H3" s="1"/>
    </row>
    <row r="4" spans="1:8" x14ac:dyDescent="0.2">
      <c r="A4" s="75"/>
      <c r="B4" s="258" t="s">
        <v>383</v>
      </c>
      <c r="C4" s="259" t="s">
        <v>474</v>
      </c>
      <c r="D4" s="258" t="s">
        <v>383</v>
      </c>
      <c r="E4" s="259" t="s">
        <v>474</v>
      </c>
      <c r="F4" s="258" t="s">
        <v>383</v>
      </c>
      <c r="G4" s="260" t="s">
        <v>474</v>
      </c>
      <c r="H4" s="1"/>
    </row>
    <row r="5" spans="1:8" x14ac:dyDescent="0.2">
      <c r="A5" s="682" t="s">
        <v>531</v>
      </c>
      <c r="B5" s="683">
        <v>18.48208274133205</v>
      </c>
      <c r="C5" s="647">
        <v>14.839298327147308</v>
      </c>
      <c r="D5" s="684">
        <v>18.636990455066616</v>
      </c>
      <c r="E5" s="647">
        <v>5.6180926508825486</v>
      </c>
      <c r="F5" s="684">
        <v>15.821603051212056</v>
      </c>
      <c r="G5" s="647">
        <v>-20.692374307133239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384</v>
      </c>
      <c r="H6" s="1"/>
    </row>
    <row r="7" spans="1:8" x14ac:dyDescent="0.2">
      <c r="A7" s="272" t="s">
        <v>543</v>
      </c>
      <c r="B7" s="94"/>
      <c r="C7" s="286"/>
      <c r="D7" s="286"/>
      <c r="E7" s="286"/>
      <c r="F7" s="94"/>
      <c r="G7" s="94"/>
      <c r="H7" s="1"/>
    </row>
    <row r="8" spans="1:8" x14ac:dyDescent="0.2">
      <c r="A8" s="676" t="s">
        <v>385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7"/>
  <sheetViews>
    <sheetView workbookViewId="0">
      <selection activeCell="J19" sqref="J19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88"/>
    <col min="10" max="12" width="11" style="1"/>
  </cols>
  <sheetData>
    <row r="1" spans="1:14" x14ac:dyDescent="0.2">
      <c r="A1" s="910" t="s">
        <v>377</v>
      </c>
      <c r="B1" s="910"/>
      <c r="C1" s="910"/>
      <c r="D1" s="910"/>
      <c r="E1" s="910"/>
      <c r="F1" s="910"/>
      <c r="G1" s="910"/>
      <c r="H1" s="1"/>
      <c r="I1" s="1"/>
    </row>
    <row r="2" spans="1:14" x14ac:dyDescent="0.2">
      <c r="A2" s="911"/>
      <c r="B2" s="911"/>
      <c r="C2" s="911"/>
      <c r="D2" s="911"/>
      <c r="E2" s="911"/>
      <c r="F2" s="911"/>
      <c r="G2" s="911"/>
      <c r="H2" s="11"/>
      <c r="I2" s="62" t="s">
        <v>530</v>
      </c>
    </row>
    <row r="3" spans="1:14" x14ac:dyDescent="0.2">
      <c r="A3" s="896" t="s">
        <v>511</v>
      </c>
      <c r="B3" s="896" t="s">
        <v>512</v>
      </c>
      <c r="C3" s="879">
        <f>INDICE!A3</f>
        <v>42795</v>
      </c>
      <c r="D3" s="880">
        <v>41671</v>
      </c>
      <c r="E3" s="880" t="s">
        <v>118</v>
      </c>
      <c r="F3" s="880"/>
      <c r="G3" s="880" t="s">
        <v>119</v>
      </c>
      <c r="H3" s="880"/>
      <c r="I3" s="880"/>
    </row>
    <row r="4" spans="1:14" x14ac:dyDescent="0.2">
      <c r="A4" s="897"/>
      <c r="B4" s="897"/>
      <c r="C4" s="97" t="s">
        <v>54</v>
      </c>
      <c r="D4" s="97" t="s">
        <v>474</v>
      </c>
      <c r="E4" s="97" t="s">
        <v>54</v>
      </c>
      <c r="F4" s="97" t="s">
        <v>474</v>
      </c>
      <c r="G4" s="97" t="s">
        <v>54</v>
      </c>
      <c r="H4" s="439" t="s">
        <v>474</v>
      </c>
      <c r="I4" s="439" t="s">
        <v>108</v>
      </c>
    </row>
    <row r="5" spans="1:14" x14ac:dyDescent="0.2">
      <c r="A5" s="611"/>
      <c r="B5" s="632" t="s">
        <v>209</v>
      </c>
      <c r="C5" s="201">
        <v>0</v>
      </c>
      <c r="D5" s="186" t="s">
        <v>148</v>
      </c>
      <c r="E5" s="356">
        <v>0</v>
      </c>
      <c r="F5" s="186" t="s">
        <v>148</v>
      </c>
      <c r="G5" s="356">
        <v>0</v>
      </c>
      <c r="H5" s="186">
        <v>-100</v>
      </c>
      <c r="I5" s="629">
        <v>0</v>
      </c>
    </row>
    <row r="6" spans="1:14" x14ac:dyDescent="0.2">
      <c r="A6" s="779" t="s">
        <v>337</v>
      </c>
      <c r="B6" s="633"/>
      <c r="C6" s="359">
        <v>0</v>
      </c>
      <c r="D6" s="195" t="s">
        <v>148</v>
      </c>
      <c r="E6" s="191">
        <v>0</v>
      </c>
      <c r="F6" s="357" t="s">
        <v>148</v>
      </c>
      <c r="G6" s="191">
        <v>0</v>
      </c>
      <c r="H6" s="357">
        <v>-100</v>
      </c>
      <c r="I6" s="358">
        <v>0</v>
      </c>
    </row>
    <row r="7" spans="1:14" x14ac:dyDescent="0.2">
      <c r="A7" s="611"/>
      <c r="B7" s="632" t="s">
        <v>246</v>
      </c>
      <c r="C7" s="201">
        <v>0</v>
      </c>
      <c r="D7" s="186" t="s">
        <v>148</v>
      </c>
      <c r="E7" s="356">
        <v>0</v>
      </c>
      <c r="F7" s="186" t="s">
        <v>148</v>
      </c>
      <c r="G7" s="356">
        <v>0</v>
      </c>
      <c r="H7" s="186">
        <v>-100</v>
      </c>
      <c r="I7" s="631">
        <v>0</v>
      </c>
    </row>
    <row r="8" spans="1:14" x14ac:dyDescent="0.2">
      <c r="A8" s="611"/>
      <c r="B8" s="632" t="s">
        <v>211</v>
      </c>
      <c r="C8" s="201">
        <v>0</v>
      </c>
      <c r="D8" s="186" t="s">
        <v>148</v>
      </c>
      <c r="E8" s="356">
        <v>0</v>
      </c>
      <c r="F8" s="186" t="s">
        <v>148</v>
      </c>
      <c r="G8" s="356">
        <v>0</v>
      </c>
      <c r="H8" s="186">
        <v>-100</v>
      </c>
      <c r="I8" s="631">
        <v>0</v>
      </c>
    </row>
    <row r="9" spans="1:14" x14ac:dyDescent="0.2">
      <c r="A9" s="611"/>
      <c r="B9" s="632" t="s">
        <v>596</v>
      </c>
      <c r="C9" s="746">
        <v>0</v>
      </c>
      <c r="D9" s="747" t="s">
        <v>148</v>
      </c>
      <c r="E9" s="748">
        <v>0</v>
      </c>
      <c r="F9" s="747" t="s">
        <v>148</v>
      </c>
      <c r="G9" s="748">
        <v>350.54465000000005</v>
      </c>
      <c r="H9" s="747" t="s">
        <v>148</v>
      </c>
      <c r="I9" s="631">
        <v>0.82283543565593031</v>
      </c>
    </row>
    <row r="10" spans="1:14" x14ac:dyDescent="0.2">
      <c r="A10" s="779" t="s">
        <v>518</v>
      </c>
      <c r="B10" s="633"/>
      <c r="C10" s="359">
        <v>0</v>
      </c>
      <c r="D10" s="195" t="s">
        <v>148</v>
      </c>
      <c r="E10" s="191">
        <v>0</v>
      </c>
      <c r="F10" s="357" t="s">
        <v>148</v>
      </c>
      <c r="G10" s="249">
        <v>350.54465000000005</v>
      </c>
      <c r="H10" s="357">
        <v>-90.906804139589951</v>
      </c>
      <c r="I10" s="358">
        <v>0.82283543565593031</v>
      </c>
    </row>
    <row r="11" spans="1:14" x14ac:dyDescent="0.2">
      <c r="A11" s="612"/>
      <c r="B11" s="632" t="s">
        <v>648</v>
      </c>
      <c r="C11" s="201">
        <v>3.4090499999999997</v>
      </c>
      <c r="D11" s="186" t="s">
        <v>148</v>
      </c>
      <c r="E11" s="188">
        <v>8.1309100000000001</v>
      </c>
      <c r="F11" s="186" t="s">
        <v>148</v>
      </c>
      <c r="G11" s="188">
        <v>15.34122</v>
      </c>
      <c r="H11" s="186" t="s">
        <v>148</v>
      </c>
      <c r="I11" s="629">
        <v>3.601053230221448E-2</v>
      </c>
      <c r="J11" s="448"/>
    </row>
    <row r="12" spans="1:14" x14ac:dyDescent="0.2">
      <c r="A12" s="612"/>
      <c r="B12" s="632" t="s">
        <v>305</v>
      </c>
      <c r="C12" s="201">
        <v>0</v>
      </c>
      <c r="D12" s="186" t="s">
        <v>148</v>
      </c>
      <c r="E12" s="188">
        <v>0</v>
      </c>
      <c r="F12" s="186" t="s">
        <v>148</v>
      </c>
      <c r="G12" s="188">
        <v>0</v>
      </c>
      <c r="H12" s="186">
        <v>-100</v>
      </c>
      <c r="I12" s="630">
        <v>0</v>
      </c>
      <c r="J12" s="448"/>
    </row>
    <row r="13" spans="1:14" x14ac:dyDescent="0.2">
      <c r="A13" s="612"/>
      <c r="B13" s="632" t="s">
        <v>309</v>
      </c>
      <c r="C13" s="201">
        <v>0</v>
      </c>
      <c r="D13" s="186" t="s">
        <v>148</v>
      </c>
      <c r="E13" s="188">
        <v>0</v>
      </c>
      <c r="F13" s="186">
        <v>-100</v>
      </c>
      <c r="G13" s="828">
        <v>0.314</v>
      </c>
      <c r="H13" s="186">
        <v>7.2660813719126773</v>
      </c>
      <c r="I13" s="629">
        <v>7.3705397242822583E-4</v>
      </c>
      <c r="J13" s="448"/>
      <c r="M13" s="749"/>
      <c r="N13" s="749"/>
    </row>
    <row r="14" spans="1:14" x14ac:dyDescent="0.2">
      <c r="A14" s="612"/>
      <c r="B14" s="632" t="s">
        <v>249</v>
      </c>
      <c r="C14" s="201">
        <v>635.30934000000025</v>
      </c>
      <c r="D14" s="186">
        <v>1369.1726642163087</v>
      </c>
      <c r="E14" s="188">
        <v>865.58462000000009</v>
      </c>
      <c r="F14" s="186">
        <v>598.68949803239866</v>
      </c>
      <c r="G14" s="188">
        <v>7638.8558100000009</v>
      </c>
      <c r="H14" s="186">
        <v>30.066197827092722</v>
      </c>
      <c r="I14" s="629">
        <v>17.930729361678129</v>
      </c>
      <c r="J14" s="448"/>
      <c r="K14" s="794"/>
      <c r="L14" s="794"/>
      <c r="M14" s="749"/>
      <c r="N14" s="749"/>
    </row>
    <row r="15" spans="1:14" x14ac:dyDescent="0.2">
      <c r="A15" s="611"/>
      <c r="B15" s="638" t="s">
        <v>362</v>
      </c>
      <c r="C15" s="634">
        <v>587.87659999999994</v>
      </c>
      <c r="D15" s="635">
        <v>7229.4010572511452</v>
      </c>
      <c r="E15" s="636">
        <v>738.10653000000002</v>
      </c>
      <c r="F15" s="635">
        <v>3930.1823093979783</v>
      </c>
      <c r="G15" s="674">
        <v>7301.8889199999994</v>
      </c>
      <c r="H15" s="635">
        <v>30.665491367986785</v>
      </c>
      <c r="I15" s="750">
        <v>17.139765078712252</v>
      </c>
      <c r="J15" s="448"/>
      <c r="K15" s="794"/>
      <c r="L15" s="794"/>
      <c r="M15" s="749"/>
      <c r="N15" s="749"/>
    </row>
    <row r="16" spans="1:14" x14ac:dyDescent="0.2">
      <c r="A16" s="611"/>
      <c r="B16" s="638" t="s">
        <v>359</v>
      </c>
      <c r="C16" s="634">
        <v>47.432739999999995</v>
      </c>
      <c r="D16" s="635">
        <v>34.668470092152994</v>
      </c>
      <c r="E16" s="753">
        <v>127.47808999999999</v>
      </c>
      <c r="F16" s="635">
        <v>20.749436334739343</v>
      </c>
      <c r="G16" s="674">
        <v>336.96688999999998</v>
      </c>
      <c r="H16" s="635">
        <v>18.307999182506187</v>
      </c>
      <c r="I16" s="827">
        <v>0.79096428296587584</v>
      </c>
      <c r="J16" s="448"/>
      <c r="K16" s="794"/>
      <c r="L16" s="794"/>
      <c r="M16" s="749"/>
      <c r="N16" s="749"/>
    </row>
    <row r="17" spans="1:14" x14ac:dyDescent="0.2">
      <c r="A17" s="612"/>
      <c r="B17" s="632" t="s">
        <v>215</v>
      </c>
      <c r="C17" s="201">
        <v>7.3866400000000008</v>
      </c>
      <c r="D17" s="186">
        <v>1.5802291889275424</v>
      </c>
      <c r="E17" s="356">
        <v>18.680990000000001</v>
      </c>
      <c r="F17" s="186">
        <v>-15.641564287385096</v>
      </c>
      <c r="G17" s="188">
        <v>64.084069999999997</v>
      </c>
      <c r="H17" s="186">
        <v>-91.287840850924866</v>
      </c>
      <c r="I17" s="631">
        <v>0.15042489924480409</v>
      </c>
      <c r="M17" s="749"/>
      <c r="N17" s="749"/>
    </row>
    <row r="18" spans="1:14" x14ac:dyDescent="0.2">
      <c r="A18" s="611"/>
      <c r="B18" s="632" t="s">
        <v>673</v>
      </c>
      <c r="C18" s="201">
        <v>0.56594000000000011</v>
      </c>
      <c r="D18" s="186" t="s">
        <v>148</v>
      </c>
      <c r="E18" s="356">
        <v>0.56594000000000011</v>
      </c>
      <c r="F18" s="186" t="s">
        <v>148</v>
      </c>
      <c r="G18" s="188">
        <v>0.56594000000000011</v>
      </c>
      <c r="H18" s="186" t="s">
        <v>148</v>
      </c>
      <c r="I18" s="629">
        <v>1.3284341565478668E-3</v>
      </c>
      <c r="M18" s="749"/>
      <c r="N18" s="749"/>
    </row>
    <row r="19" spans="1:14" x14ac:dyDescent="0.2">
      <c r="A19" s="611"/>
      <c r="B19" s="632" t="s">
        <v>252</v>
      </c>
      <c r="C19" s="201">
        <v>2589.7790199999999</v>
      </c>
      <c r="D19" s="186">
        <v>2.4504609754258571</v>
      </c>
      <c r="E19" s="356">
        <v>5640.0046600000005</v>
      </c>
      <c r="F19" s="186">
        <v>-25.843893786344154</v>
      </c>
      <c r="G19" s="356">
        <v>34487.072930000009</v>
      </c>
      <c r="H19" s="186">
        <v>-6.1786001838336038</v>
      </c>
      <c r="I19" s="629">
        <v>80.9517009569377</v>
      </c>
    </row>
    <row r="20" spans="1:14" x14ac:dyDescent="0.2">
      <c r="A20" s="611"/>
      <c r="B20" s="638" t="s">
        <v>362</v>
      </c>
      <c r="C20" s="634">
        <v>2585.1249499999999</v>
      </c>
      <c r="D20" s="635">
        <v>2.5584737935655699</v>
      </c>
      <c r="E20" s="636">
        <v>5632.4059700000007</v>
      </c>
      <c r="F20" s="635">
        <v>-25.746147432576556</v>
      </c>
      <c r="G20" s="674">
        <v>34344.174230000004</v>
      </c>
      <c r="H20" s="635">
        <v>-6.2274979611225723</v>
      </c>
      <c r="I20" s="750">
        <v>80.616274031810846</v>
      </c>
    </row>
    <row r="21" spans="1:14" x14ac:dyDescent="0.2">
      <c r="A21" s="611"/>
      <c r="B21" s="638" t="s">
        <v>359</v>
      </c>
      <c r="C21" s="634">
        <v>4.6540699999999999</v>
      </c>
      <c r="D21" s="635">
        <v>-35.362293479106256</v>
      </c>
      <c r="E21" s="753">
        <v>7.5986899999999995</v>
      </c>
      <c r="F21" s="635">
        <v>-62.466782315250398</v>
      </c>
      <c r="G21" s="674">
        <v>142.89870000000002</v>
      </c>
      <c r="H21" s="635">
        <v>7.2643227885314676</v>
      </c>
      <c r="I21" s="637">
        <v>0.33542692512684497</v>
      </c>
    </row>
    <row r="22" spans="1:14" x14ac:dyDescent="0.2">
      <c r="A22" s="611"/>
      <c r="B22" s="632" t="s">
        <v>378</v>
      </c>
      <c r="C22" s="746">
        <v>0.59990999999999994</v>
      </c>
      <c r="D22" s="747">
        <v>-50.294960809982271</v>
      </c>
      <c r="E22" s="748">
        <v>0.59990999999999994</v>
      </c>
      <c r="F22" s="747">
        <v>-81.74351264907898</v>
      </c>
      <c r="G22" s="748">
        <v>8.8849300000000007</v>
      </c>
      <c r="H22" s="747">
        <v>-21.321891194003946</v>
      </c>
      <c r="I22" s="637">
        <v>2.0855646341550054E-2</v>
      </c>
    </row>
    <row r="23" spans="1:14" x14ac:dyDescent="0.2">
      <c r="A23" s="779" t="s">
        <v>502</v>
      </c>
      <c r="B23" s="633"/>
      <c r="C23" s="359">
        <v>3237.0499000000004</v>
      </c>
      <c r="D23" s="195">
        <v>25.48861059551113</v>
      </c>
      <c r="E23" s="191">
        <v>6533.5670300000002</v>
      </c>
      <c r="F23" s="357">
        <v>-15.752371616039026</v>
      </c>
      <c r="G23" s="249">
        <v>42215.118900000009</v>
      </c>
      <c r="H23" s="357">
        <v>-3.1333782500860683</v>
      </c>
      <c r="I23" s="358">
        <v>99.091786884633379</v>
      </c>
    </row>
    <row r="24" spans="1:14" x14ac:dyDescent="0.2">
      <c r="A24" s="611"/>
      <c r="B24" s="632" t="s">
        <v>379</v>
      </c>
      <c r="C24" s="746">
        <v>0</v>
      </c>
      <c r="D24" s="747" t="s">
        <v>148</v>
      </c>
      <c r="E24" s="748">
        <v>0</v>
      </c>
      <c r="F24" s="747" t="s">
        <v>148</v>
      </c>
      <c r="G24" s="748">
        <v>0</v>
      </c>
      <c r="H24" s="747">
        <v>-100</v>
      </c>
      <c r="I24" s="631">
        <v>0</v>
      </c>
    </row>
    <row r="25" spans="1:14" x14ac:dyDescent="0.2">
      <c r="A25" s="779" t="s">
        <v>381</v>
      </c>
      <c r="B25" s="633"/>
      <c r="C25" s="359">
        <v>0</v>
      </c>
      <c r="D25" s="195" t="s">
        <v>148</v>
      </c>
      <c r="E25" s="191">
        <v>0</v>
      </c>
      <c r="F25" s="357">
        <v>-100</v>
      </c>
      <c r="G25" s="249" t="s">
        <v>148</v>
      </c>
      <c r="H25" s="357">
        <v>-100</v>
      </c>
      <c r="I25" s="358">
        <v>0</v>
      </c>
      <c r="J25" s="448"/>
    </row>
    <row r="26" spans="1:14" x14ac:dyDescent="0.2">
      <c r="A26" s="612"/>
      <c r="B26" s="632" t="s">
        <v>259</v>
      </c>
      <c r="C26" s="201">
        <v>0</v>
      </c>
      <c r="D26" s="186" t="s">
        <v>148</v>
      </c>
      <c r="E26" s="188">
        <v>0</v>
      </c>
      <c r="F26" s="186" t="s">
        <v>148</v>
      </c>
      <c r="G26" s="188">
        <v>0</v>
      </c>
      <c r="H26" s="186">
        <v>-100</v>
      </c>
      <c r="I26" s="629">
        <v>0</v>
      </c>
    </row>
    <row r="27" spans="1:14" x14ac:dyDescent="0.2">
      <c r="A27" s="612"/>
      <c r="B27" s="632" t="s">
        <v>380</v>
      </c>
      <c r="C27" s="201">
        <v>0</v>
      </c>
      <c r="D27" s="186" t="s">
        <v>148</v>
      </c>
      <c r="E27" s="188">
        <v>0</v>
      </c>
      <c r="F27" s="186" t="s">
        <v>148</v>
      </c>
      <c r="G27" s="188">
        <v>0</v>
      </c>
      <c r="H27" s="186">
        <v>-100</v>
      </c>
      <c r="I27" s="629">
        <v>0</v>
      </c>
    </row>
    <row r="28" spans="1:14" x14ac:dyDescent="0.2">
      <c r="A28" s="611"/>
      <c r="B28" s="632" t="s">
        <v>651</v>
      </c>
      <c r="C28" s="746">
        <v>0</v>
      </c>
      <c r="D28" s="747" t="s">
        <v>148</v>
      </c>
      <c r="E28" s="748">
        <v>0</v>
      </c>
      <c r="F28" s="747">
        <v>-100</v>
      </c>
      <c r="G28" s="748">
        <v>0</v>
      </c>
      <c r="H28" s="747">
        <v>-100</v>
      </c>
      <c r="I28" s="631">
        <v>0</v>
      </c>
      <c r="J28" s="794"/>
      <c r="K28" s="794"/>
      <c r="L28" s="794"/>
    </row>
    <row r="29" spans="1:14" x14ac:dyDescent="0.2">
      <c r="A29" s="779" t="s">
        <v>519</v>
      </c>
      <c r="B29" s="633"/>
      <c r="C29" s="359">
        <v>0</v>
      </c>
      <c r="D29" s="195" t="s">
        <v>148</v>
      </c>
      <c r="E29" s="191">
        <v>0</v>
      </c>
      <c r="F29" s="357">
        <v>-100</v>
      </c>
      <c r="G29" s="249" t="s">
        <v>148</v>
      </c>
      <c r="H29" s="357">
        <v>-100</v>
      </c>
      <c r="I29" s="358">
        <v>0</v>
      </c>
    </row>
    <row r="30" spans="1:14" x14ac:dyDescent="0.2">
      <c r="A30" s="611"/>
      <c r="B30" s="632" t="s">
        <v>226</v>
      </c>
      <c r="C30" s="746">
        <v>0</v>
      </c>
      <c r="D30" s="747" t="s">
        <v>148</v>
      </c>
      <c r="E30" s="748">
        <v>0</v>
      </c>
      <c r="F30" s="747" t="s">
        <v>148</v>
      </c>
      <c r="G30" s="748">
        <v>0</v>
      </c>
      <c r="H30" s="747">
        <v>-100</v>
      </c>
      <c r="I30" s="631">
        <v>0</v>
      </c>
      <c r="J30" s="794"/>
      <c r="K30" s="794"/>
      <c r="L30" s="794"/>
    </row>
    <row r="31" spans="1:14" s="826" customFormat="1" x14ac:dyDescent="0.2">
      <c r="A31" s="779" t="s">
        <v>503</v>
      </c>
      <c r="B31" s="633"/>
      <c r="C31" s="359">
        <v>0</v>
      </c>
      <c r="D31" s="195" t="s">
        <v>148</v>
      </c>
      <c r="E31" s="191">
        <v>0</v>
      </c>
      <c r="F31" s="357" t="s">
        <v>148</v>
      </c>
      <c r="G31" s="249" t="s">
        <v>148</v>
      </c>
      <c r="H31" s="357">
        <v>-100</v>
      </c>
      <c r="I31" s="358">
        <v>0</v>
      </c>
      <c r="J31" s="13"/>
      <c r="K31" s="13"/>
      <c r="L31" s="13"/>
    </row>
    <row r="32" spans="1:14" x14ac:dyDescent="0.2">
      <c r="A32" s="858" t="s">
        <v>674</v>
      </c>
      <c r="B32" s="859"/>
      <c r="C32" s="860">
        <v>0.57732000000000006</v>
      </c>
      <c r="D32" s="861" t="s">
        <v>148</v>
      </c>
      <c r="E32" s="860">
        <v>0.57732000000000006</v>
      </c>
      <c r="F32" s="862">
        <v>-97.008968121978896</v>
      </c>
      <c r="G32" s="863">
        <v>36.372630000000001</v>
      </c>
      <c r="H32" s="862">
        <v>-52.218631836038078</v>
      </c>
      <c r="I32" s="864">
        <v>8.5377679710707199E-2</v>
      </c>
    </row>
    <row r="33" spans="1:12" x14ac:dyDescent="0.2">
      <c r="A33" s="618" t="s">
        <v>117</v>
      </c>
      <c r="B33" s="361"/>
      <c r="C33" s="361">
        <v>3237.6272199999999</v>
      </c>
      <c r="D33" s="352">
        <v>25.510991184907951</v>
      </c>
      <c r="E33" s="204">
        <v>6534.1443499999996</v>
      </c>
      <c r="F33" s="352">
        <v>-25.408819503555947</v>
      </c>
      <c r="G33" s="252">
        <v>42602.036180000003</v>
      </c>
      <c r="H33" s="207">
        <v>-26.059089643832433</v>
      </c>
      <c r="I33" s="362">
        <v>100</v>
      </c>
    </row>
    <row r="34" spans="1:12" x14ac:dyDescent="0.2">
      <c r="A34" s="363"/>
      <c r="B34" s="363" t="s">
        <v>362</v>
      </c>
      <c r="C34" s="639">
        <v>3173.00155</v>
      </c>
      <c r="D34" s="216">
        <v>25.481742087207458</v>
      </c>
      <c r="E34" s="253">
        <v>6370.5124999999998</v>
      </c>
      <c r="F34" s="216">
        <v>-16.217735948081501</v>
      </c>
      <c r="G34" s="253">
        <v>41646.063150000002</v>
      </c>
      <c r="H34" s="216">
        <v>-1.3435657943789943</v>
      </c>
      <c r="I34" s="640">
        <v>97.756039110523091</v>
      </c>
    </row>
    <row r="35" spans="1:12" x14ac:dyDescent="0.2">
      <c r="A35" s="363"/>
      <c r="B35" s="363" t="s">
        <v>359</v>
      </c>
      <c r="C35" s="639">
        <v>64.62567</v>
      </c>
      <c r="D35" s="216">
        <v>26.964032174758866</v>
      </c>
      <c r="E35" s="253">
        <v>163.63185000000001</v>
      </c>
      <c r="F35" s="216">
        <v>-85.848538803991318</v>
      </c>
      <c r="G35" s="253">
        <v>955.97302999999999</v>
      </c>
      <c r="H35" s="216">
        <v>-93.793632533866145</v>
      </c>
      <c r="I35" s="640">
        <v>2.2439608894769028</v>
      </c>
    </row>
    <row r="36" spans="1:12" x14ac:dyDescent="0.2">
      <c r="A36" s="829"/>
      <c r="B36" s="830" t="s">
        <v>506</v>
      </c>
      <c r="C36" s="831">
        <v>3233.0749100000003</v>
      </c>
      <c r="D36" s="832">
        <v>25.334514740445353</v>
      </c>
      <c r="E36" s="831">
        <v>6524.8701800000008</v>
      </c>
      <c r="F36" s="832">
        <v>-15.864513878228539</v>
      </c>
      <c r="G36" s="831">
        <v>42199.211740000006</v>
      </c>
      <c r="H36" s="833">
        <v>-11.166540674575488</v>
      </c>
      <c r="I36" s="833">
        <v>99.054447918174603</v>
      </c>
    </row>
    <row r="37" spans="1:12" x14ac:dyDescent="0.2">
      <c r="A37" s="829"/>
      <c r="B37" s="830" t="s">
        <v>507</v>
      </c>
      <c r="C37" s="831">
        <v>4.55230999999959</v>
      </c>
      <c r="D37" s="832" t="s">
        <v>148</v>
      </c>
      <c r="E37" s="831">
        <v>9.2741699999989944</v>
      </c>
      <c r="F37" s="832">
        <v>-99.076965806340496</v>
      </c>
      <c r="G37" s="831">
        <v>402.82443999999015</v>
      </c>
      <c r="H37" s="833">
        <v>-96.016604880668964</v>
      </c>
      <c r="I37" s="833">
        <v>0.94555208182537653</v>
      </c>
      <c r="J37" s="794"/>
      <c r="K37" s="794"/>
      <c r="L37" s="794"/>
    </row>
    <row r="38" spans="1:12" x14ac:dyDescent="0.2">
      <c r="A38" s="839"/>
      <c r="B38" s="840" t="s">
        <v>508</v>
      </c>
      <c r="C38" s="835">
        <v>3232.4749999999999</v>
      </c>
      <c r="D38" s="834">
        <v>25.369917322195445</v>
      </c>
      <c r="E38" s="835">
        <v>6524.2702700000009</v>
      </c>
      <c r="F38" s="834">
        <v>-15.836587972922263</v>
      </c>
      <c r="G38" s="835">
        <v>42190.326810000013</v>
      </c>
      <c r="H38" s="834">
        <v>-3.1651739217983588</v>
      </c>
      <c r="I38" s="834">
        <v>99.033592271833072</v>
      </c>
      <c r="J38" s="794"/>
      <c r="K38" s="794"/>
      <c r="L38" s="794"/>
    </row>
    <row r="39" spans="1:12" x14ac:dyDescent="0.2">
      <c r="A39" s="795"/>
      <c r="B39" s="794"/>
      <c r="C39" s="685"/>
      <c r="D39" s="685"/>
      <c r="E39" s="685"/>
      <c r="F39" s="685"/>
      <c r="G39" s="686"/>
      <c r="H39" s="685"/>
      <c r="I39" s="245" t="s">
        <v>130</v>
      </c>
    </row>
    <row r="40" spans="1:12" x14ac:dyDescent="0.2">
      <c r="A40" s="671" t="s">
        <v>658</v>
      </c>
      <c r="B40" s="794"/>
      <c r="C40" s="685"/>
      <c r="D40" s="685"/>
      <c r="E40" s="685"/>
      <c r="F40" s="685"/>
      <c r="G40" s="686"/>
      <c r="H40" s="685"/>
      <c r="I40" s="245"/>
      <c r="J40" s="794"/>
      <c r="K40" s="794"/>
      <c r="L40" s="794"/>
    </row>
    <row r="41" spans="1:12" ht="14.25" customHeight="1" x14ac:dyDescent="0.2">
      <c r="A41" s="918" t="s">
        <v>679</v>
      </c>
      <c r="B41" s="918"/>
      <c r="C41" s="918"/>
      <c r="D41" s="918"/>
      <c r="E41" s="918"/>
      <c r="F41" s="918"/>
      <c r="G41" s="918"/>
      <c r="H41" s="918"/>
      <c r="I41" s="918"/>
    </row>
    <row r="42" spans="1:12" x14ac:dyDescent="0.2">
      <c r="A42" s="918"/>
      <c r="B42" s="918"/>
      <c r="C42" s="918"/>
      <c r="D42" s="918"/>
      <c r="E42" s="918"/>
      <c r="F42" s="918"/>
      <c r="G42" s="918"/>
      <c r="H42" s="918"/>
      <c r="I42" s="918"/>
    </row>
    <row r="43" spans="1:12" ht="6" customHeight="1" x14ac:dyDescent="0.2">
      <c r="A43" s="918"/>
      <c r="B43" s="918"/>
      <c r="C43" s="918"/>
      <c r="D43" s="918"/>
      <c r="E43" s="918"/>
      <c r="F43" s="918"/>
      <c r="G43" s="918"/>
      <c r="H43" s="918"/>
      <c r="I43" s="918"/>
    </row>
    <row r="44" spans="1:12" ht="28.5" customHeight="1" x14ac:dyDescent="0.2">
      <c r="A44" s="918"/>
      <c r="B44" s="918"/>
      <c r="C44" s="918"/>
      <c r="D44" s="918"/>
      <c r="E44" s="918"/>
      <c r="F44" s="918"/>
      <c r="G44" s="918"/>
      <c r="H44" s="918"/>
      <c r="I44" s="918"/>
    </row>
    <row r="45" spans="1:12" x14ac:dyDescent="0.2">
      <c r="A45" s="918"/>
      <c r="B45" s="918"/>
      <c r="C45" s="918"/>
      <c r="D45" s="918"/>
      <c r="E45" s="918"/>
      <c r="F45" s="918"/>
      <c r="G45" s="918"/>
      <c r="H45" s="918"/>
      <c r="I45" s="1"/>
    </row>
    <row r="46" spans="1:12" x14ac:dyDescent="0.2">
      <c r="A46" s="918"/>
      <c r="B46" s="918"/>
      <c r="C46" s="918"/>
      <c r="D46" s="918"/>
      <c r="E46" s="918"/>
      <c r="F46" s="918"/>
      <c r="G46" s="918"/>
      <c r="H46" s="918"/>
      <c r="I46" s="1"/>
    </row>
    <row r="47" spans="1:12" x14ac:dyDescent="0.2">
      <c r="A47" s="1"/>
      <c r="B47" s="1"/>
      <c r="C47" s="1"/>
      <c r="D47" s="1"/>
      <c r="E47" s="1"/>
      <c r="F47" s="1"/>
      <c r="G47" s="687"/>
      <c r="H47" s="1"/>
      <c r="I47" s="1"/>
    </row>
  </sheetData>
  <mergeCells count="9">
    <mergeCell ref="A45:H46"/>
    <mergeCell ref="A1:G2"/>
    <mergeCell ref="C3:D3"/>
    <mergeCell ref="E3:F3"/>
    <mergeCell ref="A3:A4"/>
    <mergeCell ref="B3:B4"/>
    <mergeCell ref="G3:I3"/>
    <mergeCell ref="A41:I43"/>
    <mergeCell ref="A44:I44"/>
  </mergeCells>
  <conditionalFormatting sqref="C5:C6 C8:C9">
    <cfRule type="cellIs" dxfId="255" priority="770" operator="between">
      <formula>0.00000001</formula>
      <formula>1</formula>
    </cfRule>
  </conditionalFormatting>
  <conditionalFormatting sqref="I5:I6">
    <cfRule type="cellIs" dxfId="254" priority="769" operator="between">
      <formula>0.000001</formula>
      <formula>1</formula>
    </cfRule>
  </conditionalFormatting>
  <conditionalFormatting sqref="C10">
    <cfRule type="cellIs" dxfId="253" priority="752" operator="between">
      <formula>0.00000001</formula>
      <formula>1</formula>
    </cfRule>
  </conditionalFormatting>
  <conditionalFormatting sqref="C17">
    <cfRule type="cellIs" dxfId="252" priority="730" operator="between">
      <formula>0.00000001</formula>
      <formula>1</formula>
    </cfRule>
  </conditionalFormatting>
  <conditionalFormatting sqref="C13">
    <cfRule type="cellIs" dxfId="251" priority="703" operator="between">
      <formula>0.00000001</formula>
      <formula>1</formula>
    </cfRule>
  </conditionalFormatting>
  <conditionalFormatting sqref="C19">
    <cfRule type="cellIs" dxfId="250" priority="670" operator="between">
      <formula>0.00000001</formula>
      <formula>1</formula>
    </cfRule>
  </conditionalFormatting>
  <conditionalFormatting sqref="C21">
    <cfRule type="cellIs" dxfId="249" priority="643" operator="between">
      <formula>0.00000001</formula>
      <formula>1</formula>
    </cfRule>
  </conditionalFormatting>
  <conditionalFormatting sqref="C12">
    <cfRule type="cellIs" dxfId="248" priority="636" operator="between">
      <formula>0.00000001</formula>
      <formula>1</formula>
    </cfRule>
  </conditionalFormatting>
  <conditionalFormatting sqref="C13 C15">
    <cfRule type="cellIs" dxfId="247" priority="637" operator="between">
      <formula>0.00000001</formula>
      <formula>1</formula>
    </cfRule>
  </conditionalFormatting>
  <conditionalFormatting sqref="I11">
    <cfRule type="cellIs" dxfId="246" priority="633" operator="between">
      <formula>0.000001</formula>
      <formula>1</formula>
    </cfRule>
  </conditionalFormatting>
  <conditionalFormatting sqref="C8">
    <cfRule type="cellIs" dxfId="245" priority="632" operator="between">
      <formula>0.00000001</formula>
      <formula>1</formula>
    </cfRule>
  </conditionalFormatting>
  <conditionalFormatting sqref="C7">
    <cfRule type="cellIs" dxfId="244" priority="630" operator="between">
      <formula>0.00000001</formula>
      <formula>1</formula>
    </cfRule>
  </conditionalFormatting>
  <conditionalFormatting sqref="I19">
    <cfRule type="cellIs" dxfId="243" priority="628" operator="between">
      <formula>0.000001</formula>
      <formula>1</formula>
    </cfRule>
  </conditionalFormatting>
  <conditionalFormatting sqref="C7">
    <cfRule type="cellIs" dxfId="242" priority="570" operator="between">
      <formula>0.00000001</formula>
      <formula>1</formula>
    </cfRule>
  </conditionalFormatting>
  <conditionalFormatting sqref="G19">
    <cfRule type="cellIs" dxfId="241" priority="577" operator="between">
      <formula>0.00000001</formula>
      <formula>1</formula>
    </cfRule>
  </conditionalFormatting>
  <conditionalFormatting sqref="G18">
    <cfRule type="cellIs" dxfId="240" priority="574" operator="between">
      <formula>0.00000001</formula>
      <formula>1</formula>
    </cfRule>
  </conditionalFormatting>
  <conditionalFormatting sqref="C8">
    <cfRule type="cellIs" dxfId="239" priority="572" operator="between">
      <formula>0.00000001</formula>
      <formula>1</formula>
    </cfRule>
  </conditionalFormatting>
  <conditionalFormatting sqref="C12">
    <cfRule type="cellIs" dxfId="238" priority="568" operator="between">
      <formula>0.00000001</formula>
      <formula>1</formula>
    </cfRule>
  </conditionalFormatting>
  <conditionalFormatting sqref="I11">
    <cfRule type="cellIs" dxfId="237" priority="566" operator="between">
      <formula>0.000001</formula>
      <formula>1</formula>
    </cfRule>
  </conditionalFormatting>
  <conditionalFormatting sqref="E12">
    <cfRule type="cellIs" dxfId="236" priority="565" operator="between">
      <formula>0.00000001</formula>
      <formula>1</formula>
    </cfRule>
  </conditionalFormatting>
  <conditionalFormatting sqref="G12">
    <cfRule type="cellIs" dxfId="235" priority="564" operator="between">
      <formula>0.00000001</formula>
      <formula>1</formula>
    </cfRule>
  </conditionalFormatting>
  <conditionalFormatting sqref="C27">
    <cfRule type="cellIs" dxfId="234" priority="552" operator="between">
      <formula>0.00000001</formula>
      <formula>1</formula>
    </cfRule>
  </conditionalFormatting>
  <conditionalFormatting sqref="I27">
    <cfRule type="cellIs" dxfId="233" priority="551" operator="between">
      <formula>0.000001</formula>
      <formula>1</formula>
    </cfRule>
  </conditionalFormatting>
  <conditionalFormatting sqref="I27">
    <cfRule type="cellIs" dxfId="232" priority="548" operator="between">
      <formula>0.000001</formula>
      <formula>1</formula>
    </cfRule>
  </conditionalFormatting>
  <conditionalFormatting sqref="C27">
    <cfRule type="cellIs" dxfId="231" priority="549" operator="between">
      <formula>0.00000001</formula>
      <formula>1</formula>
    </cfRule>
  </conditionalFormatting>
  <conditionalFormatting sqref="C34">
    <cfRule type="cellIs" dxfId="230" priority="540" operator="between">
      <formula>0.00000001</formula>
      <formula>1</formula>
    </cfRule>
  </conditionalFormatting>
  <conditionalFormatting sqref="C34">
    <cfRule type="cellIs" dxfId="229" priority="543" operator="between">
      <formula>0.00000001</formula>
      <formula>1</formula>
    </cfRule>
  </conditionalFormatting>
  <conditionalFormatting sqref="I13">
    <cfRule type="cellIs" dxfId="228" priority="534" operator="between">
      <formula>0.000001</formula>
      <formula>1</formula>
    </cfRule>
  </conditionalFormatting>
  <conditionalFormatting sqref="C9">
    <cfRule type="cellIs" dxfId="227" priority="528" operator="between">
      <formula>0.00000001</formula>
      <formula>1</formula>
    </cfRule>
  </conditionalFormatting>
  <conditionalFormatting sqref="C17">
    <cfRule type="cellIs" dxfId="226" priority="524" operator="between">
      <formula>0.00000001</formula>
      <formula>1</formula>
    </cfRule>
  </conditionalFormatting>
  <conditionalFormatting sqref="C12">
    <cfRule type="cellIs" dxfId="225" priority="525" operator="between">
      <formula>0.00000001</formula>
      <formula>1</formula>
    </cfRule>
  </conditionalFormatting>
  <conditionalFormatting sqref="C21">
    <cfRule type="cellIs" dxfId="224" priority="516" operator="between">
      <formula>0.00000001</formula>
      <formula>1</formula>
    </cfRule>
  </conditionalFormatting>
  <conditionalFormatting sqref="E21">
    <cfRule type="cellIs" dxfId="223" priority="514" operator="between">
      <formula>0.00000001</formula>
      <formula>1</formula>
    </cfRule>
  </conditionalFormatting>
  <conditionalFormatting sqref="C19">
    <cfRule type="cellIs" dxfId="222" priority="512" operator="between">
      <formula>0.00000001</formula>
      <formula>1</formula>
    </cfRule>
  </conditionalFormatting>
  <conditionalFormatting sqref="C15">
    <cfRule type="cellIs" dxfId="221" priority="511" operator="between">
      <formula>0.00000001</formula>
      <formula>1</formula>
    </cfRule>
  </conditionalFormatting>
  <conditionalFormatting sqref="C7">
    <cfRule type="cellIs" dxfId="220" priority="505" operator="between">
      <formula>0.00000001</formula>
      <formula>1</formula>
    </cfRule>
  </conditionalFormatting>
  <conditionalFormatting sqref="E15">
    <cfRule type="cellIs" dxfId="219" priority="509" operator="between">
      <formula>0.00000001</formula>
      <formula>1</formula>
    </cfRule>
  </conditionalFormatting>
  <conditionalFormatting sqref="C10">
    <cfRule type="cellIs" dxfId="218" priority="507" operator="between">
      <formula>0.00000001</formula>
      <formula>1</formula>
    </cfRule>
  </conditionalFormatting>
  <conditionalFormatting sqref="C6">
    <cfRule type="cellIs" dxfId="217" priority="503" operator="between">
      <formula>0.00000001</formula>
      <formula>1</formula>
    </cfRule>
  </conditionalFormatting>
  <conditionalFormatting sqref="I6">
    <cfRule type="cellIs" dxfId="216" priority="502" operator="between">
      <formula>0.000001</formula>
      <formula>1</formula>
    </cfRule>
  </conditionalFormatting>
  <conditionalFormatting sqref="I18">
    <cfRule type="cellIs" dxfId="215" priority="501" operator="between">
      <formula>0.000001</formula>
      <formula>1</formula>
    </cfRule>
  </conditionalFormatting>
  <conditionalFormatting sqref="I13">
    <cfRule type="cellIs" dxfId="214" priority="500" operator="between">
      <formula>0.000001</formula>
      <formula>1</formula>
    </cfRule>
  </conditionalFormatting>
  <conditionalFormatting sqref="I19">
    <cfRule type="cellIs" dxfId="213" priority="494" operator="between">
      <formula>0.000001</formula>
      <formula>1</formula>
    </cfRule>
  </conditionalFormatting>
  <conditionalFormatting sqref="G18">
    <cfRule type="cellIs" dxfId="212" priority="479" operator="between">
      <formula>0.00000001</formula>
      <formula>1</formula>
    </cfRule>
  </conditionalFormatting>
  <conditionalFormatting sqref="E12">
    <cfRule type="cellIs" dxfId="211" priority="478" operator="between">
      <formula>0.00000001</formula>
      <formula>1</formula>
    </cfRule>
  </conditionalFormatting>
  <conditionalFormatting sqref="G12">
    <cfRule type="cellIs" dxfId="210" priority="477" operator="between">
      <formula>0.00000001</formula>
      <formula>1</formula>
    </cfRule>
  </conditionalFormatting>
  <conditionalFormatting sqref="G17">
    <cfRule type="cellIs" dxfId="209" priority="476" operator="between">
      <formula>0.00000001</formula>
      <formula>1</formula>
    </cfRule>
  </conditionalFormatting>
  <conditionalFormatting sqref="C7">
    <cfRule type="cellIs" dxfId="208" priority="474" operator="between">
      <formula>0.00000001</formula>
      <formula>1</formula>
    </cfRule>
  </conditionalFormatting>
  <conditionalFormatting sqref="C6">
    <cfRule type="cellIs" dxfId="207" priority="472" operator="between">
      <formula>0.00000001</formula>
      <formula>1</formula>
    </cfRule>
  </conditionalFormatting>
  <conditionalFormatting sqref="I6">
    <cfRule type="cellIs" dxfId="206" priority="471" operator="between">
      <formula>0.000001</formula>
      <formula>1</formula>
    </cfRule>
  </conditionalFormatting>
  <conditionalFormatting sqref="C10">
    <cfRule type="cellIs" dxfId="205" priority="469" operator="between">
      <formula>0.00000001</formula>
      <formula>1</formula>
    </cfRule>
  </conditionalFormatting>
  <conditionalFormatting sqref="E11">
    <cfRule type="cellIs" dxfId="204" priority="467" operator="between">
      <formula>0.00000001</formula>
      <formula>1</formula>
    </cfRule>
  </conditionalFormatting>
  <conditionalFormatting sqref="G11">
    <cfRule type="cellIs" dxfId="203" priority="466" operator="between">
      <formula>0.00000001</formula>
      <formula>1</formula>
    </cfRule>
  </conditionalFormatting>
  <conditionalFormatting sqref="C27">
    <cfRule type="cellIs" dxfId="202" priority="456" operator="between">
      <formula>0.00000001</formula>
      <formula>1</formula>
    </cfRule>
  </conditionalFormatting>
  <conditionalFormatting sqref="C27">
    <cfRule type="cellIs" dxfId="201" priority="453" operator="between">
      <formula>0.00000001</formula>
      <formula>1</formula>
    </cfRule>
  </conditionalFormatting>
  <conditionalFormatting sqref="E27">
    <cfRule type="cellIs" dxfId="200" priority="450" operator="between">
      <formula>0.00000001</formula>
      <formula>1</formula>
    </cfRule>
  </conditionalFormatting>
  <conditionalFormatting sqref="G27">
    <cfRule type="cellIs" dxfId="199" priority="449" operator="between">
      <formula>0.00000001</formula>
      <formula>1</formula>
    </cfRule>
  </conditionalFormatting>
  <conditionalFormatting sqref="C34">
    <cfRule type="cellIs" dxfId="198" priority="448" operator="between">
      <formula>0.00000001</formula>
      <formula>1</formula>
    </cfRule>
  </conditionalFormatting>
  <conditionalFormatting sqref="C34">
    <cfRule type="cellIs" dxfId="197" priority="444" operator="between">
      <formula>0.00000001</formula>
      <formula>1</formula>
    </cfRule>
  </conditionalFormatting>
  <conditionalFormatting sqref="K16">
    <cfRule type="cellIs" dxfId="196" priority="430" operator="between">
      <formula>0.000001</formula>
      <formula>1</formula>
    </cfRule>
  </conditionalFormatting>
  <conditionalFormatting sqref="C16">
    <cfRule type="cellIs" dxfId="195" priority="429" operator="between">
      <formula>0.00000001</formula>
      <formula>1</formula>
    </cfRule>
  </conditionalFormatting>
  <conditionalFormatting sqref="C16">
    <cfRule type="cellIs" dxfId="194" priority="428" operator="between">
      <formula>0.00000001</formula>
      <formula>1</formula>
    </cfRule>
  </conditionalFormatting>
  <conditionalFormatting sqref="C16">
    <cfRule type="cellIs" dxfId="193" priority="417" operator="between">
      <formula>0.00000001</formula>
      <formula>1</formula>
    </cfRule>
  </conditionalFormatting>
  <conditionalFormatting sqref="C16">
    <cfRule type="cellIs" dxfId="192" priority="416" operator="between">
      <formula>0.00000001</formula>
      <formula>1</formula>
    </cfRule>
  </conditionalFormatting>
  <conditionalFormatting sqref="E16">
    <cfRule type="cellIs" dxfId="191" priority="415" operator="between">
      <formula>0.00000001</formula>
      <formula>1</formula>
    </cfRule>
  </conditionalFormatting>
  <conditionalFormatting sqref="C15">
    <cfRule type="cellIs" dxfId="190" priority="414" operator="between">
      <formula>0.00000001</formula>
      <formula>1</formula>
    </cfRule>
  </conditionalFormatting>
  <conditionalFormatting sqref="C15">
    <cfRule type="cellIs" dxfId="189" priority="413" operator="between">
      <formula>0.00000001</formula>
      <formula>1</formula>
    </cfRule>
  </conditionalFormatting>
  <conditionalFormatting sqref="C14">
    <cfRule type="cellIs" dxfId="188" priority="412" operator="between">
      <formula>0.00000001</formula>
      <formula>1</formula>
    </cfRule>
  </conditionalFormatting>
  <conditionalFormatting sqref="C14">
    <cfRule type="cellIs" dxfId="187" priority="411" operator="between">
      <formula>0.00000001</formula>
      <formula>1</formula>
    </cfRule>
  </conditionalFormatting>
  <conditionalFormatting sqref="E14">
    <cfRule type="cellIs" dxfId="186" priority="410" operator="between">
      <formula>0.00000001</formula>
      <formula>1</formula>
    </cfRule>
  </conditionalFormatting>
  <conditionalFormatting sqref="G14">
    <cfRule type="cellIs" dxfId="185" priority="409" operator="between">
      <formula>0.00000001</formula>
      <formula>1</formula>
    </cfRule>
  </conditionalFormatting>
  <conditionalFormatting sqref="I14">
    <cfRule type="cellIs" dxfId="184" priority="408" operator="between">
      <formula>0.000001</formula>
      <formula>1</formula>
    </cfRule>
  </conditionalFormatting>
  <conditionalFormatting sqref="I14">
    <cfRule type="cellIs" dxfId="183" priority="407" operator="between">
      <formula>0.000001</formula>
      <formula>1</formula>
    </cfRule>
  </conditionalFormatting>
  <conditionalFormatting sqref="E14">
    <cfRule type="cellIs" dxfId="182" priority="406" operator="between">
      <formula>0.00000001</formula>
      <formula>1</formula>
    </cfRule>
  </conditionalFormatting>
  <conditionalFormatting sqref="G14">
    <cfRule type="cellIs" dxfId="181" priority="405" operator="between">
      <formula>0.00000001</formula>
      <formula>1</formula>
    </cfRule>
  </conditionalFormatting>
  <conditionalFormatting sqref="I12">
    <cfRule type="cellIs" dxfId="180" priority="403" operator="between">
      <formula>0.000001</formula>
      <formula>1</formula>
    </cfRule>
  </conditionalFormatting>
  <conditionalFormatting sqref="C34">
    <cfRule type="cellIs" dxfId="179" priority="400" operator="between">
      <formula>0.00000001</formula>
      <formula>1</formula>
    </cfRule>
  </conditionalFormatting>
  <conditionalFormatting sqref="C34">
    <cfRule type="cellIs" dxfId="178" priority="396" operator="between">
      <formula>0.00000001</formula>
      <formula>1</formula>
    </cfRule>
  </conditionalFormatting>
  <conditionalFormatting sqref="C34">
    <cfRule type="cellIs" dxfId="177" priority="390" operator="between">
      <formula>0.00000001</formula>
      <formula>1</formula>
    </cfRule>
  </conditionalFormatting>
  <conditionalFormatting sqref="C34">
    <cfRule type="cellIs" dxfId="176" priority="388" operator="between">
      <formula>0.00000001</formula>
      <formula>1</formula>
    </cfRule>
  </conditionalFormatting>
  <conditionalFormatting sqref="C33">
    <cfRule type="cellIs" dxfId="175" priority="308" operator="between">
      <formula>0.00000001</formula>
      <formula>1</formula>
    </cfRule>
  </conditionalFormatting>
  <conditionalFormatting sqref="C33">
    <cfRule type="cellIs" dxfId="174" priority="307" operator="between">
      <formula>0.00000001</formula>
      <formula>1</formula>
    </cfRule>
  </conditionalFormatting>
  <conditionalFormatting sqref="E33">
    <cfRule type="cellIs" dxfId="173" priority="306" operator="between">
      <formula>0.00000001</formula>
      <formula>1</formula>
    </cfRule>
  </conditionalFormatting>
  <conditionalFormatting sqref="C36">
    <cfRule type="cellIs" dxfId="172" priority="334" operator="between">
      <formula>0.00000001</formula>
      <formula>1</formula>
    </cfRule>
  </conditionalFormatting>
  <conditionalFormatting sqref="C36">
    <cfRule type="cellIs" dxfId="171" priority="332" operator="between">
      <formula>0.00000001</formula>
      <formula>1</formula>
    </cfRule>
  </conditionalFormatting>
  <conditionalFormatting sqref="C36">
    <cfRule type="cellIs" dxfId="170" priority="330" operator="between">
      <formula>0.00000001</formula>
      <formula>1</formula>
    </cfRule>
  </conditionalFormatting>
  <conditionalFormatting sqref="C36">
    <cfRule type="cellIs" dxfId="169" priority="328" operator="between">
      <formula>0.00000001</formula>
      <formula>1</formula>
    </cfRule>
  </conditionalFormatting>
  <conditionalFormatting sqref="C36">
    <cfRule type="cellIs" dxfId="168" priority="326" operator="between">
      <formula>0.00000001</formula>
      <formula>1</formula>
    </cfRule>
  </conditionalFormatting>
  <conditionalFormatting sqref="C36">
    <cfRule type="cellIs" dxfId="167" priority="324" operator="between">
      <formula>0.00000001</formula>
      <formula>1</formula>
    </cfRule>
  </conditionalFormatting>
  <conditionalFormatting sqref="C36">
    <cfRule type="cellIs" dxfId="166" priority="322" operator="between">
      <formula>0.00000001</formula>
      <formula>1</formula>
    </cfRule>
  </conditionalFormatting>
  <conditionalFormatting sqref="C36">
    <cfRule type="cellIs" dxfId="165" priority="320" operator="between">
      <formula>0.00000001</formula>
      <formula>1</formula>
    </cfRule>
  </conditionalFormatting>
  <conditionalFormatting sqref="C36">
    <cfRule type="cellIs" dxfId="164" priority="317" operator="between">
      <formula>0.00000001</formula>
      <formula>1</formula>
    </cfRule>
  </conditionalFormatting>
  <conditionalFormatting sqref="C36">
    <cfRule type="cellIs" dxfId="163" priority="318" operator="between">
      <formula>0.00000001</formula>
      <formula>1</formula>
    </cfRule>
  </conditionalFormatting>
  <conditionalFormatting sqref="C33">
    <cfRule type="cellIs" dxfId="162" priority="310" operator="between">
      <formula>0.00000001</formula>
      <formula>1</formula>
    </cfRule>
  </conditionalFormatting>
  <conditionalFormatting sqref="C33">
    <cfRule type="cellIs" dxfId="161" priority="309" operator="between">
      <formula>0.00000001</formula>
      <formula>1</formula>
    </cfRule>
  </conditionalFormatting>
  <conditionalFormatting sqref="I33">
    <cfRule type="cellIs" dxfId="160" priority="305" operator="between">
      <formula>0.000001</formula>
      <formula>1</formula>
    </cfRule>
  </conditionalFormatting>
  <conditionalFormatting sqref="I33">
    <cfRule type="cellIs" dxfId="159" priority="304" operator="between">
      <formula>0.000001</formula>
      <formula>1</formula>
    </cfRule>
  </conditionalFormatting>
  <conditionalFormatting sqref="C33">
    <cfRule type="cellIs" dxfId="158" priority="303" operator="between">
      <formula>0.00000001</formula>
      <formula>1</formula>
    </cfRule>
  </conditionalFormatting>
  <conditionalFormatting sqref="I33">
    <cfRule type="cellIs" dxfId="157" priority="302" operator="between">
      <formula>0.000001</formula>
      <formula>1</formula>
    </cfRule>
  </conditionalFormatting>
  <conditionalFormatting sqref="C33">
    <cfRule type="cellIs" dxfId="156" priority="301" operator="between">
      <formula>0.00000001</formula>
      <formula>1</formula>
    </cfRule>
  </conditionalFormatting>
  <conditionalFormatting sqref="I33">
    <cfRule type="cellIs" dxfId="155" priority="300" operator="between">
      <formula>0.000001</formula>
      <formula>1</formula>
    </cfRule>
  </conditionalFormatting>
  <conditionalFormatting sqref="C33">
    <cfRule type="cellIs" dxfId="154" priority="299" operator="between">
      <formula>0.00000001</formula>
      <formula>1</formula>
    </cfRule>
  </conditionalFormatting>
  <conditionalFormatting sqref="I33">
    <cfRule type="cellIs" dxfId="153" priority="298" operator="between">
      <formula>0.000001</formula>
      <formula>1</formula>
    </cfRule>
  </conditionalFormatting>
  <conditionalFormatting sqref="I33">
    <cfRule type="cellIs" dxfId="152" priority="296" operator="between">
      <formula>0.000001</formula>
      <formula>1</formula>
    </cfRule>
  </conditionalFormatting>
  <conditionalFormatting sqref="C33">
    <cfRule type="cellIs" dxfId="151" priority="297" operator="between">
      <formula>0.00000001</formula>
      <formula>1</formula>
    </cfRule>
  </conditionalFormatting>
  <conditionalFormatting sqref="G33">
    <cfRule type="cellIs" dxfId="150" priority="295" operator="between">
      <formula>0.00000001</formula>
      <formula>1</formula>
    </cfRule>
  </conditionalFormatting>
  <conditionalFormatting sqref="G32">
    <cfRule type="cellIs" dxfId="149" priority="292" operator="between">
      <formula>0.00000001</formula>
      <formula>1</formula>
    </cfRule>
  </conditionalFormatting>
  <conditionalFormatting sqref="E26">
    <cfRule type="cellIs" dxfId="148" priority="253" operator="between">
      <formula>0.00000001</formula>
      <formula>1</formula>
    </cfRule>
  </conditionalFormatting>
  <conditionalFormatting sqref="C26">
    <cfRule type="cellIs" dxfId="147" priority="259" operator="between">
      <formula>0.00000001</formula>
      <formula>1</formula>
    </cfRule>
  </conditionalFormatting>
  <conditionalFormatting sqref="I26">
    <cfRule type="cellIs" dxfId="146" priority="258" operator="between">
      <formula>0.000001</formula>
      <formula>1</formula>
    </cfRule>
  </conditionalFormatting>
  <conditionalFormatting sqref="I26">
    <cfRule type="cellIs" dxfId="145" priority="256" operator="between">
      <formula>0.000001</formula>
      <formula>1</formula>
    </cfRule>
  </conditionalFormatting>
  <conditionalFormatting sqref="C26">
    <cfRule type="cellIs" dxfId="144" priority="257" operator="between">
      <formula>0.00000001</formula>
      <formula>1</formula>
    </cfRule>
  </conditionalFormatting>
  <conditionalFormatting sqref="C26">
    <cfRule type="cellIs" dxfId="143" priority="255" operator="between">
      <formula>0.00000001</formula>
      <formula>1</formula>
    </cfRule>
  </conditionalFormatting>
  <conditionalFormatting sqref="C26">
    <cfRule type="cellIs" dxfId="142" priority="254" operator="between">
      <formula>0.00000001</formula>
      <formula>1</formula>
    </cfRule>
  </conditionalFormatting>
  <conditionalFormatting sqref="G26">
    <cfRule type="cellIs" dxfId="141" priority="252" operator="between">
      <formula>0.00000001</formula>
      <formula>1</formula>
    </cfRule>
  </conditionalFormatting>
  <conditionalFormatting sqref="C34">
    <cfRule type="cellIs" dxfId="140" priority="219" operator="between">
      <formula>0.00000001</formula>
      <formula>1</formula>
    </cfRule>
  </conditionalFormatting>
  <conditionalFormatting sqref="C36">
    <cfRule type="cellIs" dxfId="139" priority="240" operator="between">
      <formula>0.00000001</formula>
      <formula>1</formula>
    </cfRule>
  </conditionalFormatting>
  <conditionalFormatting sqref="C36">
    <cfRule type="cellIs" dxfId="138" priority="241" operator="between">
      <formula>0.00000001</formula>
      <formula>1</formula>
    </cfRule>
  </conditionalFormatting>
  <conditionalFormatting sqref="C34">
    <cfRule type="cellIs" dxfId="137" priority="239" operator="between">
      <formula>0.00000001</formula>
      <formula>1</formula>
    </cfRule>
  </conditionalFormatting>
  <conditionalFormatting sqref="I34">
    <cfRule type="cellIs" dxfId="136" priority="238" operator="between">
      <formula>0.000001</formula>
      <formula>1</formula>
    </cfRule>
  </conditionalFormatting>
  <conditionalFormatting sqref="C34">
    <cfRule type="cellIs" dxfId="135" priority="237" operator="between">
      <formula>0.00000001</formula>
      <formula>1</formula>
    </cfRule>
  </conditionalFormatting>
  <conditionalFormatting sqref="I34">
    <cfRule type="cellIs" dxfId="134" priority="236" operator="between">
      <formula>0.000001</formula>
      <formula>1</formula>
    </cfRule>
  </conditionalFormatting>
  <conditionalFormatting sqref="C36">
    <cfRule type="cellIs" dxfId="133" priority="235" operator="between">
      <formula>0.00000001</formula>
      <formula>1</formula>
    </cfRule>
  </conditionalFormatting>
  <conditionalFormatting sqref="I34">
    <cfRule type="cellIs" dxfId="132" priority="224" operator="between">
      <formula>0.000001</formula>
      <formula>1</formula>
    </cfRule>
  </conditionalFormatting>
  <conditionalFormatting sqref="I34">
    <cfRule type="cellIs" dxfId="131" priority="232" operator="between">
      <formula>0.000001</formula>
      <formula>1</formula>
    </cfRule>
  </conditionalFormatting>
  <conditionalFormatting sqref="C34">
    <cfRule type="cellIs" dxfId="130" priority="233" operator="between">
      <formula>0.00000001</formula>
      <formula>1</formula>
    </cfRule>
  </conditionalFormatting>
  <conditionalFormatting sqref="I34">
    <cfRule type="cellIs" dxfId="129" priority="230" operator="between">
      <formula>0.000001</formula>
      <formula>1</formula>
    </cfRule>
  </conditionalFormatting>
  <conditionalFormatting sqref="C34">
    <cfRule type="cellIs" dxfId="128" priority="231" operator="between">
      <formula>0.00000001</formula>
      <formula>1</formula>
    </cfRule>
  </conditionalFormatting>
  <conditionalFormatting sqref="C34">
    <cfRule type="cellIs" dxfId="127" priority="229" operator="between">
      <formula>0.00000001</formula>
      <formula>1</formula>
    </cfRule>
  </conditionalFormatting>
  <conditionalFormatting sqref="I34">
    <cfRule type="cellIs" dxfId="126" priority="228" operator="between">
      <formula>0.000001</formula>
      <formula>1</formula>
    </cfRule>
  </conditionalFormatting>
  <conditionalFormatting sqref="C36">
    <cfRule type="cellIs" dxfId="125" priority="227" operator="between">
      <formula>0.00000001</formula>
      <formula>1</formula>
    </cfRule>
  </conditionalFormatting>
  <conditionalFormatting sqref="C34">
    <cfRule type="cellIs" dxfId="124" priority="225" operator="between">
      <formula>0.00000001</formula>
      <formula>1</formula>
    </cfRule>
  </conditionalFormatting>
  <conditionalFormatting sqref="I34">
    <cfRule type="cellIs" dxfId="123" priority="222" operator="between">
      <formula>0.000001</formula>
      <formula>1</formula>
    </cfRule>
  </conditionalFormatting>
  <conditionalFormatting sqref="C34">
    <cfRule type="cellIs" dxfId="122" priority="223" operator="between">
      <formula>0.00000001</formula>
      <formula>1</formula>
    </cfRule>
  </conditionalFormatting>
  <conditionalFormatting sqref="C34">
    <cfRule type="cellIs" dxfId="121" priority="221" operator="between">
      <formula>0.00000001</formula>
      <formula>1</formula>
    </cfRule>
  </conditionalFormatting>
  <conditionalFormatting sqref="I34">
    <cfRule type="cellIs" dxfId="120" priority="220" operator="between">
      <formula>0.000001</formula>
      <formula>1</formula>
    </cfRule>
  </conditionalFormatting>
  <conditionalFormatting sqref="C34">
    <cfRule type="cellIs" dxfId="119" priority="218" operator="between">
      <formula>0.00000001</formula>
      <formula>1</formula>
    </cfRule>
  </conditionalFormatting>
  <conditionalFormatting sqref="C33">
    <cfRule type="cellIs" dxfId="118" priority="203" operator="between">
      <formula>0.00000001</formula>
      <formula>1</formula>
    </cfRule>
  </conditionalFormatting>
  <conditionalFormatting sqref="I33">
    <cfRule type="cellIs" dxfId="117" priority="202" operator="between">
      <formula>0.000001</formula>
      <formula>1</formula>
    </cfRule>
  </conditionalFormatting>
  <conditionalFormatting sqref="C33">
    <cfRule type="cellIs" dxfId="116" priority="201" operator="between">
      <formula>0.00000001</formula>
      <formula>1</formula>
    </cfRule>
  </conditionalFormatting>
  <conditionalFormatting sqref="I33">
    <cfRule type="cellIs" dxfId="115" priority="200" operator="between">
      <formula>0.000001</formula>
      <formula>1</formula>
    </cfRule>
  </conditionalFormatting>
  <conditionalFormatting sqref="I33">
    <cfRule type="cellIs" dxfId="114" priority="198" operator="between">
      <formula>0.000001</formula>
      <formula>1</formula>
    </cfRule>
  </conditionalFormatting>
  <conditionalFormatting sqref="C33">
    <cfRule type="cellIs" dxfId="113" priority="199" operator="between">
      <formula>0.00000001</formula>
      <formula>1</formula>
    </cfRule>
  </conditionalFormatting>
  <conditionalFormatting sqref="I33">
    <cfRule type="cellIs" dxfId="112" priority="196" operator="between">
      <formula>0.000001</formula>
      <formula>1</formula>
    </cfRule>
  </conditionalFormatting>
  <conditionalFormatting sqref="C33">
    <cfRule type="cellIs" dxfId="111" priority="197" operator="between">
      <formula>0.00000001</formula>
      <formula>1</formula>
    </cfRule>
  </conditionalFormatting>
  <conditionalFormatting sqref="C33">
    <cfRule type="cellIs" dxfId="110" priority="195" operator="between">
      <formula>0.00000001</formula>
      <formula>1</formula>
    </cfRule>
  </conditionalFormatting>
  <conditionalFormatting sqref="I33">
    <cfRule type="cellIs" dxfId="109" priority="194" operator="between">
      <formula>0.000001</formula>
      <formula>1</formula>
    </cfRule>
  </conditionalFormatting>
  <conditionalFormatting sqref="I33">
    <cfRule type="cellIs" dxfId="108" priority="192" operator="between">
      <formula>0.000001</formula>
      <formula>1</formula>
    </cfRule>
  </conditionalFormatting>
  <conditionalFormatting sqref="C33">
    <cfRule type="cellIs" dxfId="107" priority="193" operator="between">
      <formula>0.00000001</formula>
      <formula>1</formula>
    </cfRule>
  </conditionalFormatting>
  <conditionalFormatting sqref="I33">
    <cfRule type="cellIs" dxfId="106" priority="190" operator="between">
      <formula>0.000001</formula>
      <formula>1</formula>
    </cfRule>
  </conditionalFormatting>
  <conditionalFormatting sqref="C33">
    <cfRule type="cellIs" dxfId="105" priority="191" operator="between">
      <formula>0.00000001</formula>
      <formula>1</formula>
    </cfRule>
  </conditionalFormatting>
  <conditionalFormatting sqref="C33">
    <cfRule type="cellIs" dxfId="104" priority="189" operator="between">
      <formula>0.00000001</formula>
      <formula>1</formula>
    </cfRule>
  </conditionalFormatting>
  <conditionalFormatting sqref="I33">
    <cfRule type="cellIs" dxfId="103" priority="188" operator="between">
      <formula>0.000001</formula>
      <formula>1</formula>
    </cfRule>
  </conditionalFormatting>
  <conditionalFormatting sqref="C33">
    <cfRule type="cellIs" dxfId="102" priority="186" operator="between">
      <formula>0.00000001</formula>
      <formula>1</formula>
    </cfRule>
  </conditionalFormatting>
  <conditionalFormatting sqref="C33">
    <cfRule type="cellIs" dxfId="101" priority="187" operator="between">
      <formula>0.00000001</formula>
      <formula>1</formula>
    </cfRule>
  </conditionalFormatting>
  <conditionalFormatting sqref="C30">
    <cfRule type="cellIs" dxfId="100" priority="70" operator="between">
      <formula>0.00000001</formula>
      <formula>1</formula>
    </cfRule>
  </conditionalFormatting>
  <conditionalFormatting sqref="C29">
    <cfRule type="cellIs" dxfId="99" priority="77" operator="between">
      <formula>0.00000001</formula>
      <formula>1</formula>
    </cfRule>
  </conditionalFormatting>
  <conditionalFormatting sqref="I29">
    <cfRule type="cellIs" dxfId="98" priority="76" operator="between">
      <formula>0.000001</formula>
      <formula>1</formula>
    </cfRule>
  </conditionalFormatting>
  <conditionalFormatting sqref="C31">
    <cfRule type="cellIs" dxfId="97" priority="67" operator="between">
      <formula>0.00000001</formula>
      <formula>1</formula>
    </cfRule>
  </conditionalFormatting>
  <conditionalFormatting sqref="I31">
    <cfRule type="cellIs" dxfId="96" priority="71" operator="between">
      <formula>0.000001</formula>
      <formula>1</formula>
    </cfRule>
  </conditionalFormatting>
  <conditionalFormatting sqref="C31">
    <cfRule type="cellIs" dxfId="95" priority="72" operator="between">
      <formula>0.00000001</formula>
      <formula>1</formula>
    </cfRule>
  </conditionalFormatting>
  <conditionalFormatting sqref="C29">
    <cfRule type="cellIs" dxfId="94" priority="80" operator="between">
      <formula>0.00000001</formula>
      <formula>1</formula>
    </cfRule>
  </conditionalFormatting>
  <conditionalFormatting sqref="I29">
    <cfRule type="cellIs" dxfId="93" priority="79" operator="between">
      <formula>0.000001</formula>
      <formula>1</formula>
    </cfRule>
  </conditionalFormatting>
  <conditionalFormatting sqref="C28">
    <cfRule type="cellIs" dxfId="92" priority="78" operator="between">
      <formula>0.00000001</formula>
      <formula>1</formula>
    </cfRule>
  </conditionalFormatting>
  <conditionalFormatting sqref="C35">
    <cfRule type="cellIs" dxfId="91" priority="41" operator="between">
      <formula>0.00000001</formula>
      <formula>1</formula>
    </cfRule>
  </conditionalFormatting>
  <conditionalFormatting sqref="C35">
    <cfRule type="cellIs" dxfId="90" priority="39" operator="between">
      <formula>0.00000001</formula>
      <formula>1</formula>
    </cfRule>
  </conditionalFormatting>
  <conditionalFormatting sqref="C35">
    <cfRule type="cellIs" dxfId="89" priority="37" operator="between">
      <formula>0.00000001</formula>
      <formula>1</formula>
    </cfRule>
  </conditionalFormatting>
  <conditionalFormatting sqref="G13">
    <cfRule type="cellIs" dxfId="88" priority="133" operator="between">
      <formula>0.000001</formula>
      <formula>1</formula>
    </cfRule>
  </conditionalFormatting>
  <conditionalFormatting sqref="G13">
    <cfRule type="cellIs" dxfId="87" priority="132" operator="between">
      <formula>0.000001</formula>
      <formula>1</formula>
    </cfRule>
  </conditionalFormatting>
  <conditionalFormatting sqref="C23">
    <cfRule type="cellIs" dxfId="86" priority="93" operator="between">
      <formula>0.00000001</formula>
      <formula>1</formula>
    </cfRule>
  </conditionalFormatting>
  <conditionalFormatting sqref="C37">
    <cfRule type="cellIs" dxfId="85" priority="7" operator="between">
      <formula>0.00000001</formula>
      <formula>1</formula>
    </cfRule>
  </conditionalFormatting>
  <conditionalFormatting sqref="C37">
    <cfRule type="cellIs" dxfId="84" priority="5" operator="between">
      <formula>0.00000001</formula>
      <formula>1</formula>
    </cfRule>
  </conditionalFormatting>
  <conditionalFormatting sqref="C37">
    <cfRule type="cellIs" dxfId="83" priority="4" operator="between">
      <formula>0.00000001</formula>
      <formula>1</formula>
    </cfRule>
  </conditionalFormatting>
  <conditionalFormatting sqref="C23">
    <cfRule type="cellIs" dxfId="82" priority="96" operator="between">
      <formula>0.00000001</formula>
      <formula>1</formula>
    </cfRule>
  </conditionalFormatting>
  <conditionalFormatting sqref="I23">
    <cfRule type="cellIs" dxfId="81" priority="95" operator="between">
      <formula>0.000001</formula>
      <formula>1</formula>
    </cfRule>
  </conditionalFormatting>
  <conditionalFormatting sqref="I23">
    <cfRule type="cellIs" dxfId="80" priority="92" operator="between">
      <formula>0.000001</formula>
      <formula>1</formula>
    </cfRule>
  </conditionalFormatting>
  <conditionalFormatting sqref="I23">
    <cfRule type="cellIs" dxfId="79" priority="90" operator="between">
      <formula>0.000001</formula>
      <formula>1</formula>
    </cfRule>
  </conditionalFormatting>
  <conditionalFormatting sqref="C23">
    <cfRule type="cellIs" dxfId="78" priority="91" operator="between">
      <formula>0.00000001</formula>
      <formula>1</formula>
    </cfRule>
  </conditionalFormatting>
  <conditionalFormatting sqref="C24">
    <cfRule type="cellIs" dxfId="77" priority="89" operator="between">
      <formula>0.00000001</formula>
      <formula>1</formula>
    </cfRule>
  </conditionalFormatting>
  <conditionalFormatting sqref="C25">
    <cfRule type="cellIs" dxfId="76" priority="88" operator="between">
      <formula>0.00000001</formula>
      <formula>1</formula>
    </cfRule>
  </conditionalFormatting>
  <conditionalFormatting sqref="I25">
    <cfRule type="cellIs" dxfId="75" priority="87" operator="between">
      <formula>0.000001</formula>
      <formula>1</formula>
    </cfRule>
  </conditionalFormatting>
  <conditionalFormatting sqref="C24">
    <cfRule type="cellIs" dxfId="74" priority="86" operator="between">
      <formula>0.00000001</formula>
      <formula>1</formula>
    </cfRule>
  </conditionalFormatting>
  <conditionalFormatting sqref="C25">
    <cfRule type="cellIs" dxfId="73" priority="85" operator="between">
      <formula>0.00000001</formula>
      <formula>1</formula>
    </cfRule>
  </conditionalFormatting>
  <conditionalFormatting sqref="I25">
    <cfRule type="cellIs" dxfId="72" priority="84" operator="between">
      <formula>0.000001</formula>
      <formula>1</formula>
    </cfRule>
  </conditionalFormatting>
  <conditionalFormatting sqref="I25">
    <cfRule type="cellIs" dxfId="71" priority="82" operator="between">
      <formula>0.000001</formula>
      <formula>1</formula>
    </cfRule>
  </conditionalFormatting>
  <conditionalFormatting sqref="C25">
    <cfRule type="cellIs" dxfId="70" priority="83" operator="between">
      <formula>0.00000001</formula>
      <formula>1</formula>
    </cfRule>
  </conditionalFormatting>
  <conditionalFormatting sqref="C28">
    <cfRule type="cellIs" dxfId="69" priority="81" operator="between">
      <formula>0.00000001</formula>
      <formula>1</formula>
    </cfRule>
  </conditionalFormatting>
  <conditionalFormatting sqref="I29">
    <cfRule type="cellIs" dxfId="68" priority="74" operator="between">
      <formula>0.000001</formula>
      <formula>1</formula>
    </cfRule>
  </conditionalFormatting>
  <conditionalFormatting sqref="C29">
    <cfRule type="cellIs" dxfId="67" priority="75" operator="between">
      <formula>0.00000001</formula>
      <formula>1</formula>
    </cfRule>
  </conditionalFormatting>
  <conditionalFormatting sqref="C30">
    <cfRule type="cellIs" dxfId="66" priority="73" operator="between">
      <formula>0.00000001</formula>
      <formula>1</formula>
    </cfRule>
  </conditionalFormatting>
  <conditionalFormatting sqref="C31">
    <cfRule type="cellIs" dxfId="65" priority="69" operator="between">
      <formula>0.00000001</formula>
      <formula>1</formula>
    </cfRule>
  </conditionalFormatting>
  <conditionalFormatting sqref="I31">
    <cfRule type="cellIs" dxfId="64" priority="68" operator="between">
      <formula>0.000001</formula>
      <formula>1</formula>
    </cfRule>
  </conditionalFormatting>
  <conditionalFormatting sqref="I31">
    <cfRule type="cellIs" dxfId="63" priority="66" operator="between">
      <formula>0.000001</formula>
      <formula>1</formula>
    </cfRule>
  </conditionalFormatting>
  <conditionalFormatting sqref="C33">
    <cfRule type="cellIs" dxfId="62" priority="65" operator="between">
      <formula>0.00000001</formula>
      <formula>1</formula>
    </cfRule>
  </conditionalFormatting>
  <conditionalFormatting sqref="I33">
    <cfRule type="cellIs" dxfId="61" priority="64" operator="between">
      <formula>0.000001</formula>
      <formula>1</formula>
    </cfRule>
  </conditionalFormatting>
  <conditionalFormatting sqref="G33">
    <cfRule type="cellIs" dxfId="60" priority="63" operator="between">
      <formula>0.00000001</formula>
      <formula>1</formula>
    </cfRule>
  </conditionalFormatting>
  <conditionalFormatting sqref="C33">
    <cfRule type="cellIs" dxfId="59" priority="62" operator="between">
      <formula>0.00000001</formula>
      <formula>1</formula>
    </cfRule>
  </conditionalFormatting>
  <conditionalFormatting sqref="C33">
    <cfRule type="cellIs" dxfId="58" priority="60" operator="between">
      <formula>0.00000001</formula>
      <formula>1</formula>
    </cfRule>
  </conditionalFormatting>
  <conditionalFormatting sqref="C33">
    <cfRule type="cellIs" dxfId="57" priority="58" operator="between">
      <formula>0.00000001</formula>
      <formula>1</formula>
    </cfRule>
  </conditionalFormatting>
  <conditionalFormatting sqref="C33">
    <cfRule type="cellIs" dxfId="56" priority="61" operator="between">
      <formula>0.00000001</formula>
      <formula>1</formula>
    </cfRule>
  </conditionalFormatting>
  <conditionalFormatting sqref="C33">
    <cfRule type="cellIs" dxfId="55" priority="59" operator="between">
      <formula>0.00000001</formula>
      <formula>1</formula>
    </cfRule>
  </conditionalFormatting>
  <conditionalFormatting sqref="I33">
    <cfRule type="cellIs" dxfId="54" priority="57" operator="between">
      <formula>0.000001</formula>
      <formula>1</formula>
    </cfRule>
  </conditionalFormatting>
  <conditionalFormatting sqref="C33">
    <cfRule type="cellIs" dxfId="53" priority="56" operator="between">
      <formula>0.00000001</formula>
      <formula>1</formula>
    </cfRule>
  </conditionalFormatting>
  <conditionalFormatting sqref="I33">
    <cfRule type="cellIs" dxfId="52" priority="55" operator="between">
      <formula>0.000001</formula>
      <formula>1</formula>
    </cfRule>
  </conditionalFormatting>
  <conditionalFormatting sqref="I33">
    <cfRule type="cellIs" dxfId="51" priority="53" operator="between">
      <formula>0.000001</formula>
      <formula>1</formula>
    </cfRule>
  </conditionalFormatting>
  <conditionalFormatting sqref="C33">
    <cfRule type="cellIs" dxfId="50" priority="54" operator="between">
      <formula>0.00000001</formula>
      <formula>1</formula>
    </cfRule>
  </conditionalFormatting>
  <conditionalFormatting sqref="I33">
    <cfRule type="cellIs" dxfId="49" priority="51" operator="between">
      <formula>0.000001</formula>
      <formula>1</formula>
    </cfRule>
  </conditionalFormatting>
  <conditionalFormatting sqref="C33">
    <cfRule type="cellIs" dxfId="48" priority="52" operator="between">
      <formula>0.00000001</formula>
      <formula>1</formula>
    </cfRule>
  </conditionalFormatting>
  <conditionalFormatting sqref="C33">
    <cfRule type="cellIs" dxfId="47" priority="50" operator="between">
      <formula>0.00000001</formula>
      <formula>1</formula>
    </cfRule>
  </conditionalFormatting>
  <conditionalFormatting sqref="I33">
    <cfRule type="cellIs" dxfId="46" priority="49" operator="between">
      <formula>0.000001</formula>
      <formula>1</formula>
    </cfRule>
  </conditionalFormatting>
  <conditionalFormatting sqref="C35">
    <cfRule type="cellIs" dxfId="45" priority="42" operator="between">
      <formula>0.00000001</formula>
      <formula>1</formula>
    </cfRule>
  </conditionalFormatting>
  <conditionalFormatting sqref="C35">
    <cfRule type="cellIs" dxfId="44" priority="40" operator="between">
      <formula>0.00000001</formula>
      <formula>1</formula>
    </cfRule>
  </conditionalFormatting>
  <conditionalFormatting sqref="C35">
    <cfRule type="cellIs" dxfId="43" priority="38" operator="between">
      <formula>0.00000001</formula>
      <formula>1</formula>
    </cfRule>
  </conditionalFormatting>
  <conditionalFormatting sqref="C35">
    <cfRule type="cellIs" dxfId="42" priority="36" operator="between">
      <formula>0.00000001</formula>
      <formula>1</formula>
    </cfRule>
  </conditionalFormatting>
  <conditionalFormatting sqref="C35">
    <cfRule type="cellIs" dxfId="41" priority="35" operator="between">
      <formula>0.00000001</formula>
      <formula>1</formula>
    </cfRule>
  </conditionalFormatting>
  <conditionalFormatting sqref="C35">
    <cfRule type="cellIs" dxfId="40" priority="18" operator="between">
      <formula>0.00000001</formula>
      <formula>1</formula>
    </cfRule>
  </conditionalFormatting>
  <conditionalFormatting sqref="C35">
    <cfRule type="cellIs" dxfId="39" priority="34" operator="between">
      <formula>0.00000001</formula>
      <formula>1</formula>
    </cfRule>
  </conditionalFormatting>
  <conditionalFormatting sqref="I35">
    <cfRule type="cellIs" dxfId="38" priority="33" operator="between">
      <formula>0.000001</formula>
      <formula>1</formula>
    </cfRule>
  </conditionalFormatting>
  <conditionalFormatting sqref="C35">
    <cfRule type="cellIs" dxfId="37" priority="32" operator="between">
      <formula>0.00000001</formula>
      <formula>1</formula>
    </cfRule>
  </conditionalFormatting>
  <conditionalFormatting sqref="I35">
    <cfRule type="cellIs" dxfId="36" priority="31" operator="between">
      <formula>0.000001</formula>
      <formula>1</formula>
    </cfRule>
  </conditionalFormatting>
  <conditionalFormatting sqref="I35">
    <cfRule type="cellIs" dxfId="35" priority="23" operator="between">
      <formula>0.000001</formula>
      <formula>1</formula>
    </cfRule>
  </conditionalFormatting>
  <conditionalFormatting sqref="I35">
    <cfRule type="cellIs" dxfId="34" priority="29" operator="between">
      <formula>0.000001</formula>
      <formula>1</formula>
    </cfRule>
  </conditionalFormatting>
  <conditionalFormatting sqref="C35">
    <cfRule type="cellIs" dxfId="33" priority="30" operator="between">
      <formula>0.00000001</formula>
      <formula>1</formula>
    </cfRule>
  </conditionalFormatting>
  <conditionalFormatting sqref="I35">
    <cfRule type="cellIs" dxfId="32" priority="27" operator="between">
      <formula>0.000001</formula>
      <formula>1</formula>
    </cfRule>
  </conditionalFormatting>
  <conditionalFormatting sqref="C35">
    <cfRule type="cellIs" dxfId="31" priority="28" operator="between">
      <formula>0.00000001</formula>
      <formula>1</formula>
    </cfRule>
  </conditionalFormatting>
  <conditionalFormatting sqref="C35">
    <cfRule type="cellIs" dxfId="30" priority="26" operator="between">
      <formula>0.00000001</formula>
      <formula>1</formula>
    </cfRule>
  </conditionalFormatting>
  <conditionalFormatting sqref="I35">
    <cfRule type="cellIs" dxfId="29" priority="25" operator="between">
      <formula>0.000001</formula>
      <formula>1</formula>
    </cfRule>
  </conditionalFormatting>
  <conditionalFormatting sqref="C35">
    <cfRule type="cellIs" dxfId="28" priority="24" operator="between">
      <formula>0.00000001</formula>
      <formula>1</formula>
    </cfRule>
  </conditionalFormatting>
  <conditionalFormatting sqref="I35">
    <cfRule type="cellIs" dxfId="27" priority="21" operator="between">
      <formula>0.000001</formula>
      <formula>1</formula>
    </cfRule>
  </conditionalFormatting>
  <conditionalFormatting sqref="C35">
    <cfRule type="cellIs" dxfId="26" priority="22" operator="between">
      <formula>0.00000001</formula>
      <formula>1</formula>
    </cfRule>
  </conditionalFormatting>
  <conditionalFormatting sqref="C35">
    <cfRule type="cellIs" dxfId="25" priority="20" operator="between">
      <formula>0.00000001</formula>
      <formula>1</formula>
    </cfRule>
  </conditionalFormatting>
  <conditionalFormatting sqref="I35">
    <cfRule type="cellIs" dxfId="24" priority="19" operator="between">
      <formula>0.000001</formula>
      <formula>1</formula>
    </cfRule>
  </conditionalFormatting>
  <conditionalFormatting sqref="C35">
    <cfRule type="cellIs" dxfId="23" priority="17" operator="between">
      <formula>0.00000001</formula>
      <formula>1</formula>
    </cfRule>
  </conditionalFormatting>
  <conditionalFormatting sqref="C37">
    <cfRule type="cellIs" dxfId="22" priority="16" operator="between">
      <formula>0.00000001</formula>
      <formula>1</formula>
    </cfRule>
  </conditionalFormatting>
  <conditionalFormatting sqref="C37">
    <cfRule type="cellIs" dxfId="21" priority="15" operator="between">
      <formula>0.00000001</formula>
      <formula>1</formula>
    </cfRule>
  </conditionalFormatting>
  <conditionalFormatting sqref="C37">
    <cfRule type="cellIs" dxfId="20" priority="14" operator="between">
      <formula>0.00000001</formula>
      <formula>1</formula>
    </cfRule>
  </conditionalFormatting>
  <conditionalFormatting sqref="C37">
    <cfRule type="cellIs" dxfId="19" priority="13" operator="between">
      <formula>0.00000001</formula>
      <formula>1</formula>
    </cfRule>
  </conditionalFormatting>
  <conditionalFormatting sqref="C37">
    <cfRule type="cellIs" dxfId="18" priority="12" operator="between">
      <formula>0.00000001</formula>
      <formula>1</formula>
    </cfRule>
  </conditionalFormatting>
  <conditionalFormatting sqref="C37">
    <cfRule type="cellIs" dxfId="17" priority="11" operator="between">
      <formula>0.00000001</formula>
      <formula>1</formula>
    </cfRule>
  </conditionalFormatting>
  <conditionalFormatting sqref="C37">
    <cfRule type="cellIs" dxfId="16" priority="10" operator="between">
      <formula>0.00000001</formula>
      <formula>1</formula>
    </cfRule>
  </conditionalFormatting>
  <conditionalFormatting sqref="C37">
    <cfRule type="cellIs" dxfId="15" priority="9" operator="between">
      <formula>0.00000001</formula>
      <formula>1</formula>
    </cfRule>
  </conditionalFormatting>
  <conditionalFormatting sqref="C37">
    <cfRule type="cellIs" dxfId="14" priority="8" operator="between">
      <formula>0.00000001</formula>
      <formula>1</formula>
    </cfRule>
  </conditionalFormatting>
  <conditionalFormatting sqref="C37">
    <cfRule type="cellIs" dxfId="13" priority="6" operator="between">
      <formula>0.00000001</formula>
      <formula>1</formula>
    </cfRule>
  </conditionalFormatting>
  <conditionalFormatting sqref="C37">
    <cfRule type="cellIs" dxfId="12" priority="3" operator="between">
      <formula>0.00000001</formula>
      <formula>1</formula>
    </cfRule>
  </conditionalFormatting>
  <conditionalFormatting sqref="I22">
    <cfRule type="cellIs" dxfId="11" priority="2" operator="between">
      <formula>0.000001</formula>
      <formula>1</formula>
    </cfRule>
  </conditionalFormatting>
  <conditionalFormatting sqref="I22">
    <cfRule type="cellIs" dxfId="1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A3" sqref="A3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910" t="s">
        <v>382</v>
      </c>
      <c r="B1" s="910"/>
      <c r="C1" s="910"/>
      <c r="D1" s="910"/>
      <c r="E1" s="910"/>
      <c r="F1" s="910"/>
      <c r="G1" s="1"/>
      <c r="H1" s="1"/>
      <c r="I1" s="1"/>
    </row>
    <row r="2" spans="1:12" x14ac:dyDescent="0.2">
      <c r="A2" s="911"/>
      <c r="B2" s="911"/>
      <c r="C2" s="911"/>
      <c r="D2" s="911"/>
      <c r="E2" s="911"/>
      <c r="F2" s="911"/>
      <c r="G2" s="11"/>
      <c r="H2" s="62" t="s">
        <v>530</v>
      </c>
      <c r="I2" s="1"/>
    </row>
    <row r="3" spans="1:12" x14ac:dyDescent="0.2">
      <c r="A3" s="12"/>
      <c r="B3" s="879">
        <f>INDICE!A3</f>
        <v>42795</v>
      </c>
      <c r="C3" s="880">
        <v>41671</v>
      </c>
      <c r="D3" s="880" t="s">
        <v>118</v>
      </c>
      <c r="E3" s="880"/>
      <c r="F3" s="880" t="s">
        <v>119</v>
      </c>
      <c r="G3" s="880"/>
      <c r="H3" s="880"/>
      <c r="I3" s="1"/>
    </row>
    <row r="4" spans="1:12" x14ac:dyDescent="0.2">
      <c r="A4" s="598"/>
      <c r="B4" s="97" t="s">
        <v>54</v>
      </c>
      <c r="C4" s="97" t="s">
        <v>474</v>
      </c>
      <c r="D4" s="97" t="s">
        <v>54</v>
      </c>
      <c r="E4" s="97" t="s">
        <v>474</v>
      </c>
      <c r="F4" s="97" t="s">
        <v>54</v>
      </c>
      <c r="G4" s="439" t="s">
        <v>474</v>
      </c>
      <c r="H4" s="439" t="s">
        <v>108</v>
      </c>
      <c r="I4" s="62"/>
    </row>
    <row r="5" spans="1:12" ht="14.1" customHeight="1" x14ac:dyDescent="0.2">
      <c r="A5" s="771" t="s">
        <v>367</v>
      </c>
      <c r="B5" s="354">
        <v>3173.00155</v>
      </c>
      <c r="C5" s="355">
        <v>25.481742087207458</v>
      </c>
      <c r="D5" s="354">
        <v>6370.5124999999998</v>
      </c>
      <c r="E5" s="355">
        <v>-16.217735948081511</v>
      </c>
      <c r="F5" s="354">
        <v>41646.063150000002</v>
      </c>
      <c r="G5" s="355">
        <v>-1.3435657943790118</v>
      </c>
      <c r="H5" s="355">
        <v>97.756039110523091</v>
      </c>
      <c r="I5" s="1"/>
    </row>
    <row r="6" spans="1:12" x14ac:dyDescent="0.2">
      <c r="A6" s="65" t="s">
        <v>601</v>
      </c>
      <c r="B6" s="678">
        <v>2585.1249499999999</v>
      </c>
      <c r="C6" s="690">
        <v>2.5584737935655699</v>
      </c>
      <c r="D6" s="678">
        <v>5632.4059700000007</v>
      </c>
      <c r="E6" s="690">
        <v>-25.746147432576567</v>
      </c>
      <c r="F6" s="678">
        <v>34344.174230000004</v>
      </c>
      <c r="G6" s="690">
        <v>-6.2274979611225723</v>
      </c>
      <c r="H6" s="690">
        <v>80.616274031810846</v>
      </c>
      <c r="I6" s="1"/>
    </row>
    <row r="7" spans="1:12" x14ac:dyDescent="0.2">
      <c r="A7" s="65" t="s">
        <v>602</v>
      </c>
      <c r="B7" s="680">
        <v>587.87659999999994</v>
      </c>
      <c r="C7" s="690">
        <v>7229.4010572511452</v>
      </c>
      <c r="D7" s="680">
        <v>738.10653000000002</v>
      </c>
      <c r="E7" s="690">
        <v>3930.1823093979783</v>
      </c>
      <c r="F7" s="680">
        <v>7301.8889199999994</v>
      </c>
      <c r="G7" s="690">
        <v>30.665491367986785</v>
      </c>
      <c r="H7" s="690">
        <v>17.139765078712252</v>
      </c>
      <c r="I7" s="689"/>
      <c r="J7" s="255"/>
    </row>
    <row r="8" spans="1:12" x14ac:dyDescent="0.2">
      <c r="A8" s="771" t="s">
        <v>603</v>
      </c>
      <c r="B8" s="628">
        <v>64.625670000000014</v>
      </c>
      <c r="C8" s="644">
        <v>26.964032174758863</v>
      </c>
      <c r="D8" s="628">
        <v>163.63185000000001</v>
      </c>
      <c r="E8" s="644">
        <v>-85.848538803991318</v>
      </c>
      <c r="F8" s="628">
        <v>955.97302999999999</v>
      </c>
      <c r="G8" s="644">
        <v>-93.793632533866145</v>
      </c>
      <c r="H8" s="644">
        <v>2.2439608894769028</v>
      </c>
      <c r="I8" s="689"/>
      <c r="J8" s="255"/>
    </row>
    <row r="9" spans="1:12" x14ac:dyDescent="0.2">
      <c r="A9" s="65" t="s">
        <v>371</v>
      </c>
      <c r="B9" s="678">
        <v>36.174080000000011</v>
      </c>
      <c r="C9" s="690">
        <v>16.227694478698723</v>
      </c>
      <c r="D9" s="678">
        <v>96.687420000000017</v>
      </c>
      <c r="E9" s="690">
        <v>-91.004320497604141</v>
      </c>
      <c r="F9" s="678">
        <v>663.99695999999994</v>
      </c>
      <c r="G9" s="690">
        <v>-74.658375011846516</v>
      </c>
      <c r="H9" s="690">
        <v>1.5586038122556232</v>
      </c>
      <c r="I9" s="689"/>
      <c r="J9" s="255"/>
    </row>
    <row r="10" spans="1:12" x14ac:dyDescent="0.2">
      <c r="A10" s="65" t="s">
        <v>372</v>
      </c>
      <c r="B10" s="680">
        <v>21.671150000000001</v>
      </c>
      <c r="C10" s="691">
        <v>102.29381734407077</v>
      </c>
      <c r="D10" s="680">
        <v>53.883760000000002</v>
      </c>
      <c r="E10" s="691">
        <v>49.43622821324405</v>
      </c>
      <c r="F10" s="680">
        <v>89.981059999999999</v>
      </c>
      <c r="G10" s="691">
        <v>-97.092780275296448</v>
      </c>
      <c r="H10" s="780">
        <v>0.21121305005191887</v>
      </c>
      <c r="I10" s="689"/>
      <c r="J10" s="255"/>
    </row>
    <row r="11" spans="1:12" x14ac:dyDescent="0.2">
      <c r="A11" s="65" t="s">
        <v>373</v>
      </c>
      <c r="B11" s="678">
        <v>0</v>
      </c>
      <c r="C11" s="690" t="s">
        <v>148</v>
      </c>
      <c r="D11" s="678">
        <v>0</v>
      </c>
      <c r="E11" s="690" t="s">
        <v>148</v>
      </c>
      <c r="F11" s="678">
        <v>0</v>
      </c>
      <c r="G11" s="690">
        <v>-100</v>
      </c>
      <c r="H11" s="690">
        <v>0</v>
      </c>
      <c r="I11" s="1"/>
      <c r="J11" s="690"/>
      <c r="L11" s="690"/>
    </row>
    <row r="12" spans="1:12" x14ac:dyDescent="0.2">
      <c r="A12" s="65" t="s">
        <v>374</v>
      </c>
      <c r="B12" s="678">
        <v>4.6540699999999999</v>
      </c>
      <c r="C12" s="690">
        <v>10.859493541233434</v>
      </c>
      <c r="D12" s="678">
        <v>7.5986899999999995</v>
      </c>
      <c r="E12" s="690">
        <v>-32.246625567755252</v>
      </c>
      <c r="F12" s="678">
        <v>127.90647</v>
      </c>
      <c r="G12" s="690">
        <v>-95.359495991438621</v>
      </c>
      <c r="H12" s="690">
        <v>0.30023557902156589</v>
      </c>
      <c r="I12" s="689"/>
      <c r="J12" s="255"/>
    </row>
    <row r="13" spans="1:12" x14ac:dyDescent="0.2">
      <c r="A13" s="65" t="s">
        <v>375</v>
      </c>
      <c r="B13" s="678">
        <v>0</v>
      </c>
      <c r="C13" s="690">
        <v>-100</v>
      </c>
      <c r="D13" s="678">
        <v>0</v>
      </c>
      <c r="E13" s="690">
        <v>-100</v>
      </c>
      <c r="F13" s="678">
        <v>50.787539999999993</v>
      </c>
      <c r="G13" s="690">
        <v>-47.418516494654746</v>
      </c>
      <c r="H13" s="690">
        <v>0.11921387932120195</v>
      </c>
      <c r="I13" s="689"/>
      <c r="J13" s="255"/>
    </row>
    <row r="14" spans="1:12" x14ac:dyDescent="0.2">
      <c r="A14" s="75" t="s">
        <v>376</v>
      </c>
      <c r="B14" s="678">
        <v>2.1263700000000001</v>
      </c>
      <c r="C14" s="805">
        <v>14.053616254371459</v>
      </c>
      <c r="D14" s="678">
        <v>5.4619799999999996</v>
      </c>
      <c r="E14" s="690">
        <v>-6.8528706542833886</v>
      </c>
      <c r="F14" s="678">
        <v>23.300999999999995</v>
      </c>
      <c r="G14" s="690">
        <v>-99.625787562523755</v>
      </c>
      <c r="H14" s="690">
        <v>5.4694568826592634E-2</v>
      </c>
      <c r="I14" s="1"/>
      <c r="J14" s="255"/>
    </row>
    <row r="15" spans="1:12" x14ac:dyDescent="0.2">
      <c r="A15" s="641" t="s">
        <v>117</v>
      </c>
      <c r="B15" s="642">
        <v>3237.6272199999999</v>
      </c>
      <c r="C15" s="643">
        <v>25.510991184907951</v>
      </c>
      <c r="D15" s="642">
        <v>6534.1443499999996</v>
      </c>
      <c r="E15" s="643">
        <v>-25.408819503555947</v>
      </c>
      <c r="F15" s="642">
        <v>42602.036180000003</v>
      </c>
      <c r="G15" s="643">
        <v>-26.059089643832429</v>
      </c>
      <c r="H15" s="643">
        <v>100</v>
      </c>
      <c r="I15" s="689"/>
      <c r="J15" s="255"/>
    </row>
    <row r="16" spans="1:12" x14ac:dyDescent="0.2">
      <c r="A16" s="671"/>
      <c r="B16" s="794"/>
      <c r="C16" s="11"/>
      <c r="D16" s="11"/>
      <c r="E16" s="11"/>
      <c r="F16" s="11"/>
      <c r="G16" s="11"/>
      <c r="H16" s="245" t="s">
        <v>234</v>
      </c>
      <c r="I16" s="11"/>
      <c r="J16" s="255"/>
      <c r="L16" s="255"/>
    </row>
    <row r="17" spans="1:9" x14ac:dyDescent="0.2">
      <c r="A17" s="676" t="s">
        <v>366</v>
      </c>
      <c r="B17" s="794"/>
      <c r="C17" s="11"/>
      <c r="D17" s="11"/>
      <c r="E17" s="11"/>
      <c r="F17" s="11"/>
      <c r="G17" s="11"/>
      <c r="H17" s="11"/>
      <c r="I17" s="794"/>
    </row>
    <row r="18" spans="1:9" x14ac:dyDescent="0.2">
      <c r="A18" s="676" t="s">
        <v>680</v>
      </c>
      <c r="B18" s="794"/>
      <c r="C18" s="794"/>
      <c r="D18" s="794"/>
      <c r="E18" s="794"/>
      <c r="F18" s="794"/>
      <c r="G18" s="794"/>
      <c r="H18" s="794"/>
      <c r="I18" s="794"/>
    </row>
    <row r="19" spans="1:9" x14ac:dyDescent="0.2">
      <c r="A19" s="677" t="s">
        <v>623</v>
      </c>
      <c r="B19" s="794"/>
      <c r="C19" s="794"/>
      <c r="D19" s="794"/>
      <c r="E19" s="794"/>
      <c r="F19" s="794"/>
      <c r="G19" s="794"/>
      <c r="H19" s="794"/>
      <c r="I19" s="794"/>
    </row>
    <row r="20" spans="1:9" ht="14.25" customHeight="1" x14ac:dyDescent="0.2">
      <c r="A20" s="918" t="s">
        <v>671</v>
      </c>
      <c r="B20" s="918"/>
      <c r="C20" s="918"/>
      <c r="D20" s="918"/>
      <c r="E20" s="918"/>
      <c r="F20" s="918"/>
      <c r="G20" s="918"/>
      <c r="H20" s="918"/>
      <c r="I20" s="794"/>
    </row>
    <row r="21" spans="1:9" x14ac:dyDescent="0.2">
      <c r="A21" s="918"/>
      <c r="B21" s="918"/>
      <c r="C21" s="918"/>
      <c r="D21" s="918"/>
      <c r="E21" s="918"/>
      <c r="F21" s="918"/>
      <c r="G21" s="918"/>
      <c r="H21" s="918"/>
      <c r="I21" s="794"/>
    </row>
    <row r="22" spans="1:9" x14ac:dyDescent="0.2">
      <c r="A22" s="918"/>
      <c r="B22" s="918"/>
      <c r="C22" s="918"/>
      <c r="D22" s="918"/>
      <c r="E22" s="918"/>
      <c r="F22" s="918"/>
      <c r="G22" s="918"/>
      <c r="H22" s="918"/>
      <c r="I22" s="794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9" priority="3" operator="between">
      <formula>0.0001</formula>
      <formula>0.4999999</formula>
    </cfRule>
  </conditionalFormatting>
  <conditionalFormatting sqref="D7">
    <cfRule type="cellIs" dxfId="8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F20" sqref="F20"/>
    </sheetView>
  </sheetViews>
  <sheetFormatPr baseColWidth="10" defaultRowHeight="14.25" x14ac:dyDescent="0.2"/>
  <cols>
    <col min="1" max="1" width="11" customWidth="1"/>
  </cols>
  <sheetData>
    <row r="1" spans="1:9" x14ac:dyDescent="0.2">
      <c r="A1" s="910" t="s">
        <v>606</v>
      </c>
      <c r="B1" s="910"/>
      <c r="C1" s="910"/>
      <c r="D1" s="910"/>
      <c r="E1" s="910"/>
      <c r="F1" s="910"/>
      <c r="G1" s="1"/>
      <c r="H1" s="1"/>
    </row>
    <row r="2" spans="1:9" x14ac:dyDescent="0.2">
      <c r="A2" s="911"/>
      <c r="B2" s="911"/>
      <c r="C2" s="911"/>
      <c r="D2" s="911"/>
      <c r="E2" s="911"/>
      <c r="F2" s="911"/>
      <c r="G2" s="11"/>
      <c r="H2" s="62" t="s">
        <v>530</v>
      </c>
    </row>
    <row r="3" spans="1:9" x14ac:dyDescent="0.2">
      <c r="A3" s="12"/>
      <c r="B3" s="882">
        <f>INDICE!A3</f>
        <v>42795</v>
      </c>
      <c r="C3" s="882">
        <v>41671</v>
      </c>
      <c r="D3" s="900" t="s">
        <v>118</v>
      </c>
      <c r="E3" s="900"/>
      <c r="F3" s="900" t="s">
        <v>119</v>
      </c>
      <c r="G3" s="900"/>
      <c r="H3" s="900"/>
    </row>
    <row r="4" spans="1:9" x14ac:dyDescent="0.2">
      <c r="A4" s="598"/>
      <c r="B4" s="258" t="s">
        <v>54</v>
      </c>
      <c r="C4" s="259" t="s">
        <v>474</v>
      </c>
      <c r="D4" s="258" t="s">
        <v>54</v>
      </c>
      <c r="E4" s="259" t="s">
        <v>474</v>
      </c>
      <c r="F4" s="258" t="s">
        <v>54</v>
      </c>
      <c r="G4" s="260" t="s">
        <v>474</v>
      </c>
      <c r="H4" s="259" t="s">
        <v>534</v>
      </c>
    </row>
    <row r="5" spans="1:9" x14ac:dyDescent="0.2">
      <c r="A5" s="627" t="s">
        <v>117</v>
      </c>
      <c r="B5" s="69">
        <v>24709.283110000008</v>
      </c>
      <c r="C5" s="70">
        <v>-9.3626153772551195</v>
      </c>
      <c r="D5" s="69">
        <v>96912.102870000002</v>
      </c>
      <c r="E5" s="70">
        <v>19.375862097115032</v>
      </c>
      <c r="F5" s="69">
        <v>335227.48179999995</v>
      </c>
      <c r="G5" s="70">
        <v>7.8114000207568326</v>
      </c>
      <c r="H5" s="70">
        <v>100</v>
      </c>
    </row>
    <row r="6" spans="1:9" x14ac:dyDescent="0.2">
      <c r="A6" s="353" t="s">
        <v>364</v>
      </c>
      <c r="B6" s="253">
        <v>14301.877969999998</v>
      </c>
      <c r="C6" s="216">
        <v>23.201869184193498</v>
      </c>
      <c r="D6" s="253">
        <v>51200.945050000002</v>
      </c>
      <c r="E6" s="216">
        <v>23.177755572071845</v>
      </c>
      <c r="F6" s="253">
        <v>177868.24466</v>
      </c>
      <c r="G6" s="216">
        <v>3.8587405518961821</v>
      </c>
      <c r="H6" s="216">
        <v>53.058968705351539</v>
      </c>
    </row>
    <row r="7" spans="1:9" x14ac:dyDescent="0.2">
      <c r="A7" s="353" t="s">
        <v>365</v>
      </c>
      <c r="B7" s="253">
        <v>10407.405140000001</v>
      </c>
      <c r="C7" s="216">
        <v>-33.512600413929697</v>
      </c>
      <c r="D7" s="253">
        <v>45711.157819999993</v>
      </c>
      <c r="E7" s="216">
        <v>15.386722354972635</v>
      </c>
      <c r="F7" s="253">
        <v>157359.23714000001</v>
      </c>
      <c r="G7" s="216">
        <v>12.657736310433426</v>
      </c>
      <c r="H7" s="216">
        <v>46.941031294648475</v>
      </c>
    </row>
    <row r="8" spans="1:9" x14ac:dyDescent="0.2">
      <c r="A8" s="751" t="s">
        <v>506</v>
      </c>
      <c r="B8" s="621">
        <v>-1243.6851800000004</v>
      </c>
      <c r="C8" s="622">
        <v>-149.90272423931154</v>
      </c>
      <c r="D8" s="621">
        <v>9008.4090499999984</v>
      </c>
      <c r="E8" s="624">
        <v>32.436437457824766</v>
      </c>
      <c r="F8" s="623">
        <v>5864.9007299999939</v>
      </c>
      <c r="G8" s="624">
        <v>-404.46152228800605</v>
      </c>
      <c r="H8" s="624">
        <v>1.7495286181516145</v>
      </c>
    </row>
    <row r="9" spans="1:9" x14ac:dyDescent="0.2">
      <c r="A9" s="751" t="s">
        <v>507</v>
      </c>
      <c r="B9" s="621">
        <v>25952.968290000004</v>
      </c>
      <c r="C9" s="622">
        <v>4.7780469965953873</v>
      </c>
      <c r="D9" s="621">
        <v>87903.693819999986</v>
      </c>
      <c r="E9" s="624">
        <v>18.181474739055314</v>
      </c>
      <c r="F9" s="623">
        <v>329362.58107000001</v>
      </c>
      <c r="G9" s="624">
        <v>5.2730243007470134</v>
      </c>
      <c r="H9" s="624">
        <v>98.250471381848399</v>
      </c>
    </row>
    <row r="10" spans="1:9" x14ac:dyDescent="0.2">
      <c r="A10" s="360"/>
      <c r="B10" s="360"/>
      <c r="C10" s="670"/>
      <c r="D10" s="1"/>
      <c r="E10" s="1"/>
      <c r="F10" s="1"/>
      <c r="G10" s="1"/>
      <c r="H10" s="245" t="s">
        <v>234</v>
      </c>
    </row>
    <row r="11" spans="1:9" x14ac:dyDescent="0.2">
      <c r="A11" s="676" t="s">
        <v>535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77" t="s">
        <v>623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18"/>
      <c r="B13" s="918"/>
      <c r="C13" s="918"/>
      <c r="D13" s="918"/>
      <c r="E13" s="918"/>
      <c r="F13" s="918"/>
      <c r="G13" s="918"/>
      <c r="H13" s="918"/>
    </row>
    <row r="14" spans="1:9" x14ac:dyDescent="0.2">
      <c r="A14" s="918"/>
      <c r="B14" s="918"/>
      <c r="C14" s="918"/>
      <c r="D14" s="918"/>
      <c r="E14" s="918"/>
      <c r="F14" s="918"/>
      <c r="G14" s="918"/>
      <c r="H14" s="918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5"/>
  <sheetViews>
    <sheetView topLeftCell="A2" workbookViewId="0">
      <selection activeCell="H11" sqref="H11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386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530</v>
      </c>
    </row>
    <row r="3" spans="1:8" x14ac:dyDescent="0.2">
      <c r="A3" s="63"/>
      <c r="B3" s="882">
        <f>INDICE!A3</f>
        <v>42795</v>
      </c>
      <c r="C3" s="900">
        <v>41671</v>
      </c>
      <c r="D3" s="900" t="s">
        <v>118</v>
      </c>
      <c r="E3" s="900"/>
      <c r="F3" s="900" t="s">
        <v>119</v>
      </c>
      <c r="G3" s="900"/>
      <c r="H3" s="900"/>
    </row>
    <row r="4" spans="1:8" ht="25.5" x14ac:dyDescent="0.2">
      <c r="A4" s="75"/>
      <c r="B4" s="258" t="s">
        <v>54</v>
      </c>
      <c r="C4" s="259" t="s">
        <v>474</v>
      </c>
      <c r="D4" s="258" t="s">
        <v>54</v>
      </c>
      <c r="E4" s="259" t="s">
        <v>474</v>
      </c>
      <c r="F4" s="258" t="s">
        <v>54</v>
      </c>
      <c r="G4" s="260" t="s">
        <v>474</v>
      </c>
      <c r="H4" s="259" t="s">
        <v>108</v>
      </c>
    </row>
    <row r="5" spans="1:8" ht="15" x14ac:dyDescent="0.25">
      <c r="A5" s="814" t="s">
        <v>387</v>
      </c>
      <c r="B5" s="815">
        <v>0</v>
      </c>
      <c r="C5" s="856" t="s">
        <v>148</v>
      </c>
      <c r="D5" s="815">
        <v>0</v>
      </c>
      <c r="E5" s="816">
        <v>-100</v>
      </c>
      <c r="F5" s="817">
        <v>22.659092368800003</v>
      </c>
      <c r="G5" s="816">
        <v>-1.9180338728348612</v>
      </c>
      <c r="H5" s="816">
        <v>3.9048890829097842</v>
      </c>
    </row>
    <row r="6" spans="1:8" ht="15" x14ac:dyDescent="0.25">
      <c r="A6" s="814" t="s">
        <v>388</v>
      </c>
      <c r="B6" s="818">
        <v>0</v>
      </c>
      <c r="C6" s="818" t="s">
        <v>148</v>
      </c>
      <c r="D6" s="818">
        <v>0</v>
      </c>
      <c r="E6" s="821" t="s">
        <v>148</v>
      </c>
      <c r="F6" s="818">
        <v>0.85452602599999994</v>
      </c>
      <c r="G6" s="819">
        <v>67.711151024647819</v>
      </c>
      <c r="H6" s="857">
        <v>0.14726226874754544</v>
      </c>
    </row>
    <row r="7" spans="1:8" ht="15" x14ac:dyDescent="0.25">
      <c r="A7" s="814" t="s">
        <v>389</v>
      </c>
      <c r="B7" s="818">
        <v>16.5124782</v>
      </c>
      <c r="C7" s="821">
        <v>159.12840466926068</v>
      </c>
      <c r="D7" s="818">
        <v>16.5124782</v>
      </c>
      <c r="E7" s="819">
        <v>-13.015638968547909</v>
      </c>
      <c r="F7" s="820">
        <v>52.158210999999994</v>
      </c>
      <c r="G7" s="819">
        <v>-32.783497834268275</v>
      </c>
      <c r="H7" s="819">
        <v>8.9885342891512821</v>
      </c>
    </row>
    <row r="8" spans="1:8" ht="15" x14ac:dyDescent="0.25">
      <c r="A8" s="814" t="s">
        <v>609</v>
      </c>
      <c r="B8" s="818">
        <v>23.283000000000001</v>
      </c>
      <c r="C8" s="857">
        <v>-56.909666315029703</v>
      </c>
      <c r="D8" s="820">
        <v>23.283000000000001</v>
      </c>
      <c r="E8" s="821">
        <v>-84.979756249241973</v>
      </c>
      <c r="F8" s="820">
        <v>479.61290000000002</v>
      </c>
      <c r="G8" s="821">
        <v>-29.220922771419239</v>
      </c>
      <c r="H8" s="819">
        <v>82.652700591461738</v>
      </c>
    </row>
    <row r="9" spans="1:8" ht="15" x14ac:dyDescent="0.25">
      <c r="A9" s="814" t="s">
        <v>655</v>
      </c>
      <c r="B9" s="818">
        <v>8.2848199999999999</v>
      </c>
      <c r="C9" s="818">
        <v>0</v>
      </c>
      <c r="D9" s="820">
        <v>8.2848199999999999</v>
      </c>
      <c r="E9" s="821" t="s">
        <v>148</v>
      </c>
      <c r="F9" s="820">
        <v>24.990199999999998</v>
      </c>
      <c r="G9" s="821" t="s">
        <v>148</v>
      </c>
      <c r="H9" s="819">
        <v>4.3066137677296563</v>
      </c>
    </row>
    <row r="10" spans="1:8" x14ac:dyDescent="0.2">
      <c r="A10" s="822" t="s">
        <v>194</v>
      </c>
      <c r="B10" s="823">
        <v>48.080298200000001</v>
      </c>
      <c r="C10" s="824">
        <v>-20.403861481394475</v>
      </c>
      <c r="D10" s="823">
        <v>135.66030375780002</v>
      </c>
      <c r="E10" s="824">
        <v>-22.470495261067828</v>
      </c>
      <c r="F10" s="825">
        <v>580.27492939479998</v>
      </c>
      <c r="G10" s="824">
        <v>-25.493890440959927</v>
      </c>
      <c r="H10" s="824">
        <v>100</v>
      </c>
    </row>
    <row r="11" spans="1:8" x14ac:dyDescent="0.2">
      <c r="A11" s="268" t="s">
        <v>269</v>
      </c>
      <c r="B11" s="809">
        <f>B10/'Consumo de gas natural'!B8*100</f>
        <v>0.16437321596082746</v>
      </c>
      <c r="C11" s="270"/>
      <c r="D11" s="269">
        <f>D10/'Consumo de gas natural'!D8*100</f>
        <v>0.13988335424581019</v>
      </c>
      <c r="E11" s="270"/>
      <c r="F11" s="269">
        <f>F10/'Consumo de gas natural'!F8*100</f>
        <v>0.17615322979131592</v>
      </c>
      <c r="G11" s="271"/>
      <c r="H11" s="271"/>
    </row>
    <row r="12" spans="1:8" x14ac:dyDescent="0.2">
      <c r="A12" s="272"/>
      <c r="B12" s="67"/>
      <c r="C12" s="67"/>
      <c r="D12" s="67"/>
      <c r="E12" s="67"/>
      <c r="F12" s="67"/>
      <c r="G12" s="265"/>
      <c r="H12" s="245" t="s">
        <v>234</v>
      </c>
    </row>
    <row r="13" spans="1:8" x14ac:dyDescent="0.2">
      <c r="A13" s="272" t="s">
        <v>657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272" t="s">
        <v>543</v>
      </c>
      <c r="B14" s="1"/>
      <c r="C14" s="1"/>
      <c r="D14" s="1"/>
      <c r="E14" s="1"/>
      <c r="F14" s="1"/>
      <c r="G14" s="1"/>
      <c r="H14" s="1"/>
    </row>
    <row r="15" spans="1:8" x14ac:dyDescent="0.2">
      <c r="A15" s="677" t="s">
        <v>623</v>
      </c>
    </row>
  </sheetData>
  <mergeCells count="3">
    <mergeCell ref="B3:C3"/>
    <mergeCell ref="D3:E3"/>
    <mergeCell ref="F3:H3"/>
  </mergeCells>
  <conditionalFormatting sqref="B7">
    <cfRule type="cellIs" dxfId="7" priority="6" operator="equal">
      <formula>0</formula>
    </cfRule>
    <cfRule type="cellIs" dxfId="6" priority="9" operator="between">
      <formula>-0.49</formula>
      <formula>0.49</formula>
    </cfRule>
  </conditionalFormatting>
  <conditionalFormatting sqref="B20:B25">
    <cfRule type="cellIs" dxfId="5" priority="8" operator="between">
      <formula>0.00001</formula>
      <formula>0.499</formula>
    </cfRule>
  </conditionalFormatting>
  <conditionalFormatting sqref="D7">
    <cfRule type="cellIs" dxfId="4" priority="4" operator="equal">
      <formula>0</formula>
    </cfRule>
    <cfRule type="cellIs" dxfId="3" priority="5" operator="between">
      <formula>-0.49</formula>
      <formula>0.49</formula>
    </cfRule>
  </conditionalFormatting>
  <conditionalFormatting sqref="F6">
    <cfRule type="cellIs" dxfId="2" priority="2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E5" sqref="E5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2" t="s">
        <v>390</v>
      </c>
      <c r="B1" s="222"/>
      <c r="C1" s="222"/>
      <c r="D1" s="222"/>
      <c r="E1" s="223"/>
    </row>
    <row r="2" spans="1:5" x14ac:dyDescent="0.2">
      <c r="A2" s="225"/>
      <c r="B2" s="225"/>
      <c r="C2" s="225"/>
      <c r="D2" s="225"/>
      <c r="E2" s="62" t="s">
        <v>530</v>
      </c>
    </row>
    <row r="3" spans="1:5" x14ac:dyDescent="0.2">
      <c r="A3" s="364" t="s">
        <v>391</v>
      </c>
      <c r="B3" s="365"/>
      <c r="C3" s="366"/>
      <c r="D3" s="364" t="s">
        <v>392</v>
      </c>
      <c r="E3" s="365"/>
    </row>
    <row r="4" spans="1:5" x14ac:dyDescent="0.2">
      <c r="A4" s="190" t="s">
        <v>393</v>
      </c>
      <c r="B4" s="239">
        <v>27994.990628200001</v>
      </c>
      <c r="C4" s="367"/>
      <c r="D4" s="190" t="s">
        <v>394</v>
      </c>
      <c r="E4" s="239">
        <v>3237.6272199999999</v>
      </c>
    </row>
    <row r="5" spans="1:5" x14ac:dyDescent="0.2">
      <c r="A5" s="692" t="s">
        <v>395</v>
      </c>
      <c r="B5" s="368">
        <v>48.080298200000001</v>
      </c>
      <c r="C5" s="367"/>
      <c r="D5" s="692" t="s">
        <v>396</v>
      </c>
      <c r="E5" s="369">
        <v>3237.6272199999999</v>
      </c>
    </row>
    <row r="6" spans="1:5" x14ac:dyDescent="0.2">
      <c r="A6" s="692" t="s">
        <v>397</v>
      </c>
      <c r="B6" s="368">
        <v>10472.03081</v>
      </c>
      <c r="C6" s="367"/>
      <c r="D6" s="190" t="s">
        <v>399</v>
      </c>
      <c r="E6" s="239">
        <v>29250.688999999998</v>
      </c>
    </row>
    <row r="7" spans="1:5" x14ac:dyDescent="0.2">
      <c r="A7" s="692" t="s">
        <v>398</v>
      </c>
      <c r="B7" s="368">
        <v>17474.879519999999</v>
      </c>
      <c r="C7" s="367"/>
      <c r="D7" s="692" t="s">
        <v>400</v>
      </c>
      <c r="E7" s="369">
        <v>24882.761999999999</v>
      </c>
    </row>
    <row r="8" spans="1:5" x14ac:dyDescent="0.2">
      <c r="A8" s="693"/>
      <c r="B8" s="694"/>
      <c r="C8" s="367"/>
      <c r="D8" s="692" t="s">
        <v>401</v>
      </c>
      <c r="E8" s="369">
        <v>3417.6709999999998</v>
      </c>
    </row>
    <row r="9" spans="1:5" x14ac:dyDescent="0.2">
      <c r="A9" s="190" t="s">
        <v>278</v>
      </c>
      <c r="B9" s="239">
        <v>4184</v>
      </c>
      <c r="C9" s="367"/>
      <c r="D9" s="692" t="s">
        <v>402</v>
      </c>
      <c r="E9" s="369">
        <v>950.25599999999997</v>
      </c>
    </row>
    <row r="10" spans="1:5" x14ac:dyDescent="0.2">
      <c r="A10" s="692"/>
      <c r="B10" s="368"/>
      <c r="C10" s="367"/>
      <c r="D10" s="190" t="s">
        <v>403</v>
      </c>
      <c r="E10" s="239">
        <v>-309.32559179999726</v>
      </c>
    </row>
    <row r="11" spans="1:5" x14ac:dyDescent="0.2">
      <c r="A11" s="241" t="s">
        <v>117</v>
      </c>
      <c r="B11" s="242">
        <v>32178.990628200001</v>
      </c>
      <c r="C11" s="367"/>
      <c r="D11" s="241" t="s">
        <v>117</v>
      </c>
      <c r="E11" s="242">
        <v>32178.990628200001</v>
      </c>
    </row>
    <row r="12" spans="1:5" x14ac:dyDescent="0.2">
      <c r="A12" s="1"/>
      <c r="B12" s="1"/>
      <c r="C12" s="367"/>
      <c r="D12" s="1"/>
      <c r="E12" s="245" t="s">
        <v>234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5"/>
  <sheetViews>
    <sheetView workbookViewId="0">
      <selection activeCell="A23" sqref="A23"/>
    </sheetView>
  </sheetViews>
  <sheetFormatPr baseColWidth="10" defaultRowHeight="14.25" x14ac:dyDescent="0.2"/>
  <cols>
    <col min="1" max="1" width="11" customWidth="1"/>
  </cols>
  <sheetData>
    <row r="1" spans="1:6" x14ac:dyDescent="0.2">
      <c r="A1" s="868" t="s">
        <v>563</v>
      </c>
      <c r="B1" s="868"/>
      <c r="C1" s="868"/>
      <c r="D1" s="868"/>
      <c r="E1" s="868"/>
      <c r="F1" s="275"/>
    </row>
    <row r="2" spans="1:6" x14ac:dyDescent="0.2">
      <c r="A2" s="869"/>
      <c r="B2" s="869"/>
      <c r="C2" s="869"/>
      <c r="D2" s="869"/>
      <c r="E2" s="869"/>
      <c r="F2" s="62" t="s">
        <v>404</v>
      </c>
    </row>
    <row r="3" spans="1:6" x14ac:dyDescent="0.2">
      <c r="A3" s="276"/>
      <c r="B3" s="276"/>
      <c r="C3" s="277" t="s">
        <v>561</v>
      </c>
      <c r="D3" s="277" t="s">
        <v>529</v>
      </c>
      <c r="E3" s="277" t="s">
        <v>562</v>
      </c>
      <c r="F3" s="277" t="s">
        <v>529</v>
      </c>
    </row>
    <row r="4" spans="1:6" x14ac:dyDescent="0.2">
      <c r="A4" s="920">
        <v>2011</v>
      </c>
      <c r="B4" s="279" t="s">
        <v>281</v>
      </c>
      <c r="C4" s="370">
        <v>7.6839000000000004</v>
      </c>
      <c r="D4" s="695">
        <v>4.1066009104704175</v>
      </c>
      <c r="E4" s="370">
        <v>6.02</v>
      </c>
      <c r="F4" s="695">
        <v>3.8038417767355108</v>
      </c>
    </row>
    <row r="5" spans="1:6" x14ac:dyDescent="0.2">
      <c r="A5" s="920"/>
      <c r="B5" s="279" t="s">
        <v>282</v>
      </c>
      <c r="C5" s="370">
        <v>7.9547999999999996</v>
      </c>
      <c r="D5" s="695">
        <v>3.5255534298988693</v>
      </c>
      <c r="E5" s="370">
        <v>6.2908999999999997</v>
      </c>
      <c r="F5" s="695">
        <v>4.5000000000000027</v>
      </c>
    </row>
    <row r="6" spans="1:6" x14ac:dyDescent="0.2">
      <c r="A6" s="920"/>
      <c r="B6" s="279" t="s">
        <v>283</v>
      </c>
      <c r="C6" s="370">
        <v>8.3352000000000004</v>
      </c>
      <c r="D6" s="695">
        <v>4.7820184039825104</v>
      </c>
      <c r="E6" s="370">
        <v>6.6712999999999996</v>
      </c>
      <c r="F6" s="695">
        <v>6.0468295474415399</v>
      </c>
    </row>
    <row r="7" spans="1:6" x14ac:dyDescent="0.2">
      <c r="A7" s="921"/>
      <c r="B7" s="284" t="s">
        <v>284</v>
      </c>
      <c r="C7" s="371">
        <v>8.4214000000000002</v>
      </c>
      <c r="D7" s="696">
        <v>1.034168346290429</v>
      </c>
      <c r="E7" s="371">
        <v>6.7573999999999996</v>
      </c>
      <c r="F7" s="696">
        <v>1.2906030308935299</v>
      </c>
    </row>
    <row r="8" spans="1:6" x14ac:dyDescent="0.2">
      <c r="A8" s="920">
        <v>2012</v>
      </c>
      <c r="B8" s="279" t="s">
        <v>281</v>
      </c>
      <c r="C8" s="370">
        <v>8.4930747799999988</v>
      </c>
      <c r="D8" s="695">
        <v>0.85110290450517256</v>
      </c>
      <c r="E8" s="370">
        <v>6.77558478</v>
      </c>
      <c r="F8" s="695">
        <v>0.2691091248113231</v>
      </c>
    </row>
    <row r="9" spans="1:6" x14ac:dyDescent="0.2">
      <c r="A9" s="920"/>
      <c r="B9" s="279" t="s">
        <v>285</v>
      </c>
      <c r="C9" s="370">
        <v>8.8919548999999982</v>
      </c>
      <c r="D9" s="695">
        <v>4.6965337093146315</v>
      </c>
      <c r="E9" s="370">
        <v>7.1146388999999992</v>
      </c>
      <c r="F9" s="695">
        <v>5.0040569339610448</v>
      </c>
    </row>
    <row r="10" spans="1:6" x14ac:dyDescent="0.2">
      <c r="A10" s="920"/>
      <c r="B10" s="279" t="s">
        <v>283</v>
      </c>
      <c r="C10" s="370">
        <v>9.0495981799999985</v>
      </c>
      <c r="D10" s="695">
        <v>1.772875388740448</v>
      </c>
      <c r="E10" s="370">
        <v>7.2722821799999995</v>
      </c>
      <c r="F10" s="695">
        <v>2.2157593971494505</v>
      </c>
    </row>
    <row r="11" spans="1:6" x14ac:dyDescent="0.2">
      <c r="A11" s="921"/>
      <c r="B11" s="284" t="s">
        <v>286</v>
      </c>
      <c r="C11" s="371">
        <v>9.2796727099999998</v>
      </c>
      <c r="D11" s="696">
        <v>2.5423728813559472</v>
      </c>
      <c r="E11" s="371">
        <v>7.4571707099999998</v>
      </c>
      <c r="F11" s="696">
        <v>2.5423728813559361</v>
      </c>
    </row>
    <row r="12" spans="1:6" x14ac:dyDescent="0.2">
      <c r="A12" s="698">
        <v>2013</v>
      </c>
      <c r="B12" s="699" t="s">
        <v>281</v>
      </c>
      <c r="C12" s="700">
        <v>9.3228939099999995</v>
      </c>
      <c r="D12" s="697">
        <v>0.46576211630204822</v>
      </c>
      <c r="E12" s="700">
        <v>7.4668749099999996</v>
      </c>
      <c r="F12" s="697">
        <v>0.13013246413933616</v>
      </c>
    </row>
    <row r="13" spans="1:6" x14ac:dyDescent="0.2">
      <c r="A13" s="698">
        <v>2014</v>
      </c>
      <c r="B13" s="699" t="s">
        <v>281</v>
      </c>
      <c r="C13" s="700">
        <v>9.3313711699999988</v>
      </c>
      <c r="D13" s="697">
        <v>9.0929491227036571E-2</v>
      </c>
      <c r="E13" s="700">
        <v>7.4541771700000004</v>
      </c>
      <c r="F13" s="697">
        <v>-0.17005427508895066</v>
      </c>
    </row>
    <row r="14" spans="1:6" x14ac:dyDescent="0.2">
      <c r="A14" s="919">
        <v>2015</v>
      </c>
      <c r="B14" s="279" t="s">
        <v>281</v>
      </c>
      <c r="C14" s="370">
        <v>9.0886999999999993</v>
      </c>
      <c r="D14" s="695">
        <v>-2.6</v>
      </c>
      <c r="E14" s="370">
        <v>7.2163000000000004</v>
      </c>
      <c r="F14" s="695">
        <v>-3.2</v>
      </c>
    </row>
    <row r="15" spans="1:6" x14ac:dyDescent="0.2">
      <c r="A15" s="920"/>
      <c r="B15" s="279" t="s">
        <v>282</v>
      </c>
      <c r="C15" s="370">
        <v>8.8966738299999992</v>
      </c>
      <c r="D15" s="695">
        <v>-2.1126277723363662</v>
      </c>
      <c r="E15" s="370">
        <v>7.0243198300000005</v>
      </c>
      <c r="F15" s="695">
        <v>-2.6607716516130533</v>
      </c>
    </row>
    <row r="16" spans="1:6" x14ac:dyDescent="0.2">
      <c r="A16" s="920"/>
      <c r="B16" s="279" t="s">
        <v>283</v>
      </c>
      <c r="C16" s="370">
        <v>8.6769076126901634</v>
      </c>
      <c r="D16" s="695">
        <v>-2.4702065233500399</v>
      </c>
      <c r="E16" s="370">
        <v>6.8045536126901629</v>
      </c>
      <c r="F16" s="695">
        <v>-3.1286476502855591</v>
      </c>
    </row>
    <row r="17" spans="1:6" x14ac:dyDescent="0.2">
      <c r="A17" s="921"/>
      <c r="B17" s="284" t="s">
        <v>284</v>
      </c>
      <c r="C17" s="371">
        <v>8.5953257826901623</v>
      </c>
      <c r="D17" s="696">
        <f>100*(C17-C16)/C16</f>
        <v>-0.94021780156660772</v>
      </c>
      <c r="E17" s="371">
        <v>6.7229717826901636</v>
      </c>
      <c r="F17" s="696">
        <f>100*(E17-E16)/E16</f>
        <v>-1.1989299319775091</v>
      </c>
    </row>
    <row r="18" spans="1:6" x14ac:dyDescent="0.2">
      <c r="A18" s="919">
        <v>2016</v>
      </c>
      <c r="B18" s="279" t="s">
        <v>281</v>
      </c>
      <c r="C18" s="370">
        <v>8.3602396900000002</v>
      </c>
      <c r="D18" s="695">
        <f>100*(C18-C17)/C17</f>
        <v>-2.7350457520015601</v>
      </c>
      <c r="E18" s="370">
        <v>6.476995689999999</v>
      </c>
      <c r="F18" s="695">
        <f>100*(E18-E17)/E17</f>
        <v>-3.6587405189396542</v>
      </c>
    </row>
    <row r="19" spans="1:6" x14ac:dyDescent="0.2">
      <c r="A19" s="920"/>
      <c r="B19" s="279" t="s">
        <v>282</v>
      </c>
      <c r="C19" s="370">
        <v>8.1462632900000003</v>
      </c>
      <c r="D19" s="695">
        <v>-2.5594529335797063</v>
      </c>
      <c r="E19" s="370">
        <v>6.2630192899999999</v>
      </c>
      <c r="F19" s="695">
        <v>-3.3036365969852777</v>
      </c>
    </row>
    <row r="20" spans="1:6" x14ac:dyDescent="0.2">
      <c r="A20" s="921"/>
      <c r="B20" s="284" t="s">
        <v>284</v>
      </c>
      <c r="C20" s="371">
        <v>8.2213304800000007</v>
      </c>
      <c r="D20" s="696">
        <v>0.92149231282703103</v>
      </c>
      <c r="E20" s="371">
        <v>6.3380864799999994</v>
      </c>
      <c r="F20" s="696">
        <v>1.198578297848409</v>
      </c>
    </row>
    <row r="21" spans="1:6" x14ac:dyDescent="0.2">
      <c r="A21" s="698">
        <v>2017</v>
      </c>
      <c r="B21" s="699" t="s">
        <v>281</v>
      </c>
      <c r="C21" s="700">
        <v>8.4754970299999979</v>
      </c>
      <c r="D21" s="697">
        <v>3.0915500917802441</v>
      </c>
      <c r="E21" s="700">
        <v>6.58015303</v>
      </c>
      <c r="F21" s="697">
        <v>3.8192370956730866</v>
      </c>
    </row>
    <row r="22" spans="1:6" x14ac:dyDescent="0.2">
      <c r="A22" s="701"/>
      <c r="B22" s="58"/>
      <c r="C22" s="94"/>
      <c r="D22" s="94"/>
      <c r="E22" s="94"/>
      <c r="F22" s="94" t="s">
        <v>654</v>
      </c>
    </row>
    <row r="23" spans="1:6" x14ac:dyDescent="0.2">
      <c r="A23" s="701" t="s">
        <v>624</v>
      </c>
      <c r="B23" s="58"/>
      <c r="C23" s="94"/>
      <c r="D23" s="94"/>
      <c r="E23" s="94"/>
      <c r="F23" s="94"/>
    </row>
    <row r="24" spans="1:6" x14ac:dyDescent="0.2">
      <c r="A24" s="94"/>
      <c r="B24" s="8"/>
      <c r="C24" s="8"/>
      <c r="D24" s="8"/>
      <c r="E24" s="8"/>
      <c r="F24" s="8"/>
    </row>
    <row r="25" spans="1:6" x14ac:dyDescent="0.2">
      <c r="A25" s="373"/>
      <c r="B25" s="8"/>
      <c r="C25" s="8"/>
      <c r="D25" s="8"/>
      <c r="E25" s="8"/>
      <c r="F25" s="8"/>
    </row>
  </sheetData>
  <mergeCells count="5">
    <mergeCell ref="A14:A17"/>
    <mergeCell ref="A1:E2"/>
    <mergeCell ref="A8:A11"/>
    <mergeCell ref="A4:A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Normal="100" zoomScaleSheetLayoutView="100" workbookViewId="0">
      <selection activeCell="K10" sqref="K10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3" t="s">
        <v>5</v>
      </c>
      <c r="B1" s="472"/>
      <c r="C1" s="472"/>
      <c r="D1" s="472"/>
      <c r="E1" s="472"/>
      <c r="F1" s="472"/>
      <c r="G1" s="472"/>
      <c r="H1" s="472"/>
      <c r="I1" s="388"/>
    </row>
    <row r="2" spans="1:9" ht="15.75" x14ac:dyDescent="0.25">
      <c r="A2" s="474"/>
      <c r="B2" s="475"/>
      <c r="C2" s="472"/>
      <c r="D2" s="472"/>
      <c r="E2" s="472"/>
      <c r="F2" s="472"/>
      <c r="G2" s="472"/>
      <c r="H2" s="62" t="s">
        <v>157</v>
      </c>
      <c r="I2" s="388"/>
    </row>
    <row r="3" spans="1:9" s="80" customFormat="1" ht="14.25" x14ac:dyDescent="0.2">
      <c r="A3" s="445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  <c r="I3" s="388"/>
    </row>
    <row r="4" spans="1:9" s="80" customFormat="1" ht="14.25" x14ac:dyDescent="0.2">
      <c r="A4" s="81"/>
      <c r="B4" s="72" t="s">
        <v>47</v>
      </c>
      <c r="C4" s="72" t="s">
        <v>474</v>
      </c>
      <c r="D4" s="72" t="s">
        <v>47</v>
      </c>
      <c r="E4" s="72" t="s">
        <v>474</v>
      </c>
      <c r="F4" s="72" t="s">
        <v>47</v>
      </c>
      <c r="G4" s="73" t="s">
        <v>474</v>
      </c>
      <c r="H4" s="73" t="s">
        <v>126</v>
      </c>
      <c r="I4" s="388"/>
    </row>
    <row r="5" spans="1:9" s="80" customFormat="1" ht="14.25" x14ac:dyDescent="0.2">
      <c r="A5" s="82" t="s">
        <v>591</v>
      </c>
      <c r="B5" s="466">
        <v>210.17904999999999</v>
      </c>
      <c r="C5" s="84">
        <v>-15.155141289449858</v>
      </c>
      <c r="D5" s="83">
        <v>746.60649999999998</v>
      </c>
      <c r="E5" s="84">
        <v>5.620166197104755</v>
      </c>
      <c r="F5" s="83">
        <v>2548.6060100000004</v>
      </c>
      <c r="G5" s="84">
        <v>23.275310475073542</v>
      </c>
      <c r="H5" s="469">
        <v>4.3796640530874047</v>
      </c>
      <c r="I5" s="388"/>
    </row>
    <row r="6" spans="1:9" s="80" customFormat="1" ht="14.25" x14ac:dyDescent="0.2">
      <c r="A6" s="82" t="s">
        <v>48</v>
      </c>
      <c r="B6" s="467">
        <v>400.33285000000018</v>
      </c>
      <c r="C6" s="86">
        <v>2.6323038600091513</v>
      </c>
      <c r="D6" s="85">
        <v>1088.6458900000009</v>
      </c>
      <c r="E6" s="86">
        <v>0.31345388961561527</v>
      </c>
      <c r="F6" s="85">
        <v>4762.140760000003</v>
      </c>
      <c r="G6" s="86">
        <v>1.6716709163863646</v>
      </c>
      <c r="H6" s="470">
        <v>8.1835233145017749</v>
      </c>
      <c r="I6" s="388"/>
    </row>
    <row r="7" spans="1:9" s="80" customFormat="1" ht="14.25" x14ac:dyDescent="0.2">
      <c r="A7" s="82" t="s">
        <v>49</v>
      </c>
      <c r="B7" s="467">
        <v>454.59319999999997</v>
      </c>
      <c r="C7" s="86">
        <v>9.6586258545859405</v>
      </c>
      <c r="D7" s="85">
        <v>1286.5399400000003</v>
      </c>
      <c r="E7" s="86">
        <v>10.813543228886006</v>
      </c>
      <c r="F7" s="85">
        <v>6019.322619999999</v>
      </c>
      <c r="G7" s="86">
        <v>8.0341089499783465</v>
      </c>
      <c r="H7" s="470">
        <v>10.343933428435212</v>
      </c>
      <c r="I7" s="388"/>
    </row>
    <row r="8" spans="1:9" s="80" customFormat="1" ht="14.25" x14ac:dyDescent="0.2">
      <c r="A8" s="82" t="s">
        <v>127</v>
      </c>
      <c r="B8" s="467">
        <v>2736.52486</v>
      </c>
      <c r="C8" s="86">
        <v>2.5223014419752956</v>
      </c>
      <c r="D8" s="85">
        <v>7719.9484000000002</v>
      </c>
      <c r="E8" s="86">
        <v>1.8230010759597408</v>
      </c>
      <c r="F8" s="85">
        <v>30455.622489999994</v>
      </c>
      <c r="G8" s="86">
        <v>2.4523320546846827</v>
      </c>
      <c r="H8" s="470">
        <v>52.336608526577734</v>
      </c>
      <c r="I8" s="388"/>
    </row>
    <row r="9" spans="1:9" s="80" customFormat="1" ht="14.25" x14ac:dyDescent="0.2">
      <c r="A9" s="82" t="s">
        <v>128</v>
      </c>
      <c r="B9" s="467">
        <v>667.43190000000004</v>
      </c>
      <c r="C9" s="86">
        <v>-14.29821178937782</v>
      </c>
      <c r="D9" s="85">
        <v>1925.5479800000003</v>
      </c>
      <c r="E9" s="86">
        <v>-11.130345287689387</v>
      </c>
      <c r="F9" s="85">
        <v>8378.6686199999986</v>
      </c>
      <c r="G9" s="87">
        <v>9.3796458763613116E-2</v>
      </c>
      <c r="H9" s="470">
        <v>14.39836272211625</v>
      </c>
      <c r="I9" s="388"/>
    </row>
    <row r="10" spans="1:9" s="80" customFormat="1" ht="14.25" x14ac:dyDescent="0.2">
      <c r="A10" s="81" t="s">
        <v>475</v>
      </c>
      <c r="B10" s="468">
        <v>436</v>
      </c>
      <c r="C10" s="89">
        <v>7.8297132632086486</v>
      </c>
      <c r="D10" s="88">
        <v>1363.901436867887</v>
      </c>
      <c r="E10" s="86">
        <v>2.8555566507460375</v>
      </c>
      <c r="F10" s="88">
        <v>6027.4546508306685</v>
      </c>
      <c r="G10" s="89">
        <v>-0.43232902135587442</v>
      </c>
      <c r="H10" s="471">
        <v>10.357907955281627</v>
      </c>
      <c r="I10" s="388"/>
    </row>
    <row r="11" spans="1:9" s="80" customFormat="1" ht="14.25" x14ac:dyDescent="0.2">
      <c r="A11" s="90" t="s">
        <v>476</v>
      </c>
      <c r="B11" s="91">
        <v>4905.0618600000007</v>
      </c>
      <c r="C11" s="92">
        <v>8.0961643151833199E-3</v>
      </c>
      <c r="D11" s="91">
        <v>14131.190146867888</v>
      </c>
      <c r="E11" s="92">
        <v>0.73849183181862721</v>
      </c>
      <c r="F11" s="91">
        <v>58191.815150830662</v>
      </c>
      <c r="G11" s="92">
        <v>3.0417629045045071</v>
      </c>
      <c r="H11" s="92">
        <v>100</v>
      </c>
      <c r="I11" s="388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234</v>
      </c>
      <c r="I12" s="388"/>
    </row>
    <row r="13" spans="1:9" s="80" customFormat="1" ht="14.25" x14ac:dyDescent="0.2">
      <c r="A13" s="94" t="s">
        <v>543</v>
      </c>
      <c r="B13" s="82"/>
      <c r="C13" s="82"/>
      <c r="D13" s="82"/>
      <c r="E13" s="82"/>
      <c r="F13" s="82"/>
      <c r="G13" s="82"/>
      <c r="H13" s="82"/>
      <c r="I13" s="388"/>
    </row>
    <row r="14" spans="1:9" ht="14.25" x14ac:dyDescent="0.2">
      <c r="A14" s="94" t="s">
        <v>477</v>
      </c>
      <c r="B14" s="85"/>
      <c r="C14" s="472"/>
      <c r="D14" s="472"/>
      <c r="E14" s="472"/>
      <c r="F14" s="472"/>
      <c r="G14" s="472"/>
      <c r="H14" s="472"/>
      <c r="I14" s="388"/>
    </row>
    <row r="15" spans="1:9" ht="14.25" x14ac:dyDescent="0.2">
      <c r="A15" s="94" t="s">
        <v>478</v>
      </c>
      <c r="B15" s="472"/>
      <c r="C15" s="472"/>
      <c r="D15" s="472"/>
      <c r="E15" s="472"/>
      <c r="F15" s="472"/>
      <c r="G15" s="472"/>
      <c r="H15" s="472"/>
      <c r="I15" s="388"/>
    </row>
    <row r="16" spans="1:9" ht="14.25" x14ac:dyDescent="0.2">
      <c r="A16" s="166" t="s">
        <v>623</v>
      </c>
      <c r="B16" s="472"/>
      <c r="C16" s="472"/>
      <c r="D16" s="472"/>
      <c r="E16" s="472"/>
      <c r="F16" s="472"/>
      <c r="G16" s="472"/>
      <c r="H16" s="472"/>
      <c r="I16" s="388"/>
    </row>
    <row r="17" spans="2:9" ht="14.25" x14ac:dyDescent="0.2">
      <c r="B17" s="472"/>
      <c r="C17" s="472"/>
      <c r="D17" s="472"/>
      <c r="E17" s="472"/>
      <c r="F17" s="472"/>
      <c r="G17" s="472"/>
      <c r="H17" s="472"/>
      <c r="I17" s="388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10"/>
  <sheetViews>
    <sheetView topLeftCell="B1"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2" t="s">
        <v>405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7"/>
    </row>
    <row r="3" spans="1:13" x14ac:dyDescent="0.2">
      <c r="A3" s="803"/>
      <c r="B3" s="720">
        <v>2016</v>
      </c>
      <c r="C3" s="720" t="s">
        <v>587</v>
      </c>
      <c r="D3" s="720" t="s">
        <v>587</v>
      </c>
      <c r="E3" s="720" t="s">
        <v>587</v>
      </c>
      <c r="F3" s="720" t="s">
        <v>587</v>
      </c>
      <c r="G3" s="720" t="s">
        <v>587</v>
      </c>
      <c r="H3" s="720" t="s">
        <v>587</v>
      </c>
      <c r="I3" s="720" t="s">
        <v>587</v>
      </c>
      <c r="J3" s="720" t="s">
        <v>587</v>
      </c>
      <c r="K3" s="720">
        <v>2017</v>
      </c>
      <c r="L3" s="720" t="s">
        <v>587</v>
      </c>
      <c r="M3" s="720" t="s">
        <v>587</v>
      </c>
    </row>
    <row r="4" spans="1:13" x14ac:dyDescent="0.2">
      <c r="A4" s="224"/>
      <c r="B4" s="660">
        <v>42461</v>
      </c>
      <c r="C4" s="660">
        <v>42491</v>
      </c>
      <c r="D4" s="660">
        <v>42522</v>
      </c>
      <c r="E4" s="660">
        <v>42552</v>
      </c>
      <c r="F4" s="660">
        <v>42583</v>
      </c>
      <c r="G4" s="660">
        <v>42614</v>
      </c>
      <c r="H4" s="660">
        <v>42644</v>
      </c>
      <c r="I4" s="660">
        <v>42675</v>
      </c>
      <c r="J4" s="660">
        <v>42705</v>
      </c>
      <c r="K4" s="660">
        <v>42736</v>
      </c>
      <c r="L4" s="660">
        <v>42767</v>
      </c>
      <c r="M4" s="660">
        <v>42795</v>
      </c>
    </row>
    <row r="5" spans="1:13" x14ac:dyDescent="0.2">
      <c r="A5" s="802" t="s">
        <v>665</v>
      </c>
      <c r="B5" s="311">
        <v>1.9047619047619047</v>
      </c>
      <c r="C5" s="311">
        <v>1.9223809523809525</v>
      </c>
      <c r="D5" s="311">
        <v>2.566363636363636</v>
      </c>
      <c r="E5" s="311">
        <v>2.7889999999999997</v>
      </c>
      <c r="F5" s="311">
        <v>2.7917391304347832</v>
      </c>
      <c r="G5" s="311">
        <v>2.9695238095238095</v>
      </c>
      <c r="H5" s="311">
        <v>2.9495238095238094</v>
      </c>
      <c r="I5" s="311">
        <v>2.5010000000000003</v>
      </c>
      <c r="J5" s="311">
        <v>3.5819047619047626</v>
      </c>
      <c r="K5" s="311">
        <v>3.2610000000000001</v>
      </c>
      <c r="L5" s="311">
        <v>2.8210526315789477</v>
      </c>
      <c r="M5" s="311">
        <v>2.8747826086956523</v>
      </c>
    </row>
    <row r="6" spans="1:13" x14ac:dyDescent="0.2">
      <c r="A6" s="224" t="s">
        <v>666</v>
      </c>
      <c r="B6" s="311">
        <v>29.470476190476184</v>
      </c>
      <c r="C6" s="311">
        <v>30.446818181818177</v>
      </c>
      <c r="D6" s="311">
        <v>34.262272727272737</v>
      </c>
      <c r="E6" s="311">
        <v>34.391904761904755</v>
      </c>
      <c r="F6" s="311">
        <v>30.494545454545456</v>
      </c>
      <c r="G6" s="311">
        <v>28.486363636363635</v>
      </c>
      <c r="H6" s="311">
        <v>42.970476190476184</v>
      </c>
      <c r="I6" s="311">
        <v>48.181818181818173</v>
      </c>
      <c r="J6" s="311">
        <v>46.327999999999989</v>
      </c>
      <c r="K6" s="311">
        <v>53.428571428571431</v>
      </c>
      <c r="L6" s="311">
        <v>51.037999999999997</v>
      </c>
      <c r="M6" s="311">
        <v>41.078695652173913</v>
      </c>
    </row>
    <row r="7" spans="1:13" x14ac:dyDescent="0.2">
      <c r="A7" s="836" t="s">
        <v>667</v>
      </c>
      <c r="B7" s="311">
        <v>12.111904761904762</v>
      </c>
      <c r="C7" s="311">
        <v>13.040909090909095</v>
      </c>
      <c r="D7" s="311">
        <v>14.416818181818183</v>
      </c>
      <c r="E7" s="311">
        <v>14.241904761904763</v>
      </c>
      <c r="F7" s="311">
        <v>11.980869565217391</v>
      </c>
      <c r="G7" s="311">
        <v>12.286818181818182</v>
      </c>
      <c r="H7" s="311">
        <v>16.093809523809522</v>
      </c>
      <c r="I7" s="311">
        <v>18.015909090909091</v>
      </c>
      <c r="J7" s="311">
        <v>17.689545454545456</v>
      </c>
      <c r="K7" s="311">
        <v>20.122727272727271</v>
      </c>
      <c r="L7" s="311">
        <v>19.553000000000001</v>
      </c>
      <c r="M7" s="837">
        <v>15.799130434782608</v>
      </c>
    </row>
    <row r="8" spans="1:13" x14ac:dyDescent="0.2">
      <c r="A8" s="309" t="s">
        <v>668</v>
      </c>
      <c r="B8" s="375">
        <v>13.43</v>
      </c>
      <c r="C8" s="375">
        <v>13.28</v>
      </c>
      <c r="D8" s="375">
        <v>14.63</v>
      </c>
      <c r="E8" s="375">
        <v>15.25</v>
      </c>
      <c r="F8" s="375">
        <v>15.63</v>
      </c>
      <c r="G8" s="375">
        <v>16.87</v>
      </c>
      <c r="H8" s="375">
        <v>19.55</v>
      </c>
      <c r="I8" s="375">
        <v>22.14</v>
      </c>
      <c r="J8" s="375">
        <v>24.16</v>
      </c>
      <c r="K8" s="375">
        <v>37.200000000000003</v>
      </c>
      <c r="L8" s="375">
        <v>21.71</v>
      </c>
      <c r="M8" s="375">
        <v>16.66</v>
      </c>
    </row>
    <row r="9" spans="1:13" x14ac:dyDescent="0.2">
      <c r="A9" s="794"/>
      <c r="B9" s="794"/>
      <c r="C9" s="794"/>
      <c r="D9" s="794"/>
      <c r="E9" s="794"/>
      <c r="F9" s="794"/>
      <c r="G9" s="794"/>
      <c r="H9" s="794"/>
      <c r="I9" s="794"/>
      <c r="J9" s="794"/>
      <c r="K9" s="794"/>
      <c r="L9" s="794"/>
      <c r="M9" s="245" t="s">
        <v>670</v>
      </c>
    </row>
    <row r="10" spans="1:13" x14ac:dyDescent="0.2">
      <c r="A10" s="701" t="s">
        <v>669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4"/>
      <c r="H2" s="386"/>
      <c r="I2" s="385" t="s">
        <v>157</v>
      </c>
    </row>
    <row r="3" spans="1:71" s="80" customFormat="1" ht="12.75" x14ac:dyDescent="0.2">
      <c r="A3" s="79"/>
      <c r="B3" s="922">
        <f>INDICE!A3</f>
        <v>42795</v>
      </c>
      <c r="C3" s="923">
        <v>41671</v>
      </c>
      <c r="D3" s="922">
        <f>DATE(YEAR(B3),MONTH(B3)-1,1)</f>
        <v>42767</v>
      </c>
      <c r="E3" s="923"/>
      <c r="F3" s="922">
        <f>DATE(YEAR(B3)-1,MONTH(B3),1)</f>
        <v>42430</v>
      </c>
      <c r="G3" s="923"/>
      <c r="H3" s="871" t="s">
        <v>474</v>
      </c>
      <c r="I3" s="87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58" t="s">
        <v>47</v>
      </c>
      <c r="C4" s="258" t="s">
        <v>108</v>
      </c>
      <c r="D4" s="258" t="s">
        <v>47</v>
      </c>
      <c r="E4" s="258" t="s">
        <v>108</v>
      </c>
      <c r="F4" s="258" t="s">
        <v>47</v>
      </c>
      <c r="G4" s="258" t="s">
        <v>108</v>
      </c>
      <c r="H4" s="438">
        <f>D3</f>
        <v>42767</v>
      </c>
      <c r="I4" s="438">
        <f>F3</f>
        <v>42430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79" customFormat="1" ht="15" x14ac:dyDescent="0.2">
      <c r="A5" s="383" t="s">
        <v>407</v>
      </c>
      <c r="B5" s="369">
        <v>6619</v>
      </c>
      <c r="C5" s="703">
        <v>35.405188553089062</v>
      </c>
      <c r="D5" s="369">
        <v>6783</v>
      </c>
      <c r="E5" s="703">
        <v>35.683097480140987</v>
      </c>
      <c r="F5" s="369">
        <v>7123</v>
      </c>
      <c r="G5" s="703">
        <v>36.561954624781848</v>
      </c>
      <c r="H5" s="381">
        <v>-2.4178092289547397</v>
      </c>
      <c r="I5" s="381">
        <v>-7.075670363610838</v>
      </c>
      <c r="K5" s="380"/>
    </row>
    <row r="6" spans="1:71" s="379" customFormat="1" ht="15" x14ac:dyDescent="0.2">
      <c r="A6" s="382" t="s">
        <v>122</v>
      </c>
      <c r="B6" s="369">
        <v>12076</v>
      </c>
      <c r="C6" s="703">
        <v>64.594811446910938</v>
      </c>
      <c r="D6" s="369">
        <v>12226</v>
      </c>
      <c r="E6" s="703">
        <v>64.316902519859013</v>
      </c>
      <c r="F6" s="369">
        <v>12359</v>
      </c>
      <c r="G6" s="703">
        <v>63.438045375218152</v>
      </c>
      <c r="H6" s="381">
        <v>-1.2268935056437102</v>
      </c>
      <c r="I6" s="381">
        <v>-2.2898292742131239</v>
      </c>
      <c r="K6" s="380"/>
    </row>
    <row r="7" spans="1:71" s="80" customFormat="1" ht="12.75" x14ac:dyDescent="0.2">
      <c r="A7" s="90" t="s">
        <v>117</v>
      </c>
      <c r="B7" s="91">
        <v>18695</v>
      </c>
      <c r="C7" s="92">
        <v>100</v>
      </c>
      <c r="D7" s="91">
        <v>19009</v>
      </c>
      <c r="E7" s="92">
        <v>100</v>
      </c>
      <c r="F7" s="91">
        <v>19482</v>
      </c>
      <c r="G7" s="92">
        <v>100</v>
      </c>
      <c r="H7" s="92">
        <v>-1.6518491240991109</v>
      </c>
      <c r="I7" s="92">
        <v>-4.0396263217328814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4"/>
      <c r="I8" s="245" t="s">
        <v>234</v>
      </c>
      <c r="J8" s="379"/>
      <c r="K8" s="380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</row>
    <row r="9" spans="1:71" s="376" customFormat="1" ht="12.75" x14ac:dyDescent="0.2">
      <c r="A9" s="701" t="s">
        <v>528</v>
      </c>
      <c r="B9" s="377"/>
      <c r="C9" s="378"/>
      <c r="D9" s="377"/>
      <c r="E9" s="377"/>
      <c r="F9" s="377"/>
      <c r="G9" s="377"/>
      <c r="H9" s="377"/>
      <c r="I9" s="377"/>
      <c r="J9" s="377"/>
      <c r="K9" s="377"/>
      <c r="L9" s="377"/>
    </row>
    <row r="10" spans="1:71" x14ac:dyDescent="0.2">
      <c r="A10" s="702" t="s">
        <v>524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4"/>
      <c r="H2" s="386"/>
      <c r="I2" s="385" t="s">
        <v>157</v>
      </c>
    </row>
    <row r="3" spans="1:71" s="80" customFormat="1" ht="12.75" x14ac:dyDescent="0.2">
      <c r="A3" s="79"/>
      <c r="B3" s="922">
        <f>INDICE!A3</f>
        <v>42795</v>
      </c>
      <c r="C3" s="923">
        <v>41671</v>
      </c>
      <c r="D3" s="922">
        <f>DATE(YEAR(B3),MONTH(B3)-1,1)</f>
        <v>42767</v>
      </c>
      <c r="E3" s="923"/>
      <c r="F3" s="922">
        <f>DATE(YEAR(B3)-1,MONTH(B3),1)</f>
        <v>42430</v>
      </c>
      <c r="G3" s="923"/>
      <c r="H3" s="871" t="s">
        <v>474</v>
      </c>
      <c r="I3" s="87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58" t="s">
        <v>47</v>
      </c>
      <c r="C4" s="258" t="s">
        <v>108</v>
      </c>
      <c r="D4" s="258" t="s">
        <v>47</v>
      </c>
      <c r="E4" s="258" t="s">
        <v>108</v>
      </c>
      <c r="F4" s="258" t="s">
        <v>47</v>
      </c>
      <c r="G4" s="258" t="s">
        <v>108</v>
      </c>
      <c r="H4" s="438">
        <f>D3</f>
        <v>42767</v>
      </c>
      <c r="I4" s="438">
        <f>F3</f>
        <v>42430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79" customFormat="1" ht="15" x14ac:dyDescent="0.2">
      <c r="A5" s="383" t="s">
        <v>527</v>
      </c>
      <c r="B5" s="369">
        <v>6374</v>
      </c>
      <c r="C5" s="703">
        <v>36.959505573431407</v>
      </c>
      <c r="D5" s="369">
        <v>6374</v>
      </c>
      <c r="E5" s="703">
        <v>36.03356598014571</v>
      </c>
      <c r="F5" s="369">
        <v>6864</v>
      </c>
      <c r="G5" s="703">
        <v>37.829154023619424</v>
      </c>
      <c r="H5" s="745">
        <v>0</v>
      </c>
      <c r="I5" s="235">
        <v>-7.1386946386946386</v>
      </c>
      <c r="K5" s="380"/>
    </row>
    <row r="6" spans="1:71" s="379" customFormat="1" ht="15" x14ac:dyDescent="0.2">
      <c r="A6" s="382" t="s">
        <v>595</v>
      </c>
      <c r="B6" s="369">
        <v>10871.901699999995</v>
      </c>
      <c r="C6" s="703">
        <v>63.040494426568593</v>
      </c>
      <c r="D6" s="369">
        <v>11315.062480000004</v>
      </c>
      <c r="E6" s="703">
        <v>63.96643401985429</v>
      </c>
      <c r="F6" s="369">
        <v>11280.735660000004</v>
      </c>
      <c r="G6" s="703">
        <v>62.170845976380576</v>
      </c>
      <c r="H6" s="235">
        <v>-3.9165561903287793</v>
      </c>
      <c r="I6" s="235">
        <v>-3.6241781770463799</v>
      </c>
      <c r="K6" s="380"/>
    </row>
    <row r="7" spans="1:71" s="80" customFormat="1" ht="12.75" x14ac:dyDescent="0.2">
      <c r="A7" s="90" t="s">
        <v>117</v>
      </c>
      <c r="B7" s="91">
        <v>17245.901699999995</v>
      </c>
      <c r="C7" s="92">
        <v>100</v>
      </c>
      <c r="D7" s="91">
        <v>17689.062480000004</v>
      </c>
      <c r="E7" s="92">
        <v>100</v>
      </c>
      <c r="F7" s="91">
        <v>18144.735660000006</v>
      </c>
      <c r="G7" s="92">
        <v>100</v>
      </c>
      <c r="H7" s="92">
        <v>-2.5052813313371778</v>
      </c>
      <c r="I7" s="92">
        <v>-4.953690022508769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4"/>
      <c r="I8" s="245" t="s">
        <v>130</v>
      </c>
      <c r="J8" s="379"/>
      <c r="K8" s="380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</row>
    <row r="9" spans="1:71" x14ac:dyDescent="0.2">
      <c r="A9" s="701" t="s">
        <v>528</v>
      </c>
    </row>
    <row r="10" spans="1:71" x14ac:dyDescent="0.2">
      <c r="A10" s="701" t="s">
        <v>524</v>
      </c>
    </row>
    <row r="11" spans="1:71" x14ac:dyDescent="0.2">
      <c r="A11" s="677" t="s">
        <v>623</v>
      </c>
    </row>
  </sheetData>
  <mergeCells count="4">
    <mergeCell ref="B3:C3"/>
    <mergeCell ref="D3:E3"/>
    <mergeCell ref="F3:G3"/>
    <mergeCell ref="H3:I3"/>
  </mergeCells>
  <conditionalFormatting sqref="H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1" style="1" customWidth="1"/>
    <col min="2" max="2" width="11" style="1"/>
    <col min="3" max="3" width="10.75" style="1" customWidth="1"/>
    <col min="4" max="16384" width="11" style="1"/>
  </cols>
  <sheetData>
    <row r="1" spans="1:9" x14ac:dyDescent="0.2">
      <c r="A1" s="910" t="s">
        <v>573</v>
      </c>
      <c r="B1" s="910"/>
      <c r="C1" s="910"/>
      <c r="D1" s="910"/>
      <c r="E1" s="910"/>
      <c r="F1" s="910"/>
      <c r="G1" s="13"/>
      <c r="H1" s="13"/>
      <c r="I1" s="13"/>
    </row>
    <row r="2" spans="1:9" x14ac:dyDescent="0.2">
      <c r="A2" s="911"/>
      <c r="B2" s="911"/>
      <c r="C2" s="911"/>
      <c r="D2" s="911"/>
      <c r="E2" s="911"/>
      <c r="F2" s="911"/>
      <c r="G2" s="13"/>
      <c r="H2" s="13"/>
      <c r="I2" s="227" t="s">
        <v>525</v>
      </c>
    </row>
    <row r="3" spans="1:9" x14ac:dyDescent="0.2">
      <c r="A3" s="392"/>
      <c r="B3" s="394"/>
      <c r="C3" s="394"/>
      <c r="D3" s="879">
        <f>INDICE!A3</f>
        <v>42795</v>
      </c>
      <c r="E3" s="879">
        <v>41671</v>
      </c>
      <c r="F3" s="879">
        <f>DATE(YEAR(D3),MONTH(D3)-1,1)</f>
        <v>42767</v>
      </c>
      <c r="G3" s="879"/>
      <c r="H3" s="882">
        <f>DATE(YEAR(D3)-1,MONTH(D3),1)</f>
        <v>42430</v>
      </c>
      <c r="I3" s="882"/>
    </row>
    <row r="4" spans="1:9" x14ac:dyDescent="0.2">
      <c r="A4" s="333"/>
      <c r="B4" s="334"/>
      <c r="C4" s="334"/>
      <c r="D4" s="97" t="s">
        <v>410</v>
      </c>
      <c r="E4" s="258" t="s">
        <v>108</v>
      </c>
      <c r="F4" s="97" t="s">
        <v>410</v>
      </c>
      <c r="G4" s="258" t="s">
        <v>108</v>
      </c>
      <c r="H4" s="97" t="s">
        <v>410</v>
      </c>
      <c r="I4" s="258" t="s">
        <v>108</v>
      </c>
    </row>
    <row r="5" spans="1:9" x14ac:dyDescent="0.2">
      <c r="A5" s="342" t="s">
        <v>409</v>
      </c>
      <c r="B5" s="234"/>
      <c r="C5" s="234"/>
      <c r="D5" s="603">
        <v>129.28145594765132</v>
      </c>
      <c r="E5" s="706">
        <v>100</v>
      </c>
      <c r="F5" s="603">
        <v>131.36340266417386</v>
      </c>
      <c r="G5" s="706">
        <v>100</v>
      </c>
      <c r="H5" s="603">
        <v>135.49302558755113</v>
      </c>
      <c r="I5" s="706">
        <v>100</v>
      </c>
    </row>
    <row r="6" spans="1:9" x14ac:dyDescent="0.2">
      <c r="A6" s="391" t="s">
        <v>522</v>
      </c>
      <c r="B6" s="234"/>
      <c r="C6" s="234"/>
      <c r="D6" s="603">
        <v>83.144835241878937</v>
      </c>
      <c r="E6" s="706">
        <v>64.313040592260933</v>
      </c>
      <c r="F6" s="603">
        <v>85.226781958401489</v>
      </c>
      <c r="G6" s="706">
        <v>64.878634558729345</v>
      </c>
      <c r="H6" s="603">
        <v>84.564770995427921</v>
      </c>
      <c r="I6" s="706">
        <v>62.412637572097729</v>
      </c>
    </row>
    <row r="7" spans="1:9" x14ac:dyDescent="0.2">
      <c r="A7" s="391" t="s">
        <v>523</v>
      </c>
      <c r="B7" s="234"/>
      <c r="C7" s="234"/>
      <c r="D7" s="603">
        <v>46.136620705772373</v>
      </c>
      <c r="E7" s="706">
        <v>35.686959407739053</v>
      </c>
      <c r="F7" s="603">
        <v>46.136620705772373</v>
      </c>
      <c r="G7" s="706">
        <v>35.121365441270655</v>
      </c>
      <c r="H7" s="603">
        <v>50.928254592123203</v>
      </c>
      <c r="I7" s="706">
        <v>37.587362427902271</v>
      </c>
    </row>
    <row r="8" spans="1:9" x14ac:dyDescent="0.2">
      <c r="A8" s="333" t="s">
        <v>577</v>
      </c>
      <c r="B8" s="390"/>
      <c r="C8" s="390"/>
      <c r="D8" s="694">
        <v>90</v>
      </c>
      <c r="E8" s="707"/>
      <c r="F8" s="694">
        <v>90</v>
      </c>
      <c r="G8" s="707"/>
      <c r="H8" s="694">
        <v>90</v>
      </c>
      <c r="I8" s="707"/>
    </row>
    <row r="9" spans="1:9" x14ac:dyDescent="0.2">
      <c r="A9" s="613" t="s">
        <v>524</v>
      </c>
      <c r="B9" s="321"/>
      <c r="C9" s="321"/>
      <c r="D9" s="321"/>
      <c r="E9" s="346"/>
      <c r="F9" s="13"/>
      <c r="G9" s="13"/>
      <c r="H9" s="13"/>
      <c r="I9" s="245" t="s">
        <v>234</v>
      </c>
    </row>
    <row r="10" spans="1:9" x14ac:dyDescent="0.2">
      <c r="A10" s="613" t="s">
        <v>578</v>
      </c>
      <c r="B10" s="387"/>
      <c r="C10" s="387"/>
      <c r="D10" s="387"/>
      <c r="E10" s="387"/>
      <c r="F10" s="387"/>
      <c r="G10" s="387"/>
      <c r="H10" s="387"/>
      <c r="I10" s="387"/>
    </row>
    <row r="11" spans="1:9" x14ac:dyDescent="0.2">
      <c r="A11" s="321"/>
      <c r="B11" s="387"/>
      <c r="C11" s="387"/>
      <c r="D11" s="387"/>
      <c r="E11" s="387"/>
      <c r="F11" s="387"/>
      <c r="G11" s="387"/>
      <c r="H11" s="387"/>
      <c r="I11" s="387"/>
    </row>
    <row r="12" spans="1:9" x14ac:dyDescent="0.2">
      <c r="A12" s="387"/>
      <c r="B12" s="387"/>
      <c r="C12" s="387"/>
      <c r="D12" s="387"/>
      <c r="E12" s="387"/>
      <c r="F12" s="387"/>
      <c r="G12" s="387"/>
      <c r="H12" s="387"/>
      <c r="I12" s="387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A3" sqref="A3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910" t="s">
        <v>527</v>
      </c>
      <c r="B1" s="910"/>
      <c r="C1" s="910"/>
      <c r="D1" s="910"/>
      <c r="E1" s="393"/>
      <c r="F1" s="13"/>
      <c r="G1" s="13"/>
      <c r="H1" s="13"/>
      <c r="I1" s="13"/>
    </row>
    <row r="2" spans="1:40" ht="15" x14ac:dyDescent="0.2">
      <c r="A2" s="910"/>
      <c r="B2" s="910"/>
      <c r="C2" s="910"/>
      <c r="D2" s="910"/>
      <c r="E2" s="393"/>
      <c r="F2" s="13"/>
      <c r="G2" s="309"/>
      <c r="H2" s="386"/>
      <c r="I2" s="385" t="s">
        <v>157</v>
      </c>
    </row>
    <row r="3" spans="1:40" x14ac:dyDescent="0.2">
      <c r="A3" s="392"/>
      <c r="B3" s="922">
        <f>INDICE!A3</f>
        <v>42795</v>
      </c>
      <c r="C3" s="923">
        <v>41671</v>
      </c>
      <c r="D3" s="922">
        <f>DATE(YEAR(B3),MONTH(B3)-1,1)</f>
        <v>42767</v>
      </c>
      <c r="E3" s="923"/>
      <c r="F3" s="922">
        <f>DATE(YEAR(B3)-1,MONTH(B3),1)</f>
        <v>42430</v>
      </c>
      <c r="G3" s="923"/>
      <c r="H3" s="871" t="s">
        <v>474</v>
      </c>
      <c r="I3" s="871"/>
    </row>
    <row r="4" spans="1:40" x14ac:dyDescent="0.2">
      <c r="A4" s="333"/>
      <c r="B4" s="258" t="s">
        <v>47</v>
      </c>
      <c r="C4" s="258" t="s">
        <v>108</v>
      </c>
      <c r="D4" s="258" t="s">
        <v>47</v>
      </c>
      <c r="E4" s="258" t="s">
        <v>108</v>
      </c>
      <c r="F4" s="258" t="s">
        <v>47</v>
      </c>
      <c r="G4" s="258" t="s">
        <v>108</v>
      </c>
      <c r="H4" s="438">
        <f>D3</f>
        <v>42767</v>
      </c>
      <c r="I4" s="438">
        <f>F3</f>
        <v>42430</v>
      </c>
    </row>
    <row r="5" spans="1:40" x14ac:dyDescent="0.2">
      <c r="A5" s="342" t="s">
        <v>48</v>
      </c>
      <c r="B5" s="368">
        <v>458</v>
      </c>
      <c r="C5" s="381">
        <v>7.1854408534672105</v>
      </c>
      <c r="D5" s="368">
        <v>458</v>
      </c>
      <c r="E5" s="381">
        <v>7.1854408534672105</v>
      </c>
      <c r="F5" s="368">
        <v>506</v>
      </c>
      <c r="G5" s="381">
        <v>7.3717948717948723</v>
      </c>
      <c r="H5" s="603">
        <v>0</v>
      </c>
      <c r="I5" s="603">
        <v>-9.4861660079051386</v>
      </c>
      <c r="J5" s="388"/>
    </row>
    <row r="6" spans="1:40" x14ac:dyDescent="0.2">
      <c r="A6" s="391" t="s">
        <v>49</v>
      </c>
      <c r="B6" s="368">
        <v>339</v>
      </c>
      <c r="C6" s="381">
        <v>5.3184813304047696</v>
      </c>
      <c r="D6" s="368">
        <v>339</v>
      </c>
      <c r="E6" s="381">
        <v>5.3184813304047696</v>
      </c>
      <c r="F6" s="368">
        <v>339</v>
      </c>
      <c r="G6" s="381">
        <v>4.9388111888111892</v>
      </c>
      <c r="H6" s="603">
        <v>0</v>
      </c>
      <c r="I6" s="603">
        <v>0</v>
      </c>
      <c r="J6" s="388"/>
    </row>
    <row r="7" spans="1:40" x14ac:dyDescent="0.2">
      <c r="A7" s="391" t="s">
        <v>127</v>
      </c>
      <c r="B7" s="368">
        <v>3395</v>
      </c>
      <c r="C7" s="381">
        <v>53.263256981487295</v>
      </c>
      <c r="D7" s="368">
        <v>3395</v>
      </c>
      <c r="E7" s="381">
        <v>53.263256981487295</v>
      </c>
      <c r="F7" s="368">
        <v>3382</v>
      </c>
      <c r="G7" s="381">
        <v>49.271561771561771</v>
      </c>
      <c r="H7" s="603">
        <v>0</v>
      </c>
      <c r="I7" s="603">
        <v>0.38438793613246602</v>
      </c>
      <c r="J7" s="388"/>
    </row>
    <row r="8" spans="1:40" x14ac:dyDescent="0.2">
      <c r="A8" s="391" t="s">
        <v>128</v>
      </c>
      <c r="B8" s="368">
        <v>204</v>
      </c>
      <c r="C8" s="381">
        <v>3.2005020395356132</v>
      </c>
      <c r="D8" s="368">
        <v>204</v>
      </c>
      <c r="E8" s="381">
        <v>3.2005020395356132</v>
      </c>
      <c r="F8" s="368">
        <v>204</v>
      </c>
      <c r="G8" s="381">
        <v>2.9720279720279721</v>
      </c>
      <c r="H8" s="603">
        <v>0</v>
      </c>
      <c r="I8" s="603">
        <v>0</v>
      </c>
      <c r="J8" s="388"/>
    </row>
    <row r="9" spans="1:40" x14ac:dyDescent="0.2">
      <c r="A9" s="333" t="s">
        <v>408</v>
      </c>
      <c r="B9" s="694">
        <v>1978</v>
      </c>
      <c r="C9" s="704">
        <v>31.032318795105112</v>
      </c>
      <c r="D9" s="694">
        <v>1978</v>
      </c>
      <c r="E9" s="704">
        <v>31.032318795105112</v>
      </c>
      <c r="F9" s="694">
        <v>2433</v>
      </c>
      <c r="G9" s="704">
        <v>35.4458041958042</v>
      </c>
      <c r="H9" s="705">
        <v>0</v>
      </c>
      <c r="I9" s="705">
        <v>-18.701191944101932</v>
      </c>
      <c r="J9" s="388"/>
    </row>
    <row r="10" spans="1:40" s="80" customFormat="1" x14ac:dyDescent="0.2">
      <c r="A10" s="90" t="s">
        <v>117</v>
      </c>
      <c r="B10" s="91">
        <v>6374</v>
      </c>
      <c r="C10" s="389">
        <v>100</v>
      </c>
      <c r="D10" s="91">
        <v>6374</v>
      </c>
      <c r="E10" s="389">
        <v>100</v>
      </c>
      <c r="F10" s="91">
        <v>6864</v>
      </c>
      <c r="G10" s="389">
        <v>100</v>
      </c>
      <c r="H10" s="389">
        <v>0</v>
      </c>
      <c r="I10" s="92">
        <v>-7.1386946386946386</v>
      </c>
      <c r="J10" s="388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3"/>
      <c r="B11" s="321"/>
      <c r="C11" s="321"/>
      <c r="D11" s="321"/>
      <c r="E11" s="321"/>
      <c r="F11" s="13"/>
      <c r="G11" s="13"/>
      <c r="H11" s="13"/>
      <c r="I11" s="245" t="s">
        <v>234</v>
      </c>
    </row>
    <row r="12" spans="1:40" s="376" customFormat="1" ht="12.75" x14ac:dyDescent="0.2">
      <c r="A12" s="702" t="s">
        <v>526</v>
      </c>
      <c r="B12" s="377"/>
      <c r="C12" s="377"/>
      <c r="D12" s="378"/>
      <c r="E12" s="378"/>
      <c r="F12" s="377"/>
      <c r="G12" s="377"/>
      <c r="H12" s="377"/>
      <c r="I12" s="377"/>
      <c r="J12" s="377"/>
      <c r="K12" s="377"/>
      <c r="L12" s="377"/>
      <c r="M12" s="377"/>
      <c r="N12" s="377"/>
      <c r="O12" s="377"/>
    </row>
    <row r="13" spans="1:40" x14ac:dyDescent="0.2">
      <c r="A13" s="321" t="s">
        <v>524</v>
      </c>
      <c r="B13" s="387"/>
      <c r="C13" s="387"/>
      <c r="D13" s="387"/>
      <c r="E13" s="387"/>
      <c r="F13" s="387"/>
      <c r="G13" s="387"/>
      <c r="H13" s="387"/>
      <c r="I13" s="387"/>
    </row>
    <row r="14" spans="1:40" x14ac:dyDescent="0.2">
      <c r="A14" s="677" t="s">
        <v>622</v>
      </c>
      <c r="B14" s="387"/>
      <c r="C14" s="387"/>
      <c r="D14" s="387"/>
      <c r="E14" s="387"/>
      <c r="F14" s="387"/>
      <c r="G14" s="387"/>
      <c r="H14" s="387"/>
      <c r="I14" s="387"/>
    </row>
  </sheetData>
  <mergeCells count="5">
    <mergeCell ref="A1:D2"/>
    <mergeCell ref="H3:I3"/>
    <mergeCell ref="B3:C3"/>
    <mergeCell ref="D3:E3"/>
    <mergeCell ref="F3:G3"/>
  </mergeCells>
  <conditionalFormatting sqref="H5:I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A4" sqref="A4"/>
    </sheetView>
  </sheetViews>
  <sheetFormatPr baseColWidth="10" defaultColWidth="11" defaultRowHeight="12.75" x14ac:dyDescent="0.2"/>
  <cols>
    <col min="1" max="1" width="30.25" style="347" customWidth="1"/>
    <col min="2" max="2" width="11" style="347"/>
    <col min="3" max="3" width="11.625" style="347" customWidth="1"/>
    <col min="4" max="4" width="11" style="347"/>
    <col min="5" max="5" width="11.625" style="347" customWidth="1"/>
    <col min="6" max="6" width="11" style="347"/>
    <col min="7" max="7" width="11.625" style="347" customWidth="1"/>
    <col min="8" max="9" width="10.5" style="347" customWidth="1"/>
    <col min="10" max="16384" width="11" style="347"/>
  </cols>
  <sheetData>
    <row r="1" spans="1:12" x14ac:dyDescent="0.2">
      <c r="A1" s="910" t="s">
        <v>40</v>
      </c>
      <c r="B1" s="910"/>
      <c r="C1" s="910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910"/>
      <c r="B2" s="910"/>
      <c r="C2" s="910"/>
      <c r="D2" s="399"/>
      <c r="E2" s="184"/>
      <c r="F2" s="184"/>
      <c r="H2" s="12"/>
      <c r="I2" s="12"/>
      <c r="J2" s="12"/>
      <c r="K2" s="12"/>
    </row>
    <row r="3" spans="1:12" x14ac:dyDescent="0.2">
      <c r="A3" s="398"/>
      <c r="B3" s="12"/>
      <c r="C3" s="12"/>
      <c r="D3" s="12"/>
      <c r="E3" s="12"/>
      <c r="F3" s="12"/>
      <c r="G3" s="12"/>
      <c r="H3" s="348"/>
      <c r="I3" s="385" t="s">
        <v>566</v>
      </c>
      <c r="J3" s="12"/>
      <c r="K3" s="12"/>
      <c r="L3" s="12"/>
    </row>
    <row r="4" spans="1:12" x14ac:dyDescent="0.2">
      <c r="A4" s="199"/>
      <c r="B4" s="922">
        <f>INDICE!A3</f>
        <v>42795</v>
      </c>
      <c r="C4" s="923">
        <v>41671</v>
      </c>
      <c r="D4" s="922">
        <f>DATE(YEAR(B4),MONTH(B4)-1,1)</f>
        <v>42767</v>
      </c>
      <c r="E4" s="923"/>
      <c r="F4" s="922">
        <f>DATE(YEAR(B4)-1,MONTH(B4),1)</f>
        <v>42430</v>
      </c>
      <c r="G4" s="923"/>
      <c r="H4" s="871" t="s">
        <v>474</v>
      </c>
      <c r="I4" s="871"/>
      <c r="J4" s="12"/>
      <c r="K4" s="12"/>
      <c r="L4" s="12"/>
    </row>
    <row r="5" spans="1:12" x14ac:dyDescent="0.2">
      <c r="A5" s="398"/>
      <c r="B5" s="258" t="s">
        <v>54</v>
      </c>
      <c r="C5" s="258" t="s">
        <v>108</v>
      </c>
      <c r="D5" s="258" t="s">
        <v>54</v>
      </c>
      <c r="E5" s="258" t="s">
        <v>108</v>
      </c>
      <c r="F5" s="258" t="s">
        <v>54</v>
      </c>
      <c r="G5" s="258" t="s">
        <v>108</v>
      </c>
      <c r="H5" s="438">
        <f>D4</f>
        <v>42767</v>
      </c>
      <c r="I5" s="438">
        <f>F4</f>
        <v>42430</v>
      </c>
      <c r="J5" s="12"/>
      <c r="K5" s="12"/>
      <c r="L5" s="12"/>
    </row>
    <row r="6" spans="1:12" ht="15" customHeight="1" x14ac:dyDescent="0.2">
      <c r="A6" s="199" t="s">
        <v>413</v>
      </c>
      <c r="B6" s="350">
        <v>10572.949000000001</v>
      </c>
      <c r="C6" s="349">
        <v>37.72182685408864</v>
      </c>
      <c r="D6" s="350">
        <v>14793.591</v>
      </c>
      <c r="E6" s="349">
        <v>45.925102388273793</v>
      </c>
      <c r="F6" s="350">
        <v>6818.7910000000002</v>
      </c>
      <c r="G6" s="349">
        <v>29.077825161051273</v>
      </c>
      <c r="H6" s="349">
        <v>-28.530206087217092</v>
      </c>
      <c r="I6" s="349">
        <v>55.056064924119255</v>
      </c>
      <c r="J6" s="12"/>
      <c r="K6" s="12"/>
      <c r="L6" s="12"/>
    </row>
    <row r="7" spans="1:12" x14ac:dyDescent="0.2">
      <c r="A7" s="397" t="s">
        <v>412</v>
      </c>
      <c r="B7" s="350">
        <v>17455.781000000003</v>
      </c>
      <c r="C7" s="349">
        <v>62.278173145911353</v>
      </c>
      <c r="D7" s="350">
        <v>17418.838</v>
      </c>
      <c r="E7" s="349">
        <v>54.0748976117262</v>
      </c>
      <c r="F7" s="350">
        <v>16631.349999999999</v>
      </c>
      <c r="G7" s="349">
        <v>70.92217483894872</v>
      </c>
      <c r="H7" s="349">
        <v>0.21208647786955101</v>
      </c>
      <c r="I7" s="349">
        <v>4.9570900738665484</v>
      </c>
      <c r="J7" s="12"/>
      <c r="K7" s="12"/>
      <c r="L7" s="12"/>
    </row>
    <row r="8" spans="1:12" x14ac:dyDescent="0.2">
      <c r="A8" s="241" t="s">
        <v>117</v>
      </c>
      <c r="B8" s="242">
        <v>28028.730000000003</v>
      </c>
      <c r="C8" s="243">
        <v>100</v>
      </c>
      <c r="D8" s="242">
        <v>32212.429</v>
      </c>
      <c r="E8" s="243">
        <v>100</v>
      </c>
      <c r="F8" s="242">
        <v>23450.141</v>
      </c>
      <c r="G8" s="243">
        <v>100</v>
      </c>
      <c r="H8" s="92">
        <v>-12.987840811383697</v>
      </c>
      <c r="I8" s="92">
        <v>19.524782388302071</v>
      </c>
      <c r="J8" s="804"/>
      <c r="K8" s="395"/>
    </row>
    <row r="9" spans="1:12" s="376" customFormat="1" x14ac:dyDescent="0.2">
      <c r="A9" s="395"/>
      <c r="B9" s="395"/>
      <c r="C9" s="395"/>
      <c r="D9" s="395"/>
      <c r="E9" s="395"/>
      <c r="F9" s="395"/>
      <c r="H9" s="395"/>
      <c r="I9" s="245" t="s">
        <v>234</v>
      </c>
      <c r="J9" s="377"/>
      <c r="K9" s="377"/>
      <c r="L9" s="377"/>
    </row>
    <row r="10" spans="1:12" x14ac:dyDescent="0.2">
      <c r="A10" s="702" t="s">
        <v>564</v>
      </c>
      <c r="B10" s="377"/>
      <c r="C10" s="378"/>
      <c r="D10" s="377"/>
      <c r="E10" s="377"/>
      <c r="F10" s="377"/>
      <c r="G10" s="377"/>
      <c r="H10" s="395"/>
      <c r="I10" s="395"/>
      <c r="J10" s="395"/>
      <c r="K10" s="395"/>
      <c r="L10" s="395"/>
    </row>
    <row r="11" spans="1:12" x14ac:dyDescent="0.2">
      <c r="A11" s="321" t="s">
        <v>565</v>
      </c>
      <c r="B11" s="395"/>
      <c r="C11" s="396"/>
      <c r="D11" s="395"/>
      <c r="E11" s="395"/>
      <c r="F11" s="395"/>
      <c r="G11" s="395"/>
      <c r="H11" s="395"/>
      <c r="I11" s="395"/>
      <c r="J11" s="395"/>
      <c r="K11" s="395"/>
      <c r="L11" s="395"/>
    </row>
    <row r="12" spans="1:12" x14ac:dyDescent="0.2">
      <c r="A12" s="321" t="s">
        <v>524</v>
      </c>
      <c r="B12" s="395"/>
      <c r="C12" s="395"/>
      <c r="D12" s="395"/>
      <c r="E12" s="395"/>
      <c r="F12" s="395"/>
      <c r="G12" s="395"/>
      <c r="H12" s="12"/>
      <c r="I12" s="184"/>
      <c r="J12" s="395"/>
      <c r="K12" s="395"/>
      <c r="L12" s="395"/>
    </row>
    <row r="13" spans="1:12" x14ac:dyDescent="0.2">
      <c r="A13" s="395"/>
      <c r="B13" s="395"/>
      <c r="C13" s="395"/>
      <c r="D13" s="395"/>
      <c r="E13" s="395"/>
      <c r="F13" s="395"/>
      <c r="G13" s="395"/>
      <c r="H13" s="12"/>
      <c r="I13" s="12"/>
      <c r="J13" s="395"/>
      <c r="K13" s="395"/>
      <c r="L13" s="395"/>
    </row>
    <row r="14" spans="1:12" x14ac:dyDescent="0.2">
      <c r="A14" s="395"/>
      <c r="B14" s="395"/>
      <c r="C14" s="395"/>
      <c r="D14" s="395"/>
      <c r="E14" s="395"/>
      <c r="F14" s="395"/>
      <c r="G14" s="395"/>
      <c r="H14" s="12"/>
      <c r="I14" s="12"/>
      <c r="J14" s="12"/>
      <c r="K14" s="12"/>
      <c r="L14" s="12"/>
    </row>
    <row r="15" spans="1:12" x14ac:dyDescent="0.2">
      <c r="A15" s="12"/>
      <c r="B15" s="804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61"/>
    </row>
    <row r="18" spans="2:13" x14ac:dyDescent="0.2">
      <c r="B18" s="761"/>
    </row>
    <row r="19" spans="2:13" x14ac:dyDescent="0.2">
      <c r="M19" s="347" t="s">
        <v>411</v>
      </c>
    </row>
    <row r="21" spans="2:13" x14ac:dyDescent="0.2">
      <c r="C21" s="761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24" t="s">
        <v>1</v>
      </c>
      <c r="B1" s="924"/>
      <c r="C1" s="924"/>
      <c r="D1" s="924"/>
      <c r="E1" s="400"/>
      <c r="F1" s="400"/>
      <c r="G1" s="401"/>
    </row>
    <row r="2" spans="1:7" x14ac:dyDescent="0.2">
      <c r="A2" s="924"/>
      <c r="B2" s="924"/>
      <c r="C2" s="924"/>
      <c r="D2" s="924"/>
      <c r="E2" s="401"/>
      <c r="F2" s="401"/>
      <c r="G2" s="401"/>
    </row>
    <row r="3" spans="1:7" x14ac:dyDescent="0.2">
      <c r="A3" s="609"/>
      <c r="B3" s="609"/>
      <c r="C3" s="609"/>
      <c r="D3" s="401"/>
      <c r="E3" s="401"/>
      <c r="F3" s="401"/>
      <c r="G3" s="401"/>
    </row>
    <row r="4" spans="1:7" x14ac:dyDescent="0.2">
      <c r="A4" s="402" t="s">
        <v>414</v>
      </c>
      <c r="B4" s="401"/>
      <c r="C4" s="401"/>
      <c r="D4" s="401"/>
      <c r="E4" s="401"/>
      <c r="F4" s="401"/>
      <c r="G4" s="401"/>
    </row>
    <row r="5" spans="1:7" x14ac:dyDescent="0.2">
      <c r="A5" s="403"/>
      <c r="B5" s="403" t="s">
        <v>415</v>
      </c>
      <c r="C5" s="403" t="s">
        <v>416</v>
      </c>
      <c r="D5" s="403" t="s">
        <v>417</v>
      </c>
      <c r="E5" s="403" t="s">
        <v>418</v>
      </c>
      <c r="F5" s="403" t="s">
        <v>54</v>
      </c>
      <c r="G5" s="401"/>
    </row>
    <row r="6" spans="1:7" x14ac:dyDescent="0.2">
      <c r="A6" s="404" t="s">
        <v>415</v>
      </c>
      <c r="B6" s="405">
        <v>1</v>
      </c>
      <c r="C6" s="405">
        <v>238.8</v>
      </c>
      <c r="D6" s="405">
        <v>0.23880000000000001</v>
      </c>
      <c r="E6" s="406" t="s">
        <v>419</v>
      </c>
      <c r="F6" s="406">
        <v>0.27779999999999999</v>
      </c>
      <c r="G6" s="401"/>
    </row>
    <row r="7" spans="1:7" x14ac:dyDescent="0.2">
      <c r="A7" s="407" t="s">
        <v>416</v>
      </c>
      <c r="B7" s="408" t="s">
        <v>420</v>
      </c>
      <c r="C7" s="409">
        <v>1</v>
      </c>
      <c r="D7" s="410" t="s">
        <v>421</v>
      </c>
      <c r="E7" s="410" t="s">
        <v>422</v>
      </c>
      <c r="F7" s="408" t="s">
        <v>423</v>
      </c>
      <c r="G7" s="401"/>
    </row>
    <row r="8" spans="1:7" x14ac:dyDescent="0.2">
      <c r="A8" s="407" t="s">
        <v>417</v>
      </c>
      <c r="B8" s="408">
        <v>4.1867999999999999</v>
      </c>
      <c r="C8" s="410" t="s">
        <v>424</v>
      </c>
      <c r="D8" s="409">
        <v>1</v>
      </c>
      <c r="E8" s="410" t="s">
        <v>425</v>
      </c>
      <c r="F8" s="408">
        <v>1.163</v>
      </c>
      <c r="G8" s="401"/>
    </row>
    <row r="9" spans="1:7" x14ac:dyDescent="0.2">
      <c r="A9" s="407" t="s">
        <v>418</v>
      </c>
      <c r="B9" s="408" t="s">
        <v>426</v>
      </c>
      <c r="C9" s="410" t="s">
        <v>427</v>
      </c>
      <c r="D9" s="410" t="s">
        <v>428</v>
      </c>
      <c r="E9" s="408">
        <v>1</v>
      </c>
      <c r="F9" s="411">
        <v>11630</v>
      </c>
      <c r="G9" s="401"/>
    </row>
    <row r="10" spans="1:7" x14ac:dyDescent="0.2">
      <c r="A10" s="412" t="s">
        <v>54</v>
      </c>
      <c r="B10" s="413">
        <v>3.6</v>
      </c>
      <c r="C10" s="413">
        <v>860</v>
      </c>
      <c r="D10" s="413">
        <v>0.86</v>
      </c>
      <c r="E10" s="414" t="s">
        <v>429</v>
      </c>
      <c r="F10" s="413">
        <v>1</v>
      </c>
      <c r="G10" s="401"/>
    </row>
    <row r="11" spans="1:7" x14ac:dyDescent="0.2">
      <c r="A11" s="407"/>
      <c r="B11" s="409"/>
      <c r="C11" s="409"/>
      <c r="D11" s="409"/>
      <c r="E11" s="408"/>
      <c r="F11" s="409"/>
      <c r="G11" s="401"/>
    </row>
    <row r="12" spans="1:7" x14ac:dyDescent="0.2">
      <c r="A12" s="402"/>
      <c r="B12" s="401"/>
      <c r="C12" s="401"/>
      <c r="D12" s="401"/>
      <c r="E12" s="415"/>
      <c r="F12" s="401"/>
      <c r="G12" s="401"/>
    </row>
    <row r="13" spans="1:7" x14ac:dyDescent="0.2">
      <c r="A13" s="402" t="s">
        <v>430</v>
      </c>
      <c r="B13" s="401"/>
      <c r="C13" s="401"/>
      <c r="D13" s="401"/>
      <c r="E13" s="401"/>
      <c r="F13" s="401"/>
      <c r="G13" s="401"/>
    </row>
    <row r="14" spans="1:7" x14ac:dyDescent="0.2">
      <c r="A14" s="403"/>
      <c r="B14" s="416" t="s">
        <v>431</v>
      </c>
      <c r="C14" s="403" t="s">
        <v>432</v>
      </c>
      <c r="D14" s="403" t="s">
        <v>433</v>
      </c>
      <c r="E14" s="403" t="s">
        <v>434</v>
      </c>
      <c r="F14" s="403" t="s">
        <v>435</v>
      </c>
      <c r="G14" s="409"/>
    </row>
    <row r="15" spans="1:7" x14ac:dyDescent="0.2">
      <c r="A15" s="404" t="s">
        <v>431</v>
      </c>
      <c r="B15" s="405">
        <v>1</v>
      </c>
      <c r="C15" s="405">
        <v>2.3810000000000001E-2</v>
      </c>
      <c r="D15" s="405">
        <v>0.13370000000000001</v>
      </c>
      <c r="E15" s="405">
        <v>3.7850000000000001</v>
      </c>
      <c r="F15" s="405">
        <v>3.8E-3</v>
      </c>
      <c r="G15" s="409"/>
    </row>
    <row r="16" spans="1:7" x14ac:dyDescent="0.2">
      <c r="A16" s="407" t="s">
        <v>432</v>
      </c>
      <c r="B16" s="409">
        <v>42</v>
      </c>
      <c r="C16" s="409">
        <v>1</v>
      </c>
      <c r="D16" s="409">
        <v>5.6150000000000002</v>
      </c>
      <c r="E16" s="409">
        <v>159</v>
      </c>
      <c r="F16" s="409">
        <v>0.159</v>
      </c>
      <c r="G16" s="409"/>
    </row>
    <row r="17" spans="1:7" x14ac:dyDescent="0.2">
      <c r="A17" s="407" t="s">
        <v>433</v>
      </c>
      <c r="B17" s="409">
        <v>7.48</v>
      </c>
      <c r="C17" s="409">
        <v>0.17810000000000001</v>
      </c>
      <c r="D17" s="409">
        <v>1</v>
      </c>
      <c r="E17" s="409">
        <v>28.3</v>
      </c>
      <c r="F17" s="409">
        <v>2.8299999999999999E-2</v>
      </c>
      <c r="G17" s="409"/>
    </row>
    <row r="18" spans="1:7" x14ac:dyDescent="0.2">
      <c r="A18" s="407" t="s">
        <v>434</v>
      </c>
      <c r="B18" s="409">
        <v>0.26419999999999999</v>
      </c>
      <c r="C18" s="409">
        <v>6.3E-3</v>
      </c>
      <c r="D18" s="409">
        <v>3.5299999999999998E-2</v>
      </c>
      <c r="E18" s="409">
        <v>1</v>
      </c>
      <c r="F18" s="409">
        <v>1E-3</v>
      </c>
      <c r="G18" s="409"/>
    </row>
    <row r="19" spans="1:7" x14ac:dyDescent="0.2">
      <c r="A19" s="412" t="s">
        <v>435</v>
      </c>
      <c r="B19" s="413">
        <v>264.2</v>
      </c>
      <c r="C19" s="413">
        <v>6.2889999999999997</v>
      </c>
      <c r="D19" s="413">
        <v>35.314700000000002</v>
      </c>
      <c r="E19" s="417">
        <v>1000</v>
      </c>
      <c r="F19" s="413">
        <v>1</v>
      </c>
      <c r="G19" s="409"/>
    </row>
    <row r="20" spans="1:7" x14ac:dyDescent="0.2">
      <c r="A20" s="401"/>
      <c r="B20" s="401"/>
      <c r="C20" s="401"/>
      <c r="D20" s="401"/>
      <c r="E20" s="401"/>
      <c r="F20" s="401"/>
      <c r="G20" s="401"/>
    </row>
    <row r="21" spans="1:7" x14ac:dyDescent="0.2">
      <c r="A21" s="401"/>
      <c r="B21" s="401"/>
      <c r="C21" s="401"/>
      <c r="D21" s="401"/>
      <c r="E21" s="401"/>
      <c r="F21" s="401"/>
      <c r="G21" s="401"/>
    </row>
    <row r="22" spans="1:7" x14ac:dyDescent="0.2">
      <c r="A22" s="402" t="s">
        <v>436</v>
      </c>
      <c r="B22" s="401"/>
      <c r="C22" s="401"/>
      <c r="D22" s="401"/>
      <c r="E22" s="401"/>
      <c r="F22" s="401"/>
      <c r="G22" s="401"/>
    </row>
    <row r="23" spans="1:7" x14ac:dyDescent="0.2">
      <c r="A23" s="418" t="s">
        <v>300</v>
      </c>
      <c r="B23" s="418"/>
      <c r="C23" s="418"/>
      <c r="D23" s="418"/>
      <c r="E23" s="418"/>
      <c r="F23" s="418"/>
      <c r="G23" s="401"/>
    </row>
    <row r="24" spans="1:7" x14ac:dyDescent="0.2">
      <c r="A24" s="925" t="s">
        <v>437</v>
      </c>
      <c r="B24" s="925"/>
      <c r="C24" s="925"/>
      <c r="D24" s="926" t="s">
        <v>438</v>
      </c>
      <c r="E24" s="926"/>
      <c r="F24" s="926"/>
      <c r="G24" s="401"/>
    </row>
    <row r="25" spans="1:7" x14ac:dyDescent="0.2">
      <c r="A25" s="401"/>
      <c r="B25" s="401"/>
      <c r="C25" s="401"/>
      <c r="D25" s="401"/>
      <c r="E25" s="401"/>
      <c r="F25" s="401"/>
      <c r="G25" s="401"/>
    </row>
    <row r="26" spans="1:7" x14ac:dyDescent="0.2">
      <c r="A26" s="401"/>
      <c r="B26" s="401"/>
      <c r="C26" s="401"/>
      <c r="D26" s="401"/>
      <c r="E26" s="401"/>
      <c r="F26" s="401"/>
      <c r="G26" s="401"/>
    </row>
    <row r="27" spans="1:7" x14ac:dyDescent="0.2">
      <c r="A27" s="60" t="s">
        <v>439</v>
      </c>
      <c r="B27" s="401"/>
      <c r="C27" s="60"/>
      <c r="D27" s="402" t="s">
        <v>440</v>
      </c>
      <c r="E27" s="401"/>
      <c r="F27" s="401"/>
      <c r="G27" s="401"/>
    </row>
    <row r="28" spans="1:7" x14ac:dyDescent="0.2">
      <c r="A28" s="418" t="s">
        <v>300</v>
      </c>
      <c r="B28" s="419" t="s">
        <v>442</v>
      </c>
      <c r="C28" s="58"/>
      <c r="D28" s="404" t="s">
        <v>112</v>
      </c>
      <c r="E28" s="405"/>
      <c r="F28" s="406" t="s">
        <v>443</v>
      </c>
      <c r="G28" s="401"/>
    </row>
    <row r="29" spans="1:7" x14ac:dyDescent="0.2">
      <c r="A29" s="420" t="s">
        <v>447</v>
      </c>
      <c r="B29" s="421" t="s">
        <v>448</v>
      </c>
      <c r="C29" s="58"/>
      <c r="D29" s="412" t="s">
        <v>408</v>
      </c>
      <c r="E29" s="413"/>
      <c r="F29" s="414" t="s">
        <v>449</v>
      </c>
      <c r="G29" s="401"/>
    </row>
    <row r="30" spans="1:7" x14ac:dyDescent="0.2">
      <c r="A30" s="422" t="s">
        <v>450</v>
      </c>
      <c r="B30" s="423" t="s">
        <v>451</v>
      </c>
      <c r="C30" s="401"/>
      <c r="D30" s="401"/>
      <c r="E30" s="401"/>
      <c r="F30" s="401"/>
      <c r="G30" s="401"/>
    </row>
    <row r="31" spans="1:7" x14ac:dyDescent="0.2">
      <c r="A31" s="401"/>
      <c r="B31" s="401"/>
      <c r="C31" s="401"/>
      <c r="D31" s="401"/>
      <c r="E31" s="401"/>
      <c r="F31" s="401"/>
      <c r="G31" s="401"/>
    </row>
    <row r="32" spans="1:7" x14ac:dyDescent="0.2">
      <c r="A32" s="401"/>
      <c r="B32" s="401"/>
      <c r="C32" s="401"/>
      <c r="D32" s="401"/>
      <c r="E32" s="401"/>
      <c r="F32" s="401"/>
      <c r="G32" s="401"/>
    </row>
    <row r="33" spans="1:7" x14ac:dyDescent="0.2">
      <c r="A33" s="402" t="s">
        <v>441</v>
      </c>
      <c r="B33" s="401"/>
      <c r="C33" s="401"/>
      <c r="D33" s="401"/>
      <c r="E33" s="402" t="s">
        <v>452</v>
      </c>
      <c r="F33" s="401"/>
      <c r="G33" s="401"/>
    </row>
    <row r="34" spans="1:7" x14ac:dyDescent="0.2">
      <c r="A34" s="418" t="s">
        <v>444</v>
      </c>
      <c r="B34" s="418" t="s">
        <v>445</v>
      </c>
      <c r="C34" s="418" t="s">
        <v>446</v>
      </c>
      <c r="D34" s="409"/>
      <c r="E34" s="403"/>
      <c r="F34" s="403" t="s">
        <v>453</v>
      </c>
      <c r="G34" s="401"/>
    </row>
    <row r="35" spans="1:7" x14ac:dyDescent="0.2">
      <c r="A35" s="1"/>
      <c r="B35" s="1"/>
      <c r="C35" s="1"/>
      <c r="D35" s="1"/>
      <c r="E35" s="404" t="s">
        <v>454</v>
      </c>
      <c r="F35" s="424">
        <v>11.6</v>
      </c>
      <c r="G35" s="401"/>
    </row>
    <row r="36" spans="1:7" x14ac:dyDescent="0.2">
      <c r="A36" s="1"/>
      <c r="B36" s="1"/>
      <c r="C36" s="1"/>
      <c r="D36" s="1"/>
      <c r="E36" s="407" t="s">
        <v>48</v>
      </c>
      <c r="F36" s="424">
        <v>8.5299999999999994</v>
      </c>
      <c r="G36" s="401"/>
    </row>
    <row r="37" spans="1:7" x14ac:dyDescent="0.2">
      <c r="A37" s="1"/>
      <c r="B37" s="1"/>
      <c r="C37" s="1"/>
      <c r="D37" s="1"/>
      <c r="E37" s="407" t="s">
        <v>49</v>
      </c>
      <c r="F37" s="424">
        <v>7.88</v>
      </c>
      <c r="G37" s="401"/>
    </row>
    <row r="38" spans="1:7" x14ac:dyDescent="0.2">
      <c r="A38" s="1"/>
      <c r="B38" s="1"/>
      <c r="C38" s="1"/>
      <c r="D38" s="1"/>
      <c r="E38" s="407" t="s">
        <v>455</v>
      </c>
      <c r="F38" s="424">
        <v>7.93</v>
      </c>
      <c r="G38" s="401"/>
    </row>
    <row r="39" spans="1:7" x14ac:dyDescent="0.2">
      <c r="A39" s="1"/>
      <c r="B39" s="1"/>
      <c r="C39" s="1"/>
      <c r="D39" s="1"/>
      <c r="E39" s="407" t="s">
        <v>127</v>
      </c>
      <c r="F39" s="424">
        <v>7.46</v>
      </c>
      <c r="G39" s="401"/>
    </row>
    <row r="40" spans="1:7" x14ac:dyDescent="0.2">
      <c r="A40" s="1"/>
      <c r="B40" s="1"/>
      <c r="C40" s="1"/>
      <c r="D40" s="1"/>
      <c r="E40" s="407" t="s">
        <v>128</v>
      </c>
      <c r="F40" s="424">
        <v>6.66</v>
      </c>
      <c r="G40" s="401"/>
    </row>
    <row r="41" spans="1:7" x14ac:dyDescent="0.2">
      <c r="A41" s="1"/>
      <c r="B41" s="1"/>
      <c r="C41" s="1"/>
      <c r="D41" s="1"/>
      <c r="E41" s="412" t="s">
        <v>456</v>
      </c>
      <c r="F41" s="425">
        <v>8</v>
      </c>
      <c r="G41" s="401"/>
    </row>
    <row r="42" spans="1:7" x14ac:dyDescent="0.2">
      <c r="A42" s="401"/>
      <c r="B42" s="401"/>
      <c r="C42" s="401"/>
      <c r="D42" s="401"/>
      <c r="E42" s="401"/>
      <c r="F42" s="401"/>
      <c r="G42" s="401"/>
    </row>
    <row r="43" spans="1:7" x14ac:dyDescent="0.2">
      <c r="A43" s="401"/>
      <c r="B43" s="401"/>
      <c r="C43" s="401"/>
      <c r="D43" s="401"/>
      <c r="E43" s="401"/>
      <c r="F43" s="401"/>
      <c r="G43" s="401"/>
    </row>
    <row r="44" spans="1:7" x14ac:dyDescent="0.2">
      <c r="A44" s="401"/>
      <c r="B44" s="401"/>
      <c r="C44" s="401"/>
      <c r="D44" s="401"/>
      <c r="E44" s="401"/>
      <c r="F44" s="401"/>
      <c r="G44" s="401"/>
    </row>
    <row r="45" spans="1:7" ht="15" x14ac:dyDescent="0.25">
      <c r="A45" s="426" t="s">
        <v>457</v>
      </c>
      <c r="B45" s="1"/>
      <c r="C45" s="1"/>
      <c r="D45" s="1"/>
      <c r="E45" s="1"/>
      <c r="F45" s="1"/>
      <c r="G45" s="1"/>
    </row>
    <row r="46" spans="1:7" x14ac:dyDescent="0.2">
      <c r="A46" s="1" t="s">
        <v>458</v>
      </c>
      <c r="B46" s="1"/>
      <c r="C46" s="1"/>
      <c r="D46" s="1"/>
      <c r="E46" s="1"/>
      <c r="F46" s="1"/>
      <c r="G46" s="1"/>
    </row>
    <row r="47" spans="1:7" x14ac:dyDescent="0.2">
      <c r="A47" s="1" t="s">
        <v>459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6" t="s">
        <v>460</v>
      </c>
      <c r="B49" s="1"/>
      <c r="C49" s="1"/>
      <c r="D49" s="1"/>
      <c r="E49" s="1"/>
      <c r="F49" s="1"/>
      <c r="G49" s="1"/>
    </row>
    <row r="50" spans="1:7" x14ac:dyDescent="0.2">
      <c r="A50" s="1" t="s">
        <v>626</v>
      </c>
      <c r="B50" s="1"/>
      <c r="C50" s="1"/>
      <c r="D50" s="1"/>
      <c r="E50" s="1"/>
      <c r="F50" s="1"/>
      <c r="G50" s="1"/>
    </row>
    <row r="51" spans="1:7" x14ac:dyDescent="0.2">
      <c r="A51" s="1" t="s">
        <v>627</v>
      </c>
      <c r="B51" s="1"/>
      <c r="C51" s="1"/>
      <c r="D51" s="1"/>
      <c r="E51" s="1"/>
      <c r="F51" s="1"/>
      <c r="G51" s="1"/>
    </row>
    <row r="52" spans="1:7" x14ac:dyDescent="0.2">
      <c r="A52" s="1" t="s">
        <v>628</v>
      </c>
      <c r="B52" s="1"/>
      <c r="C52" s="1"/>
      <c r="D52" s="1"/>
      <c r="E52" s="1"/>
      <c r="F52" s="1"/>
      <c r="G52" s="1"/>
    </row>
    <row r="53" spans="1:7" x14ac:dyDescent="0.2">
      <c r="A53" s="1" t="s">
        <v>629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6" t="s">
        <v>461</v>
      </c>
      <c r="B55" s="1"/>
      <c r="C55" s="1"/>
      <c r="D55" s="1"/>
      <c r="E55" s="1"/>
      <c r="F55" s="1"/>
      <c r="G55" s="1"/>
    </row>
    <row r="56" spans="1:7" x14ac:dyDescent="0.2">
      <c r="A56" s="1" t="s">
        <v>630</v>
      </c>
      <c r="B56" s="1"/>
      <c r="C56" s="1"/>
      <c r="D56" s="1"/>
      <c r="E56" s="1"/>
      <c r="F56" s="1"/>
      <c r="G56" s="1"/>
    </row>
    <row r="57" spans="1:7" x14ac:dyDescent="0.2">
      <c r="A57" s="1" t="s">
        <v>631</v>
      </c>
      <c r="B57" s="1"/>
      <c r="C57" s="1"/>
      <c r="D57" s="1"/>
      <c r="E57" s="1"/>
      <c r="F57" s="1"/>
      <c r="G57" s="1"/>
    </row>
    <row r="58" spans="1:7" x14ac:dyDescent="0.2">
      <c r="A58" s="1" t="s">
        <v>632</v>
      </c>
      <c r="B58" s="1"/>
      <c r="C58" s="1"/>
      <c r="D58" s="1"/>
      <c r="E58" s="1"/>
      <c r="F58" s="1"/>
      <c r="G58" s="1"/>
    </row>
    <row r="59" spans="1:7" x14ac:dyDescent="0.2">
      <c r="A59" s="1" t="s">
        <v>633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6" t="s">
        <v>616</v>
      </c>
      <c r="B61" s="1"/>
      <c r="C61" s="1"/>
      <c r="D61" s="1"/>
      <c r="E61" s="1"/>
      <c r="F61" s="1"/>
      <c r="G61" s="1"/>
    </row>
    <row r="62" spans="1:7" x14ac:dyDescent="0.2">
      <c r="A62" s="1" t="s">
        <v>634</v>
      </c>
      <c r="B62" s="1"/>
      <c r="C62" s="1"/>
      <c r="D62" s="1"/>
      <c r="E62" s="1"/>
      <c r="F62" s="1"/>
      <c r="G62" s="1"/>
    </row>
    <row r="63" spans="1:7" x14ac:dyDescent="0.2">
      <c r="A63" s="1" t="s">
        <v>619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6" t="s">
        <v>462</v>
      </c>
      <c r="B65" s="1"/>
      <c r="C65" s="1"/>
      <c r="D65" s="1"/>
      <c r="E65" s="1"/>
      <c r="F65" s="1"/>
      <c r="G65" s="1"/>
    </row>
    <row r="66" spans="1:7" x14ac:dyDescent="0.2">
      <c r="A66" s="1" t="s">
        <v>463</v>
      </c>
      <c r="B66" s="1"/>
      <c r="C66" s="1"/>
      <c r="D66" s="1"/>
      <c r="E66" s="1"/>
      <c r="F66" s="1"/>
      <c r="G66" s="1"/>
    </row>
    <row r="67" spans="1:7" x14ac:dyDescent="0.2">
      <c r="A67" s="1" t="s">
        <v>464</v>
      </c>
      <c r="B67" s="1"/>
      <c r="C67" s="1"/>
      <c r="D67" s="1"/>
      <c r="E67" s="1"/>
      <c r="F67" s="1"/>
      <c r="G67" s="1"/>
    </row>
    <row r="68" spans="1:7" x14ac:dyDescent="0.2">
      <c r="A68" s="1" t="s">
        <v>465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A3" sqref="A3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18" s="3" customFormat="1" ht="15" thickTop="1" x14ac:dyDescent="0.2">
      <c r="A1" s="446" t="s">
        <v>479</v>
      </c>
      <c r="B1" s="449"/>
      <c r="C1" s="449"/>
      <c r="D1" s="449"/>
    </row>
    <row r="2" spans="1:18" x14ac:dyDescent="0.2">
      <c r="A2" s="479"/>
      <c r="B2" s="477"/>
      <c r="C2" s="477"/>
      <c r="D2" s="480"/>
    </row>
    <row r="3" spans="1:18" x14ac:dyDescent="0.2">
      <c r="A3" s="481"/>
      <c r="B3" s="481">
        <v>2015</v>
      </c>
      <c r="C3" s="481">
        <v>2016</v>
      </c>
      <c r="D3" s="481">
        <v>2017</v>
      </c>
    </row>
    <row r="4" spans="1:18" x14ac:dyDescent="0.2">
      <c r="A4" s="448" t="s">
        <v>132</v>
      </c>
      <c r="B4" s="476">
        <v>-1.1661906047432777</v>
      </c>
      <c r="C4" s="476">
        <v>3.6705717206247783</v>
      </c>
      <c r="D4" s="476">
        <v>4.1305924333349289</v>
      </c>
      <c r="Q4" s="760"/>
      <c r="R4" s="760"/>
    </row>
    <row r="5" spans="1:18" x14ac:dyDescent="0.2">
      <c r="A5" s="448" t="s">
        <v>133</v>
      </c>
      <c r="B5" s="476">
        <v>-0.59356503151010198</v>
      </c>
      <c r="C5" s="476">
        <v>3.437983556117719</v>
      </c>
      <c r="D5" s="476">
        <v>3.5834386544508168</v>
      </c>
    </row>
    <row r="6" spans="1:18" x14ac:dyDescent="0.2">
      <c r="A6" s="448" t="s">
        <v>134</v>
      </c>
      <c r="B6" s="476">
        <v>-0.6259875956829436</v>
      </c>
      <c r="C6" s="476">
        <v>4.0184963286888085</v>
      </c>
      <c r="D6" s="476">
        <v>3.0417629045045342</v>
      </c>
    </row>
    <row r="7" spans="1:18" x14ac:dyDescent="0.2">
      <c r="A7" s="448" t="s">
        <v>135</v>
      </c>
      <c r="B7" s="476">
        <v>-0.11845416630259899</v>
      </c>
      <c r="C7" s="476">
        <v>4.3042523175753997</v>
      </c>
      <c r="D7" s="476" t="s">
        <v>587</v>
      </c>
    </row>
    <row r="8" spans="1:18" x14ac:dyDescent="0.2">
      <c r="A8" s="448" t="s">
        <v>136</v>
      </c>
      <c r="B8" s="476">
        <v>0.44219334413512046</v>
      </c>
      <c r="C8" s="476">
        <v>3.9540683504788352</v>
      </c>
      <c r="D8" s="721" t="s">
        <v>587</v>
      </c>
    </row>
    <row r="9" spans="1:18" x14ac:dyDescent="0.2">
      <c r="A9" s="448" t="s">
        <v>137</v>
      </c>
      <c r="B9" s="476">
        <v>0.88734020342642284</v>
      </c>
      <c r="C9" s="476">
        <v>3.796928290059542</v>
      </c>
      <c r="D9" s="721" t="s">
        <v>587</v>
      </c>
    </row>
    <row r="10" spans="1:18" x14ac:dyDescent="0.2">
      <c r="A10" s="448" t="s">
        <v>138</v>
      </c>
      <c r="B10" s="476">
        <v>1.4827208268735559</v>
      </c>
      <c r="C10" s="476">
        <v>3.6303354657916991</v>
      </c>
      <c r="D10" s="721" t="s">
        <v>587</v>
      </c>
    </row>
    <row r="11" spans="1:18" x14ac:dyDescent="0.2">
      <c r="A11" s="448" t="s">
        <v>139</v>
      </c>
      <c r="B11" s="476">
        <v>2.4615728382225308</v>
      </c>
      <c r="C11" s="476">
        <v>3.670597315304132</v>
      </c>
      <c r="D11" s="721" t="s">
        <v>587</v>
      </c>
    </row>
    <row r="12" spans="1:18" x14ac:dyDescent="0.2">
      <c r="A12" s="448" t="s">
        <v>140</v>
      </c>
      <c r="B12" s="476">
        <v>2.716283463883745</v>
      </c>
      <c r="C12" s="476">
        <v>3.4226247723429442</v>
      </c>
      <c r="D12" s="721" t="s">
        <v>587</v>
      </c>
    </row>
    <row r="13" spans="1:18" x14ac:dyDescent="0.2">
      <c r="A13" s="448" t="s">
        <v>141</v>
      </c>
      <c r="B13" s="476">
        <v>2.598378905106411</v>
      </c>
      <c r="C13" s="476">
        <v>3.8300683971555718</v>
      </c>
      <c r="D13" s="721" t="s">
        <v>587</v>
      </c>
    </row>
    <row r="14" spans="1:18" x14ac:dyDescent="0.2">
      <c r="A14" s="448" t="s">
        <v>142</v>
      </c>
      <c r="B14" s="476">
        <v>3.5439538889147975</v>
      </c>
      <c r="C14" s="476">
        <v>3.8554541139032179</v>
      </c>
      <c r="D14" s="721" t="s">
        <v>587</v>
      </c>
    </row>
    <row r="15" spans="1:18" x14ac:dyDescent="0.2">
      <c r="A15" s="477" t="s">
        <v>143</v>
      </c>
      <c r="B15" s="478">
        <v>4.1035613322702096</v>
      </c>
      <c r="C15" s="478">
        <v>3.5804684798882138</v>
      </c>
      <c r="D15" s="722" t="s">
        <v>587</v>
      </c>
    </row>
    <row r="16" spans="1:18" x14ac:dyDescent="0.2">
      <c r="A16" s="447"/>
      <c r="B16" s="448"/>
      <c r="C16" s="448"/>
      <c r="D16" s="93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A2" sqref="A2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4" t="s">
        <v>24</v>
      </c>
      <c r="B1" s="485"/>
      <c r="C1" s="485"/>
      <c r="D1" s="485"/>
      <c r="E1" s="485"/>
      <c r="F1" s="485"/>
      <c r="G1" s="485"/>
      <c r="H1" s="485"/>
    </row>
    <row r="2" spans="1:8" ht="15.75" x14ac:dyDescent="0.25">
      <c r="A2" s="486"/>
      <c r="B2" s="487"/>
      <c r="C2" s="488"/>
      <c r="D2" s="488"/>
      <c r="E2" s="488"/>
      <c r="F2" s="488"/>
      <c r="G2" s="488"/>
      <c r="H2" s="516" t="s">
        <v>157</v>
      </c>
    </row>
    <row r="3" spans="1:8" s="80" customFormat="1" x14ac:dyDescent="0.2">
      <c r="A3" s="440"/>
      <c r="B3" s="879">
        <f>INDICE!A3</f>
        <v>42795</v>
      </c>
      <c r="C3" s="880"/>
      <c r="D3" s="880" t="s">
        <v>118</v>
      </c>
      <c r="E3" s="880"/>
      <c r="F3" s="880" t="s">
        <v>119</v>
      </c>
      <c r="G3" s="880"/>
      <c r="H3" s="880"/>
    </row>
    <row r="4" spans="1:8" s="80" customFormat="1" x14ac:dyDescent="0.2">
      <c r="A4" s="44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437" t="s">
        <v>474</v>
      </c>
      <c r="H4" s="437" t="s">
        <v>126</v>
      </c>
    </row>
    <row r="5" spans="1:8" s="102" customFormat="1" x14ac:dyDescent="0.2">
      <c r="A5" s="490" t="s">
        <v>144</v>
      </c>
      <c r="B5" s="499">
        <v>84.921799999999976</v>
      </c>
      <c r="C5" s="492">
        <v>-9.8527803543521983</v>
      </c>
      <c r="D5" s="491">
        <v>278.40159999999997</v>
      </c>
      <c r="E5" s="492">
        <v>3.2111457312982483</v>
      </c>
      <c r="F5" s="491">
        <v>868.26067</v>
      </c>
      <c r="G5" s="492">
        <v>2.7782589952125463</v>
      </c>
      <c r="H5" s="497">
        <v>34.068061779388174</v>
      </c>
    </row>
    <row r="6" spans="1:8" s="102" customFormat="1" x14ac:dyDescent="0.2">
      <c r="A6" s="490" t="s">
        <v>145</v>
      </c>
      <c r="B6" s="499">
        <v>57.763469999999998</v>
      </c>
      <c r="C6" s="492">
        <v>-12.688635482138015</v>
      </c>
      <c r="D6" s="491">
        <v>203.69795000000002</v>
      </c>
      <c r="E6" s="492">
        <v>11.143215230429465</v>
      </c>
      <c r="F6" s="491">
        <v>555.27693999999997</v>
      </c>
      <c r="G6" s="492">
        <v>13.691516819201437</v>
      </c>
      <c r="H6" s="497">
        <v>21.787476676318434</v>
      </c>
    </row>
    <row r="7" spans="1:8" s="102" customFormat="1" x14ac:dyDescent="0.2">
      <c r="A7" s="490" t="s">
        <v>146</v>
      </c>
      <c r="B7" s="499">
        <v>4.3954100000000009</v>
      </c>
      <c r="C7" s="492">
        <v>13.451893914951233</v>
      </c>
      <c r="D7" s="491">
        <v>11.865920000000003</v>
      </c>
      <c r="E7" s="492">
        <v>8.9739245112165982</v>
      </c>
      <c r="F7" s="491">
        <v>48.283820000000006</v>
      </c>
      <c r="G7" s="492">
        <v>8.0141114148550283</v>
      </c>
      <c r="H7" s="497">
        <v>1.8945188001028057</v>
      </c>
    </row>
    <row r="8" spans="1:8" s="102" customFormat="1" x14ac:dyDescent="0.2">
      <c r="A8" s="493" t="s">
        <v>600</v>
      </c>
      <c r="B8" s="498">
        <v>63.098369999999996</v>
      </c>
      <c r="C8" s="495">
        <v>-24.420309158866143</v>
      </c>
      <c r="D8" s="494">
        <v>252.64103</v>
      </c>
      <c r="E8" s="496">
        <v>3.9782379176516725</v>
      </c>
      <c r="F8" s="494">
        <v>1076.78458</v>
      </c>
      <c r="G8" s="496">
        <v>56.166261205793113</v>
      </c>
      <c r="H8" s="773">
        <v>42.249942744190569</v>
      </c>
    </row>
    <row r="9" spans="1:8" s="80" customFormat="1" x14ac:dyDescent="0.2">
      <c r="A9" s="442" t="s">
        <v>117</v>
      </c>
      <c r="B9" s="69">
        <v>210.17904999999999</v>
      </c>
      <c r="C9" s="70">
        <v>-15.155141289449858</v>
      </c>
      <c r="D9" s="69">
        <v>746.60649999999998</v>
      </c>
      <c r="E9" s="70">
        <v>5.620166197104755</v>
      </c>
      <c r="F9" s="69">
        <v>2548.6060100000004</v>
      </c>
      <c r="G9" s="70">
        <v>23.275310475073542</v>
      </c>
      <c r="H9" s="70">
        <v>100</v>
      </c>
    </row>
    <row r="10" spans="1:8" s="102" customFormat="1" x14ac:dyDescent="0.2">
      <c r="A10" s="483"/>
      <c r="B10" s="482"/>
      <c r="C10" s="489"/>
      <c r="D10" s="482"/>
      <c r="E10" s="489"/>
      <c r="F10" s="482"/>
      <c r="G10" s="489"/>
      <c r="H10" s="93" t="s">
        <v>234</v>
      </c>
    </row>
    <row r="11" spans="1:8" s="102" customFormat="1" x14ac:dyDescent="0.2">
      <c r="A11" s="443" t="s">
        <v>543</v>
      </c>
      <c r="B11" s="482"/>
      <c r="C11" s="482"/>
      <c r="D11" s="482"/>
      <c r="E11" s="482"/>
      <c r="F11" s="482"/>
      <c r="G11" s="489"/>
      <c r="H11" s="489"/>
    </row>
    <row r="12" spans="1:8" s="102" customFormat="1" x14ac:dyDescent="0.2">
      <c r="A12" s="443" t="s">
        <v>599</v>
      </c>
      <c r="B12" s="482"/>
      <c r="C12" s="482"/>
      <c r="D12" s="482"/>
      <c r="E12" s="482"/>
      <c r="F12" s="482"/>
      <c r="G12" s="489"/>
      <c r="H12" s="489"/>
    </row>
    <row r="13" spans="1:8" s="102" customFormat="1" ht="14.25" x14ac:dyDescent="0.2">
      <c r="A13" s="166" t="s">
        <v>623</v>
      </c>
      <c r="B13" s="448"/>
      <c r="C13" s="448"/>
      <c r="D13" s="448"/>
      <c r="E13" s="448"/>
      <c r="F13" s="448"/>
      <c r="G13" s="448"/>
      <c r="H13" s="44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370" priority="4" operator="between">
      <formula>0</formula>
      <formula>0.5</formula>
    </cfRule>
  </conditionalFormatting>
  <conditionalFormatting sqref="D8">
    <cfRule type="cellIs" dxfId="369" priority="3" operator="between">
      <formula>0</formula>
      <formula>0.5</formula>
    </cfRule>
  </conditionalFormatting>
  <conditionalFormatting sqref="F8">
    <cfRule type="cellIs" dxfId="368" priority="2" operator="between">
      <formula>0</formula>
      <formula>0.5</formula>
    </cfRule>
  </conditionalFormatting>
  <conditionalFormatting sqref="H8">
    <cfRule type="cellIs" dxfId="367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16" t="s">
        <v>157</v>
      </c>
    </row>
    <row r="3" spans="1:14" s="102" customFormat="1" x14ac:dyDescent="0.2">
      <c r="A3" s="79"/>
      <c r="B3" s="879">
        <f>INDICE!A3</f>
        <v>42795</v>
      </c>
      <c r="C3" s="880"/>
      <c r="D3" s="881" t="s">
        <v>118</v>
      </c>
      <c r="E3" s="881"/>
      <c r="F3" s="881" t="s">
        <v>119</v>
      </c>
      <c r="G3" s="881"/>
      <c r="H3" s="881"/>
      <c r="I3" s="517"/>
    </row>
    <row r="4" spans="1:14" s="102" customFormat="1" x14ac:dyDescent="0.2">
      <c r="A4" s="81"/>
      <c r="B4" s="97" t="s">
        <v>47</v>
      </c>
      <c r="C4" s="97" t="s">
        <v>480</v>
      </c>
      <c r="D4" s="97" t="s">
        <v>47</v>
      </c>
      <c r="E4" s="97" t="s">
        <v>474</v>
      </c>
      <c r="F4" s="97" t="s">
        <v>47</v>
      </c>
      <c r="G4" s="437" t="s">
        <v>474</v>
      </c>
      <c r="H4" s="437" t="s">
        <v>108</v>
      </c>
      <c r="I4" s="517"/>
    </row>
    <row r="5" spans="1:14" s="102" customFormat="1" x14ac:dyDescent="0.2">
      <c r="A5" s="99" t="s">
        <v>190</v>
      </c>
      <c r="B5" s="519">
        <v>368.16060000000022</v>
      </c>
      <c r="C5" s="512">
        <v>2.5647154552540332</v>
      </c>
      <c r="D5" s="511">
        <v>1003.4155900000009</v>
      </c>
      <c r="E5" s="513">
        <v>0.16730395135416637</v>
      </c>
      <c r="F5" s="511">
        <v>4380.7375900000025</v>
      </c>
      <c r="G5" s="513">
        <v>1.136988675984367</v>
      </c>
      <c r="H5" s="522">
        <v>91.990930356287919</v>
      </c>
    </row>
    <row r="6" spans="1:14" s="102" customFormat="1" x14ac:dyDescent="0.2">
      <c r="A6" s="99" t="s">
        <v>191</v>
      </c>
      <c r="B6" s="499">
        <v>31.898709999999976</v>
      </c>
      <c r="C6" s="506">
        <v>3.240156672464261</v>
      </c>
      <c r="D6" s="491">
        <v>84.454649999999958</v>
      </c>
      <c r="E6" s="492">
        <v>1.8133103477374999</v>
      </c>
      <c r="F6" s="491">
        <v>377.49620999999996</v>
      </c>
      <c r="G6" s="492">
        <v>8.3105216651479346</v>
      </c>
      <c r="H6" s="497">
        <v>7.9270275496854437</v>
      </c>
    </row>
    <row r="7" spans="1:14" s="102" customFormat="1" x14ac:dyDescent="0.2">
      <c r="A7" s="99" t="s">
        <v>151</v>
      </c>
      <c r="B7" s="520">
        <v>0</v>
      </c>
      <c r="C7" s="507">
        <v>-100</v>
      </c>
      <c r="D7" s="844">
        <v>0</v>
      </c>
      <c r="E7" s="844">
        <v>-100</v>
      </c>
      <c r="F7" s="506">
        <v>5.9790000000000003E-2</v>
      </c>
      <c r="G7" s="507">
        <v>-38.620264859870645</v>
      </c>
      <c r="H7" s="520">
        <v>1.2555277765456047E-3</v>
      </c>
    </row>
    <row r="8" spans="1:14" s="102" customFormat="1" x14ac:dyDescent="0.2">
      <c r="A8" s="518" t="s">
        <v>152</v>
      </c>
      <c r="B8" s="500">
        <v>400.05931000000015</v>
      </c>
      <c r="C8" s="501">
        <v>2.6151466230002587</v>
      </c>
      <c r="D8" s="500">
        <v>1087.8702400000009</v>
      </c>
      <c r="E8" s="501">
        <v>0.28991298332928811</v>
      </c>
      <c r="F8" s="500">
        <v>4758.293590000003</v>
      </c>
      <c r="G8" s="501">
        <v>1.6702417854638003</v>
      </c>
      <c r="H8" s="501">
        <v>99.919213433749903</v>
      </c>
    </row>
    <row r="9" spans="1:14" s="102" customFormat="1" x14ac:dyDescent="0.2">
      <c r="A9" s="99" t="s">
        <v>153</v>
      </c>
      <c r="B9" s="520">
        <v>0.27354000000000001</v>
      </c>
      <c r="C9" s="507">
        <v>35.852992301961734</v>
      </c>
      <c r="D9" s="506">
        <v>0.77565000000000006</v>
      </c>
      <c r="E9" s="507">
        <v>49.54595407484527</v>
      </c>
      <c r="F9" s="506">
        <v>3.8471700000000002</v>
      </c>
      <c r="G9" s="507">
        <v>3.4705618146756558</v>
      </c>
      <c r="H9" s="497">
        <v>8.078656625009123E-2</v>
      </c>
    </row>
    <row r="10" spans="1:14" s="102" customFormat="1" x14ac:dyDescent="0.2">
      <c r="A10" s="68" t="s">
        <v>154</v>
      </c>
      <c r="B10" s="502">
        <v>400.33285000000018</v>
      </c>
      <c r="C10" s="503">
        <v>2.6323038600091513</v>
      </c>
      <c r="D10" s="502">
        <v>1088.6458900000009</v>
      </c>
      <c r="E10" s="503">
        <v>0.31345388961561527</v>
      </c>
      <c r="F10" s="502">
        <v>4762.140760000003</v>
      </c>
      <c r="G10" s="503">
        <v>1.6716709163863646</v>
      </c>
      <c r="H10" s="503">
        <v>100</v>
      </c>
    </row>
    <row r="11" spans="1:14" s="102" customFormat="1" x14ac:dyDescent="0.2">
      <c r="A11" s="104" t="s">
        <v>155</v>
      </c>
      <c r="B11" s="508"/>
      <c r="C11" s="508"/>
      <c r="D11" s="508"/>
      <c r="E11" s="508"/>
      <c r="F11" s="508"/>
      <c r="G11" s="508"/>
      <c r="H11" s="508"/>
    </row>
    <row r="12" spans="1:14" s="102" customFormat="1" x14ac:dyDescent="0.2">
      <c r="A12" s="105" t="s">
        <v>196</v>
      </c>
      <c r="B12" s="521">
        <v>20.691920000000021</v>
      </c>
      <c r="C12" s="510">
        <v>0.14267434049439726</v>
      </c>
      <c r="D12" s="509">
        <v>63.344030000000018</v>
      </c>
      <c r="E12" s="510">
        <v>4.0731515088086834</v>
      </c>
      <c r="F12" s="509">
        <v>249.60334000000009</v>
      </c>
      <c r="G12" s="510">
        <v>-12.129729987004053</v>
      </c>
      <c r="H12" s="523">
        <v>5.241410377798239</v>
      </c>
    </row>
    <row r="13" spans="1:14" s="102" customFormat="1" x14ac:dyDescent="0.2">
      <c r="A13" s="106" t="s">
        <v>156</v>
      </c>
      <c r="B13" s="561">
        <v>5.1686790129763303</v>
      </c>
      <c r="C13" s="514"/>
      <c r="D13" s="543">
        <v>5.8186073710341173</v>
      </c>
      <c r="E13" s="514"/>
      <c r="F13" s="543">
        <v>5.241410377798239</v>
      </c>
      <c r="G13" s="514"/>
      <c r="H13" s="524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234</v>
      </c>
    </row>
    <row r="15" spans="1:14" s="102" customFormat="1" x14ac:dyDescent="0.2">
      <c r="A15" s="94" t="s">
        <v>543</v>
      </c>
      <c r="B15" s="136"/>
      <c r="C15" s="136"/>
      <c r="D15" s="136"/>
      <c r="E15" s="136"/>
      <c r="F15" s="515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481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623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366" priority="4" operator="between">
      <formula>0</formula>
      <formula>0.5</formula>
    </cfRule>
  </conditionalFormatting>
  <conditionalFormatting sqref="B9:G9">
    <cfRule type="cellIs" dxfId="365" priority="6" operator="between">
      <formula>0</formula>
      <formula>0.5</formula>
    </cfRule>
  </conditionalFormatting>
  <conditionalFormatting sqref="B7:C7 F7:G7">
    <cfRule type="cellIs" dxfId="364" priority="5" operator="between">
      <formula>0</formula>
      <formula>0.5</formula>
    </cfRule>
  </conditionalFormatting>
  <conditionalFormatting sqref="C7">
    <cfRule type="cellIs" dxfId="363" priority="3" operator="equal">
      <formula>0</formula>
    </cfRule>
  </conditionalFormatting>
  <conditionalFormatting sqref="B7">
    <cfRule type="cellIs" dxfId="362" priority="2" operator="equal">
      <formula>0</formula>
    </cfRule>
  </conditionalFormatting>
  <conditionalFormatting sqref="C6">
    <cfRule type="cellIs" dxfId="361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582</v>
      </c>
    </row>
    <row r="2" spans="1:10" ht="15.75" x14ac:dyDescent="0.25">
      <c r="A2" s="2"/>
      <c r="B2" s="109"/>
      <c r="H2" s="110" t="s">
        <v>157</v>
      </c>
    </row>
    <row r="3" spans="1:10" s="114" customFormat="1" ht="13.7" customHeight="1" x14ac:dyDescent="0.2">
      <c r="A3" s="111"/>
      <c r="B3" s="882">
        <f>INDICE!A3</f>
        <v>42795</v>
      </c>
      <c r="C3" s="882"/>
      <c r="D3" s="882"/>
      <c r="E3" s="112"/>
      <c r="F3" s="883" t="s">
        <v>119</v>
      </c>
      <c r="G3" s="883"/>
      <c r="H3" s="883"/>
    </row>
    <row r="4" spans="1:10" s="114" customFormat="1" x14ac:dyDescent="0.2">
      <c r="A4" s="115"/>
      <c r="B4" s="116" t="s">
        <v>149</v>
      </c>
      <c r="C4" s="787" t="s">
        <v>150</v>
      </c>
      <c r="D4" s="116" t="s">
        <v>158</v>
      </c>
      <c r="E4" s="116"/>
      <c r="F4" s="116" t="s">
        <v>149</v>
      </c>
      <c r="G4" s="787" t="s">
        <v>150</v>
      </c>
      <c r="H4" s="116" t="s">
        <v>158</v>
      </c>
    </row>
    <row r="5" spans="1:10" s="114" customFormat="1" x14ac:dyDescent="0.2">
      <c r="A5" s="111" t="s">
        <v>159</v>
      </c>
      <c r="B5" s="117">
        <v>55.116640000000025</v>
      </c>
      <c r="C5" s="119">
        <v>2.49464</v>
      </c>
      <c r="D5" s="525">
        <v>57.611280000000022</v>
      </c>
      <c r="E5" s="526"/>
      <c r="F5" s="526">
        <v>669.75565000000165</v>
      </c>
      <c r="G5" s="119">
        <v>30.769400000000033</v>
      </c>
      <c r="H5" s="525">
        <v>700.52505000000167</v>
      </c>
      <c r="I5" s="82"/>
    </row>
    <row r="6" spans="1:10" s="114" customFormat="1" x14ac:dyDescent="0.2">
      <c r="A6" s="115" t="s">
        <v>160</v>
      </c>
      <c r="B6" s="118">
        <v>10.69327</v>
      </c>
      <c r="C6" s="119">
        <v>0.62138999999999966</v>
      </c>
      <c r="D6" s="527">
        <v>11.31466</v>
      </c>
      <c r="E6" s="263"/>
      <c r="F6" s="263">
        <v>127.76506000000005</v>
      </c>
      <c r="G6" s="119">
        <v>7.7538900000000037</v>
      </c>
      <c r="H6" s="527">
        <v>135.51895000000005</v>
      </c>
      <c r="I6" s="82"/>
    </row>
    <row r="7" spans="1:10" s="114" customFormat="1" x14ac:dyDescent="0.2">
      <c r="A7" s="115" t="s">
        <v>161</v>
      </c>
      <c r="B7" s="118">
        <v>7.1535600000000006</v>
      </c>
      <c r="C7" s="119">
        <v>0.58167999999999997</v>
      </c>
      <c r="D7" s="527">
        <v>7.735240000000001</v>
      </c>
      <c r="E7" s="263"/>
      <c r="F7" s="263">
        <v>82.303780000000003</v>
      </c>
      <c r="G7" s="119">
        <v>7.2067200000000007</v>
      </c>
      <c r="H7" s="527">
        <v>89.510500000000008</v>
      </c>
      <c r="I7" s="82"/>
    </row>
    <row r="8" spans="1:10" s="114" customFormat="1" x14ac:dyDescent="0.2">
      <c r="A8" s="115" t="s">
        <v>162</v>
      </c>
      <c r="B8" s="118">
        <v>15.136379999999999</v>
      </c>
      <c r="C8" s="119">
        <v>0.99513999999999991</v>
      </c>
      <c r="D8" s="527">
        <v>16.131519999999998</v>
      </c>
      <c r="E8" s="263"/>
      <c r="F8" s="263">
        <v>208.37765999999996</v>
      </c>
      <c r="G8" s="119">
        <v>13.168960000000002</v>
      </c>
      <c r="H8" s="527">
        <v>221.54661999999996</v>
      </c>
      <c r="I8" s="82"/>
    </row>
    <row r="9" spans="1:10" s="114" customFormat="1" x14ac:dyDescent="0.2">
      <c r="A9" s="115" t="s">
        <v>163</v>
      </c>
      <c r="B9" s="118">
        <v>33.928659999999994</v>
      </c>
      <c r="C9" s="119">
        <v>11.494329999999996</v>
      </c>
      <c r="D9" s="527">
        <v>45.422989999999992</v>
      </c>
      <c r="E9" s="263"/>
      <c r="F9" s="263">
        <v>374.5980799999997</v>
      </c>
      <c r="G9" s="119">
        <v>131.47135</v>
      </c>
      <c r="H9" s="527">
        <v>506.06942999999967</v>
      </c>
      <c r="I9" s="82"/>
    </row>
    <row r="10" spans="1:10" s="114" customFormat="1" x14ac:dyDescent="0.2">
      <c r="A10" s="115" t="s">
        <v>164</v>
      </c>
      <c r="B10" s="118">
        <v>4.616410000000001</v>
      </c>
      <c r="C10" s="119">
        <v>0.35825999999999991</v>
      </c>
      <c r="D10" s="527">
        <v>4.9746700000000006</v>
      </c>
      <c r="E10" s="263"/>
      <c r="F10" s="263">
        <v>58.397679999999987</v>
      </c>
      <c r="G10" s="119">
        <v>4.1356900000000003</v>
      </c>
      <c r="H10" s="527">
        <v>62.533369999999991</v>
      </c>
      <c r="I10" s="82"/>
    </row>
    <row r="11" spans="1:10" s="114" customFormat="1" x14ac:dyDescent="0.2">
      <c r="A11" s="115" t="s">
        <v>165</v>
      </c>
      <c r="B11" s="118">
        <v>19.227560000000018</v>
      </c>
      <c r="C11" s="119">
        <v>1.2692199999999996</v>
      </c>
      <c r="D11" s="527">
        <v>20.496780000000019</v>
      </c>
      <c r="E11" s="263"/>
      <c r="F11" s="263">
        <v>248.26657999999964</v>
      </c>
      <c r="G11" s="119">
        <v>17.653530000000007</v>
      </c>
      <c r="H11" s="527">
        <v>265.92010999999962</v>
      </c>
      <c r="I11" s="82"/>
    </row>
    <row r="12" spans="1:10" s="114" customFormat="1" x14ac:dyDescent="0.2">
      <c r="A12" s="115" t="s">
        <v>592</v>
      </c>
      <c r="B12" s="118">
        <v>13.079940000000004</v>
      </c>
      <c r="C12" s="119">
        <v>0.74494999999999989</v>
      </c>
      <c r="D12" s="527">
        <v>13.824890000000003</v>
      </c>
      <c r="E12" s="263"/>
      <c r="F12" s="263">
        <v>163.52877000000007</v>
      </c>
      <c r="G12" s="119">
        <v>9.2163200000000032</v>
      </c>
      <c r="H12" s="527">
        <v>172.74509000000006</v>
      </c>
      <c r="I12" s="82"/>
      <c r="J12" s="119"/>
    </row>
    <row r="13" spans="1:10" s="114" customFormat="1" x14ac:dyDescent="0.2">
      <c r="A13" s="115" t="s">
        <v>166</v>
      </c>
      <c r="B13" s="118">
        <v>62.883350000000007</v>
      </c>
      <c r="C13" s="119">
        <v>4.5937100000000006</v>
      </c>
      <c r="D13" s="527">
        <v>67.477060000000009</v>
      </c>
      <c r="E13" s="263"/>
      <c r="F13" s="263">
        <v>735.54900000000055</v>
      </c>
      <c r="G13" s="119">
        <v>55.979260000000025</v>
      </c>
      <c r="H13" s="527">
        <v>791.52826000000061</v>
      </c>
      <c r="I13" s="82"/>
      <c r="J13" s="119"/>
    </row>
    <row r="14" spans="1:10" s="114" customFormat="1" x14ac:dyDescent="0.2">
      <c r="A14" s="115" t="s">
        <v>167</v>
      </c>
      <c r="B14" s="118">
        <v>0.41657000000000005</v>
      </c>
      <c r="C14" s="119">
        <v>4.7600000000000003E-2</v>
      </c>
      <c r="D14" s="528">
        <v>0.46417000000000008</v>
      </c>
      <c r="E14" s="119"/>
      <c r="F14" s="263">
        <v>5.4781999999999993</v>
      </c>
      <c r="G14" s="119">
        <v>0.65645999999999993</v>
      </c>
      <c r="H14" s="528">
        <v>6.1346599999999993</v>
      </c>
      <c r="I14" s="82"/>
      <c r="J14" s="119"/>
    </row>
    <row r="15" spans="1:10" s="114" customFormat="1" x14ac:dyDescent="0.2">
      <c r="A15" s="115" t="s">
        <v>168</v>
      </c>
      <c r="B15" s="118">
        <v>40.671519999999994</v>
      </c>
      <c r="C15" s="119">
        <v>2.1102000000000003</v>
      </c>
      <c r="D15" s="527">
        <v>42.781719999999993</v>
      </c>
      <c r="E15" s="263"/>
      <c r="F15" s="263">
        <v>484.54522000000009</v>
      </c>
      <c r="G15" s="119">
        <v>24.132020000000008</v>
      </c>
      <c r="H15" s="527">
        <v>508.6772400000001</v>
      </c>
      <c r="I15" s="82"/>
      <c r="J15" s="119"/>
    </row>
    <row r="16" spans="1:10" s="114" customFormat="1" x14ac:dyDescent="0.2">
      <c r="A16" s="115" t="s">
        <v>169</v>
      </c>
      <c r="B16" s="118">
        <v>7.0683000000000007</v>
      </c>
      <c r="C16" s="119">
        <v>0.36712999999999996</v>
      </c>
      <c r="D16" s="527">
        <v>7.4354300000000002</v>
      </c>
      <c r="E16" s="263"/>
      <c r="F16" s="263">
        <v>90.603629999999995</v>
      </c>
      <c r="G16" s="119">
        <v>3.4883900000000012</v>
      </c>
      <c r="H16" s="527">
        <v>94.092019999999991</v>
      </c>
      <c r="I16" s="82"/>
      <c r="J16" s="119"/>
    </row>
    <row r="17" spans="1:14" s="114" customFormat="1" x14ac:dyDescent="0.2">
      <c r="A17" s="115" t="s">
        <v>170</v>
      </c>
      <c r="B17" s="118">
        <v>18.036939999999998</v>
      </c>
      <c r="C17" s="119">
        <v>1.2328099999999995</v>
      </c>
      <c r="D17" s="527">
        <v>19.269749999999998</v>
      </c>
      <c r="E17" s="263"/>
      <c r="F17" s="263">
        <v>226.58890999999997</v>
      </c>
      <c r="G17" s="119">
        <v>15.005560000000001</v>
      </c>
      <c r="H17" s="527">
        <v>241.59446999999997</v>
      </c>
      <c r="I17" s="82"/>
      <c r="J17" s="119"/>
    </row>
    <row r="18" spans="1:14" s="114" customFormat="1" x14ac:dyDescent="0.2">
      <c r="A18" s="115" t="s">
        <v>171</v>
      </c>
      <c r="B18" s="118">
        <v>3.1805299999999996</v>
      </c>
      <c r="C18" s="119">
        <v>0.15315000000000001</v>
      </c>
      <c r="D18" s="527">
        <v>3.3336799999999998</v>
      </c>
      <c r="E18" s="263"/>
      <c r="F18" s="263">
        <v>31.497500000000002</v>
      </c>
      <c r="G18" s="119">
        <v>1.8157300000000001</v>
      </c>
      <c r="H18" s="527">
        <v>33.313230000000004</v>
      </c>
      <c r="I18" s="82"/>
      <c r="J18" s="119"/>
    </row>
    <row r="19" spans="1:14" s="114" customFormat="1" x14ac:dyDescent="0.2">
      <c r="A19" s="115" t="s">
        <v>172</v>
      </c>
      <c r="B19" s="118">
        <v>47.191859999999998</v>
      </c>
      <c r="C19" s="119">
        <v>2.8693200000000001</v>
      </c>
      <c r="D19" s="527">
        <v>50.06118</v>
      </c>
      <c r="E19" s="263"/>
      <c r="F19" s="263">
        <v>523.92102000000011</v>
      </c>
      <c r="G19" s="119">
        <v>32.496189999999991</v>
      </c>
      <c r="H19" s="527">
        <v>556.41721000000007</v>
      </c>
      <c r="I19" s="82"/>
      <c r="J19" s="119"/>
    </row>
    <row r="20" spans="1:14" s="114" customFormat="1" x14ac:dyDescent="0.2">
      <c r="A20" s="115" t="s">
        <v>173</v>
      </c>
      <c r="B20" s="119">
        <v>0.55958000000000008</v>
      </c>
      <c r="C20" s="119">
        <v>0</v>
      </c>
      <c r="D20" s="528">
        <v>0.55958000000000008</v>
      </c>
      <c r="E20" s="119"/>
      <c r="F20" s="263">
        <v>7.0866200000000026</v>
      </c>
      <c r="G20" s="119">
        <v>0</v>
      </c>
      <c r="H20" s="528">
        <v>7.0866200000000026</v>
      </c>
      <c r="I20" s="82"/>
      <c r="J20" s="119"/>
    </row>
    <row r="21" spans="1:14" s="114" customFormat="1" x14ac:dyDescent="0.2">
      <c r="A21" s="115" t="s">
        <v>174</v>
      </c>
      <c r="B21" s="118">
        <v>9.4887000000000015</v>
      </c>
      <c r="C21" s="119">
        <v>0.67585999999999991</v>
      </c>
      <c r="D21" s="527">
        <v>10.164560000000002</v>
      </c>
      <c r="E21" s="263"/>
      <c r="F21" s="263">
        <v>113.41633</v>
      </c>
      <c r="G21" s="119">
        <v>7.051140000000002</v>
      </c>
      <c r="H21" s="527">
        <v>120.46747000000001</v>
      </c>
      <c r="I21" s="82"/>
      <c r="J21" s="119"/>
      <c r="K21" s="119"/>
    </row>
    <row r="22" spans="1:14" s="114" customFormat="1" x14ac:dyDescent="0.2">
      <c r="A22" s="115" t="s">
        <v>175</v>
      </c>
      <c r="B22" s="118">
        <v>5.2005599999999994</v>
      </c>
      <c r="C22" s="119">
        <v>0.22529000000000002</v>
      </c>
      <c r="D22" s="527">
        <v>5.4258499999999996</v>
      </c>
      <c r="E22" s="263"/>
      <c r="F22" s="263">
        <v>60.635640000000016</v>
      </c>
      <c r="G22" s="119">
        <v>3.0300100000000008</v>
      </c>
      <c r="H22" s="527">
        <v>63.665650000000014</v>
      </c>
      <c r="I22" s="82"/>
      <c r="J22" s="119"/>
    </row>
    <row r="23" spans="1:14" x14ac:dyDescent="0.2">
      <c r="A23" s="120" t="s">
        <v>176</v>
      </c>
      <c r="B23" s="121">
        <v>14.510270000000002</v>
      </c>
      <c r="C23" s="119">
        <v>1.0640299999999998</v>
      </c>
      <c r="D23" s="529">
        <v>15.574300000000001</v>
      </c>
      <c r="E23" s="530"/>
      <c r="F23" s="530">
        <v>168.4222599999998</v>
      </c>
      <c r="G23" s="119">
        <v>12.465590000000002</v>
      </c>
      <c r="H23" s="529">
        <v>180.88784999999979</v>
      </c>
      <c r="I23" s="472"/>
      <c r="J23" s="119"/>
      <c r="N23" s="114"/>
    </row>
    <row r="24" spans="1:14" x14ac:dyDescent="0.2">
      <c r="A24" s="122" t="s">
        <v>486</v>
      </c>
      <c r="B24" s="123">
        <v>368.1606000000001</v>
      </c>
      <c r="C24" s="123">
        <v>31.898709999999973</v>
      </c>
      <c r="D24" s="123">
        <v>400.0593100000001</v>
      </c>
      <c r="E24" s="123"/>
      <c r="F24" s="123">
        <v>4380.7375900000006</v>
      </c>
      <c r="G24" s="123">
        <v>377.49621000000013</v>
      </c>
      <c r="H24" s="123">
        <v>4758.2338000000009</v>
      </c>
      <c r="I24" s="472"/>
      <c r="J24" s="119"/>
    </row>
    <row r="25" spans="1:14" x14ac:dyDescent="0.2">
      <c r="H25" s="93" t="s">
        <v>234</v>
      </c>
      <c r="J25" s="119"/>
    </row>
    <row r="26" spans="1:14" x14ac:dyDescent="0.2">
      <c r="A26" s="531" t="s">
        <v>482</v>
      </c>
      <c r="G26" s="125"/>
      <c r="H26" s="125"/>
      <c r="J26" s="119"/>
    </row>
    <row r="27" spans="1:14" x14ac:dyDescent="0.2">
      <c r="A27" s="154" t="s">
        <v>235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79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360" priority="11" operator="between">
      <formula>0</formula>
      <formula>0.5</formula>
    </cfRule>
    <cfRule type="cellIs" dxfId="359" priority="12" operator="between">
      <formula>0</formula>
      <formula>0.49</formula>
    </cfRule>
  </conditionalFormatting>
  <conditionalFormatting sqref="C5:C23">
    <cfRule type="cellIs" dxfId="358" priority="10" stopIfTrue="1" operator="equal">
      <formula>0</formula>
    </cfRule>
  </conditionalFormatting>
  <conditionalFormatting sqref="G20">
    <cfRule type="cellIs" dxfId="357" priority="9" stopIfTrue="1" operator="equal">
      <formula>0</formula>
    </cfRule>
  </conditionalFormatting>
  <conditionalFormatting sqref="G5:G23">
    <cfRule type="cellIs" dxfId="356" priority="8" stopIfTrue="1" operator="equal">
      <formula>0</formula>
    </cfRule>
  </conditionalFormatting>
  <conditionalFormatting sqref="J12:J30">
    <cfRule type="cellIs" dxfId="355" priority="6" operator="between">
      <formula>0</formula>
      <formula>0.5</formula>
    </cfRule>
    <cfRule type="cellIs" dxfId="354" priority="7" operator="between">
      <formula>0</formula>
      <formula>0.49</formula>
    </cfRule>
  </conditionalFormatting>
  <conditionalFormatting sqref="J27">
    <cfRule type="cellIs" dxfId="353" priority="5" stopIfTrue="1" operator="equal">
      <formula>0</formula>
    </cfRule>
  </conditionalFormatting>
  <conditionalFormatting sqref="J12:J30">
    <cfRule type="cellIs" dxfId="352" priority="4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