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mc:AlternateContent xmlns:mc="http://schemas.openxmlformats.org/markup-compatibility/2006">
    <mc:Choice Requires="x15">
      <x15ac:absPath xmlns:x15ac="http://schemas.microsoft.com/office/spreadsheetml/2010/11/ac" url="U:\INFORMES CORES WEB\BEH\BEH 2014\2017\04. ABRIL 2017\"/>
    </mc:Choice>
  </mc:AlternateContent>
  <bookViews>
    <workbookView xWindow="0" yWindow="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<sst xmlns="http://schemas.openxmlformats.org/spreadsheetml/2006/main" count="1770" uniqueCount="681">
  <si>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</si>
  <si>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</si>
  <si>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</si>
  <si>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</si>
  <si>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</si>
  <si>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</si>
  <si>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</si>
  <si>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</si>
  <si>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</si>
  <si>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</si>
  <si>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</si>
  <si>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</si>
  <si>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</si>
  <si>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</si>
  <si>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</si>
  <si>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</si>
  <si>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</si>
  <si>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</si>
  <si>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</si>
  <si>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</si>
  <si>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</si>
  <si>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</si>
  <si>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</si>
  <si>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</si>
  <si>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</si>
  <si>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</si>
  <si>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</si>
  <si>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</si>
  <si>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</si>
  <si>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</si>
  <si>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</si>
  <si>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</si>
  <si>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</si>
  <si>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</si>
  <si>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</si>
  <si>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</si>
  <si>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</si>
  <si>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</si>
  <si>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</si>
  <si>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</si>
  <si>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</si>
  <si>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</si>
  <si>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</si>
  <si>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</si>
  <si>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</si>
  <si>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</si>
  <si>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</si>
  <si>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</si>
  <si>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</si>
  <si>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</si>
  <si>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</si>
  <si>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</si>
  <si>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</si>
  <si>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</si>
  <si>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</si>
  <si>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</si>
  <si>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</si>
  <si>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</si>
  <si>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</si>
  <si>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</si>
  <si>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</si>
  <si>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</si>
  <si>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</si>
  <si>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</si>
  <si>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</si>
  <si>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</si>
  <si>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</si>
  <si>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</si>
  <si>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</si>
  <si>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</si>
  <si>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</si>
  <si>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</si>
  <si>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</si>
  <si>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</si>
  <si>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</si>
  <si>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</si>
  <si>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</si>
  <si>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</si>
  <si>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</si>
  <si>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</si>
  <si>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</si>
  <si>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</si>
  <si>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</si>
  <si>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</si>
  <si>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</si>
  <si>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</si>
  <si>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</si>
  <si>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</si>
  <si>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</si>
  <si>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</si>
  <si>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</si>
  <si>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</si>
  <si>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OFICEMEN</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</si>
  <si>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</si>
  <si>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</si>
  <si>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</si>
  <si>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</si>
  <si>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</si>
  <si>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</si>
  <si>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</si>
  <si>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</si>
  <si>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</si>
  <si>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</si>
  <si>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</si>
  <si>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</si>
  <si>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</si>
  <si>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</si>
  <si>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</si>
  <si>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</si>
  <si>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</si>
  <si>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</si>
  <si>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</si>
  <si>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</si>
  <si>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</si>
  <si>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</si>
  <si>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</si>
  <si>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</si>
  <si>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</si>
  <si>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</si>
  <si>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</si>
  <si>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</si>
  <si>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</si>
  <si>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</si>
  <si>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</si>
  <si>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</si>
  <si>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</si>
  <si>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</si>
  <si>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</si>
  <si>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</si>
  <si>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</si>
  <si>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</si>
  <si>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</si>
  <si>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</si>
  <si>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</si>
  <si>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</si>
  <si>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</si>
  <si>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</si>
  <si>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</si>
  <si>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</si>
  <si>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</si>
  <si>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</si>
  <si>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</si>
  <si>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</si>
  <si>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</si>
  <si>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</si>
  <si>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</si>
  <si>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</si>
  <si>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</si>
  <si>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</si>
  <si>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</si>
  <si>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</si>
  <si>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</si>
  <si>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</si>
  <si>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</si>
  <si>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</si>
  <si>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</si>
  <si>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</si>
  <si>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</si>
  <si>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</si>
  <si>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</si>
  <si>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</si>
  <si>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</si>
  <si>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</si>
  <si>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</si>
  <si>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</si>
  <si>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</si>
  <si>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</si>
  <si>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</si>
  <si>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</si>
  <si>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</si>
  <si>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</si>
  <si>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</si>
  <si>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</si>
  <si>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</si>
  <si>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</si>
  <si>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</si>
  <si>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</si>
  <si>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</si>
  <si>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</si>
  <si>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</si>
  <si>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</si>
  <si>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</si>
  <si>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</si>
  <si>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</si>
  <si>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</si>
  <si>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</si>
  <si>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</si>
  <si>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</si>
  <si>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</si>
  <si>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</si>
  <si>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</si>
  <si>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</si>
  <si>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</si>
  <si>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</si>
  <si>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</si>
  <si>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</si>
  <si>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</si>
  <si>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</si>
  <si>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</si>
  <si>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</si>
  <si>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</si>
  <si>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</si>
  <si>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</si>
  <si>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</si>
  <si>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</si>
  <si>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</si>
  <si>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</si>
  <si>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</si>
  <si>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</si>
  <si>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</si>
  <si>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</si>
  <si>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</si>
  <si>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</si>
  <si>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</si>
  <si>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</si>
  <si>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</si>
  <si>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Kazajastán</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</si>
  <si>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</si>
  <si>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</si>
  <si>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</si>
  <si>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</si>
  <si>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</si>
  <si>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</si>
  <si>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</si>
  <si>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</si>
  <si>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</si>
  <si>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</si>
  <si>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</si>
  <si>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</si>
  <si>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</si>
  <si>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</si>
  <si>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</si>
  <si>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</si>
  <si>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</si>
  <si>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</si>
  <si>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</si>
  <si>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</si>
  <si>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</si>
  <si>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</si>
  <si>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</si>
  <si>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</si>
  <si>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</si>
  <si>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</si>
  <si>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</si>
  <si>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</si>
  <si>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Argentina</t>
  </si>
  <si>
    <t>Otros América</t>
  </si>
  <si>
    <t>Bélgica</t>
  </si>
  <si>
    <t>Francia</t>
  </si>
  <si>
    <t>Grecia</t>
  </si>
  <si>
    <t>Holanda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</si>
  <si>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</si>
  <si>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</si>
  <si>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</si>
  <si>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</si>
  <si>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</si>
  <si>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</si>
  <si>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</si>
  <si>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</si>
  <si>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</si>
  <si>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</si>
  <si>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</si>
  <si>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</si>
  <si>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</si>
  <si>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</si>
  <si>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</si>
  <si>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</si>
  <si>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</si>
  <si>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</si>
  <si>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</si>
  <si>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</si>
  <si>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</si>
  <si>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</si>
  <si>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</si>
  <si>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</si>
  <si>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</si>
  <si>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</si>
  <si>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</si>
  <si>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</si>
  <si>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</si>
  <si>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</si>
  <si>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</si>
  <si>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</si>
  <si>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</si>
  <si>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</si>
  <si>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</si>
  <si>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</si>
  <si>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</si>
  <si>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</si>
  <si>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</si>
  <si>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</si>
  <si>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</si>
  <si>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</si>
  <si>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</si>
  <si>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</si>
  <si>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</si>
  <si>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</si>
  <si>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</si>
  <si>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</si>
  <si>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</si>
  <si>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</si>
  <si>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</si>
  <si>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</si>
  <si>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Chequia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</si>
  <si>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</si>
  <si>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</si>
  <si>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</si>
  <si>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</si>
  <si>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</si>
  <si>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</si>
  <si>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</si>
  <si>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</si>
  <si>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</si>
  <si>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</si>
  <si>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</si>
  <si>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</si>
  <si>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</si>
  <si>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</si>
  <si>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</si>
  <si>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</si>
  <si>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</si>
  <si>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</si>
  <si>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</si>
  <si>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</si>
  <si>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</si>
  <si>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</si>
  <si>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</si>
  <si>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</si>
  <si>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</si>
  <si>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</si>
  <si>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Irán (ligero)</t>
  </si>
  <si>
    <t>Irán (pesado)</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</si>
  <si>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</si>
  <si>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</si>
  <si>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</si>
  <si>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</si>
  <si>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</si>
  <si>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</si>
  <si>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</si>
  <si>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</si>
  <si>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</si>
  <si>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</si>
  <si>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</si>
  <si>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</si>
  <si>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</si>
  <si>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</si>
  <si>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</si>
  <si>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</si>
  <si>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</si>
  <si>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</si>
  <si>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</si>
  <si>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</si>
  <si>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</si>
  <si>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</si>
  <si>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</si>
  <si>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</si>
  <si>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</si>
  <si>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</si>
  <si>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</si>
  <si>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</si>
  <si>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</si>
  <si>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</si>
  <si>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</si>
  <si>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</si>
  <si>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</si>
  <si>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</si>
  <si>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</si>
  <si>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</si>
  <si>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</si>
  <si>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</si>
  <si>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</si>
  <si>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</si>
  <si>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</si>
  <si>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</si>
  <si>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</si>
  <si>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</si>
  <si>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</si>
  <si>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</si>
  <si>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</si>
  <si>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</si>
  <si>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</si>
  <si>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</si>
  <si>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</si>
  <si>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</si>
  <si>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</si>
  <si>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</si>
  <si>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</si>
  <si>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</si>
  <si>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</si>
  <si>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</si>
  <si>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</si>
  <si>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</si>
  <si>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</si>
  <si>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</si>
  <si>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</si>
  <si>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</si>
  <si>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</si>
  <si>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</si>
  <si>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</si>
  <si>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</si>
  <si>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</si>
  <si>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</si>
  <si>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</si>
  <si>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</si>
  <si>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</si>
  <si>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</si>
  <si>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</si>
  <si>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</si>
  <si>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</si>
  <si>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</si>
  <si>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</si>
  <si>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</si>
  <si>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</si>
  <si>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</si>
  <si>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</si>
  <si>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</si>
  <si>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</si>
  <si>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</si>
  <si>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</si>
  <si>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</si>
  <si>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</si>
  <si>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</si>
  <si>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</si>
  <si>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</si>
  <si>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</si>
  <si>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</si>
  <si>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</si>
  <si>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</si>
  <si>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</si>
  <si>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</si>
  <si>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</si>
  <si>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</si>
  <si>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</si>
  <si>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</si>
  <si>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</si>
  <si>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</si>
  <si>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</si>
  <si>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</si>
  <si>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</si>
  <si>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</si>
  <si>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</si>
  <si>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</si>
  <si>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</si>
  <si>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</si>
  <si>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</si>
  <si>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</si>
  <si>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</si>
  <si>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</si>
  <si>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Tarifa 1 / TUR1</t>
  </si>
  <si>
    <t>≤5.000</t>
  </si>
  <si>
    <t>7,33 Bbl/t</t>
  </si>
  <si>
    <t>Tarifa 2 / TUR2</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</si>
  <si>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</si>
  <si>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</si>
  <si>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</si>
  <si>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</si>
  <si>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</si>
  <si>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</si>
  <si>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</si>
  <si>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</si>
  <si>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</si>
  <si>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</si>
  <si>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 xml:space="preserve">Alemania, Austria, Bélgica, Bulgaria, Chipre, Croacia, Dinamarca, Eslovaquia, Eslovenia, </t>
  </si>
  <si>
    <t>España, Estonia, Finlandia, Francia, Grecia, Holanda, Hungría, Irlanda, Italia, Letonia, Lituania,</t>
  </si>
  <si>
    <t>Luxemburgo, Malta, Polonia, Portugal, Reino Unido, República Checa, Rumanía y Suecia.</t>
  </si>
  <si>
    <t>Último 
dato</t>
  </si>
  <si>
    <t>periodo últ. dato</t>
  </si>
  <si>
    <t>Saldo Expor. - Impor. productos petrolíferos</t>
  </si>
  <si>
    <t>(%)Var.inter.</t>
  </si>
  <si>
    <r>
      <t xml:space="preserve">Consumo aparente de cemento </t>
    </r>
    <r>
      <rPr>
        <vertAlign val="superscript"/>
        <sz val="10"/>
        <rFont val="Arial"/>
        <family val="2"/>
      </rPr>
      <t>1</t>
    </r>
  </si>
  <si>
    <t>NOTAS: 1. Ajustado efecto calendario y estacional</t>
  </si>
  <si>
    <t xml:space="preserve">     2. Corregido efecto temperatura y calendario</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</si>
  <si>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</si>
  <si>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</si>
  <si>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</si>
  <si>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</si>
  <si>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</si>
  <si>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</si>
  <si>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</si>
  <si>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</si>
  <si>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</si>
  <si>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 No incluye gasolinas mezcla.</t>
  </si>
  <si>
    <t>Navegación Marítima Internacional</t>
  </si>
  <si>
    <t>** Incluye biocarburantes y bunkers para la navegación marítima internacional desglosados en líneas siguientes.</t>
  </si>
  <si>
    <t>Consumo de gasóleos por Comunidades Autónomas *</t>
  </si>
  <si>
    <t>Total nacional</t>
  </si>
  <si>
    <t>* No incluye otros gasóleos de automoción</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</si>
  <si>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</si>
  <si>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</si>
  <si>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</si>
  <si>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</si>
  <si>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</si>
  <si>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</si>
  <si>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</si>
  <si>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</si>
  <si>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</si>
  <si>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</si>
  <si>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</si>
  <si>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</si>
  <si>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</si>
  <si>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</si>
  <si>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</si>
  <si>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</si>
  <si>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</si>
  <si>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</si>
  <si>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</si>
  <si>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</si>
  <si>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</si>
  <si>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</si>
  <si>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</si>
  <si>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</si>
  <si>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</si>
  <si>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</si>
  <si>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</si>
  <si>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</si>
  <si>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</si>
  <si>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</si>
  <si>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</si>
  <si>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</si>
  <si>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</si>
  <si>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</si>
  <si>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</si>
  <si>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</si>
  <si>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</si>
  <si>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</si>
  <si>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</si>
  <si>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</si>
  <si>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</si>
  <si>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</si>
  <si>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</si>
  <si>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</si>
  <si>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</si>
  <si>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</si>
  <si>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</si>
  <si>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</si>
  <si>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</si>
  <si>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</si>
  <si>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</si>
  <si>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</si>
  <si>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</si>
  <si>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</si>
  <si>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</si>
  <si>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</si>
  <si>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 Gas de refineria, naphta, coque y otros.</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</si>
  <si>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</si>
  <si>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</si>
  <si>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</si>
  <si>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</si>
  <si>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</si>
  <si>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</si>
  <si>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</si>
  <si>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</si>
  <si>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</si>
  <si>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</si>
  <si>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</si>
  <si>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</si>
  <si>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</si>
  <si>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</si>
  <si>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</si>
  <si>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</si>
  <si>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</si>
  <si>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</si>
  <si>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</si>
  <si>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</si>
  <si>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</si>
  <si>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</si>
  <si>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</si>
  <si>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</si>
  <si>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</si>
  <si>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</si>
  <si>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</si>
  <si>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</si>
  <si>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</si>
  <si>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</si>
  <si>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</si>
  <si>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en kt vs. gasóleos auto</t>
  </si>
  <si>
    <t>Obligación*</t>
  </si>
  <si>
    <t>* Obligación en días de importaciones netas según método  AIE</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</si>
  <si>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</si>
  <si>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</si>
  <si>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</si>
  <si>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</si>
  <si>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</si>
  <si>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</si>
  <si>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</si>
  <si>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</si>
  <si>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</si>
  <si>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</si>
  <si>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</si>
  <si>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</si>
  <si>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</si>
  <si>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</si>
  <si>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</si>
  <si>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</si>
  <si>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</si>
  <si>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</si>
  <si>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</si>
  <si>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</si>
  <si>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</si>
  <si>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</si>
  <si>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</si>
  <si>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</si>
  <si>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</si>
  <si>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</si>
  <si>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</si>
  <si>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</si>
  <si>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</si>
  <si>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</si>
  <si>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</si>
  <si>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</si>
  <si>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</si>
  <si>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</si>
  <si>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</si>
  <si>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</si>
  <si>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</si>
  <si>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</si>
  <si>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Nota: Datos de productos asfálticos correspondientes a 2014 actualizados a junio 2015</t>
  </si>
  <si>
    <t>19 Mayo</t>
  </si>
  <si>
    <t>Grecia, Holanda, Irlanda, Italia, Letonia, Lituania, Luxemburgo, Malta y Portugal.</t>
  </si>
  <si>
    <t>21 Julio</t>
  </si>
  <si>
    <t>- igual que 0,0 / ^ distinto de 0,0</t>
  </si>
  <si>
    <t>'- igual que 0,0 / ^ distinto de 0,0</t>
  </si>
  <si>
    <t>Azerbaiyán</t>
  </si>
  <si>
    <t>Alemania, Australia, Austria, Bélgica, Canadá, Corea del Sur, Dinamarca, Eslovaquia, España,</t>
  </si>
  <si>
    <t xml:space="preserve">Estados Unidos, Finlandia, Francia, Grecia, Holanda, Hungría, Irlanda, Italia, Japón, Luxemburgo, </t>
  </si>
  <si>
    <t>Noruega, Nueva Zelanda, Polonia, Portugal, Reino Unido, República Checa, Suecia,</t>
  </si>
  <si>
    <t xml:space="preserve">Suiza y Turquía. </t>
  </si>
  <si>
    <t xml:space="preserve">Alemania, Austria, Bélgica, Chipre, Eslovaquia, Eslovenia, Estonia, España, Finlandia, Francia, </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</si>
  <si>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</si>
  <si>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</si>
  <si>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</si>
  <si>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</si>
  <si>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</si>
  <si>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</si>
  <si>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</si>
  <si>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</si>
  <si>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</si>
  <si>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</si>
  <si>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</si>
  <si>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</si>
  <si>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</si>
  <si>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</si>
  <si>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</si>
  <si>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</si>
  <si>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</si>
  <si>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</si>
  <si>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</si>
  <si>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</si>
  <si>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 Tasa de variación respecto al mismo periodo del año anterior   //   - igual que 0,0 / ^ distinto de 0,0</t>
  </si>
  <si>
    <t>Líbano</t>
  </si>
  <si>
    <t>China</t>
  </si>
  <si>
    <t>Malasia</t>
  </si>
  <si>
    <t>Cisternas</t>
  </si>
  <si>
    <t>Henry Hub (US$/MMBtu)</t>
  </si>
  <si>
    <t>NBP Day Ahead (GBp/therm)</t>
  </si>
  <si>
    <t>TTF (€/MWh)</t>
  </si>
  <si>
    <t>MIBGAS D+1 (€/MWh)</t>
  </si>
  <si>
    <t xml:space="preserve">Nota: Datos de cotizaciones del MIBGAS disponibles desde diciembre 2015 </t>
  </si>
  <si>
    <t>Fuente: Reuters y MIBGAS</t>
  </si>
  <si>
    <t xml:space="preserve">Desde octubre 2014, de conformidad con la normativa europea, se agrupan las interconexiones en VIP Ibérico (Badajoz, Tuy y VIP Portugal) y VIP Pirineos (Irún y Larrau)
</t>
  </si>
  <si>
    <t>mar-17</t>
  </si>
  <si>
    <t>Macedonia</t>
  </si>
  <si>
    <t>1erT 2017</t>
  </si>
  <si>
    <t>21 Marzo</t>
  </si>
  <si>
    <t xml:space="preserve">** Otras Salidas: Se incluyen puestas en frío y suministro directo a buques consumidores. Desglose desde enero 2014
Nota: Las exportaciones corresponden a GNL salvo en los casos en los que está especificado                                                                                                                                                                                                                                       </t>
  </si>
  <si>
    <t>(**) Se incluyen puestas en frío y suministro directo a buques consumidores. Desglose desde enero 2014</t>
  </si>
  <si>
    <t>abr-17</t>
  </si>
  <si>
    <t>Georgia</t>
  </si>
  <si>
    <t>BOLETÍN ESTADÍSTICO HIDROCARBUROS ABRIL 2017</t>
  </si>
  <si>
    <t>abr-16</t>
  </si>
  <si>
    <t>Países Bajos</t>
  </si>
  <si>
    <t>Guinea Ecuatorial</t>
  </si>
  <si>
    <t>Otras salidas del sistema**</t>
  </si>
  <si>
    <t>* Tasa de variación sobre precio anterior</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</si>
  <si>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</si>
  <si>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</si>
  <si>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</si>
  <si>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</si>
  <si>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</si>
  <si>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</si>
  <si>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República Checa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</si>
</sst>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_(&quot;€&quot;* #,##0.00_);_(&quot;€&quot;* \(#,##0.00\);_(&quot;€&quot;* &quot;-&quot;??_);_(@_)"/>
    <numFmt numFmtId="165" formatCode="_(* #,##0.00_);_(* \(#,##0.00\);_(*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s>
  <fonts count="55"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3">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cellStyleXfs>
  <cellXfs count="93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Font="1" applyFill="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168" fontId="29" fillId="2" borderId="0" xfId="7" applyNumberFormat="1" applyFont="1" applyFill="1" applyBorder="1" applyAlignment="1" applyProtection="1">
      <alignment vertical="center"/>
      <protection locked="0"/>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vertical="center"/>
      <protection locked="0"/>
    </xf>
    <xf numFmtId="172" fontId="18" fillId="2" borderId="2" xfId="0" applyNumberFormat="1" applyFont="1" applyFill="1" applyBorder="1"/>
    <xf numFmtId="168" fontId="28" fillId="2" borderId="2" xfId="7" applyNumberFormat="1" applyFont="1" applyFill="1" applyBorder="1" applyAlignment="1" applyProtection="1">
      <alignment horizontal="right" vertical="center"/>
      <protection locked="0"/>
    </xf>
    <xf numFmtId="168" fontId="29" fillId="2" borderId="0" xfId="7" applyNumberFormat="1" applyFont="1" applyFill="1" applyBorder="1" applyAlignment="1" applyProtection="1">
      <alignment vertical="center"/>
    </xf>
    <xf numFmtId="168" fontId="29" fillId="2" borderId="0" xfId="7" applyNumberFormat="1" applyFont="1" applyFill="1" applyBorder="1" applyAlignment="1" applyProtection="1">
      <alignment horizontal="right" vertical="center"/>
      <protection locked="0"/>
    </xf>
    <xf numFmtId="168" fontId="13" fillId="2" borderId="0" xfId="0" applyNumberFormat="1" applyFont="1" applyFill="1" applyBorder="1" applyAlignment="1">
      <alignment horizontal="right" vertical="top" wrapText="1"/>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168" fontId="18" fillId="6" borderId="12" xfId="0" applyNumberFormat="1" applyFont="1" applyFill="1" applyBorder="1"/>
    <xf numFmtId="169"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9" borderId="12" xfId="0" applyNumberFormat="1" applyFont="1" applyFill="1" applyBorder="1"/>
    <xf numFmtId="169"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168" fontId="0" fillId="2" borderId="0" xfId="0" applyNumberFormat="1" applyFont="1" applyFill="1" applyBorder="1" applyAlignment="1">
      <alignment horizontal="right"/>
    </xf>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3" fillId="0" borderId="0" xfId="0" applyFon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3" fontId="0" fillId="3" borderId="0"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0" fontId="23" fillId="2" borderId="0" xfId="1" applyFont="1" applyFill="1" applyBorder="1" applyAlignment="1">
      <alignment horizontal="center"/>
    </xf>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4" xfId="0" applyFont="1" applyFill="1" applyBorder="1"/>
    <xf numFmtId="2" fontId="0" fillId="2" borderId="0" xfId="0" applyNumberFormat="1" applyFont="1" applyFill="1" applyBorder="1"/>
    <xf numFmtId="0" fontId="0" fillId="2" borderId="8" xfId="0" applyFont="1" applyFill="1" applyBorder="1"/>
    <xf numFmtId="0" fontId="0" fillId="2" borderId="10" xfId="0" applyFont="1" applyFill="1" applyBorder="1"/>
    <xf numFmtId="167" fontId="0" fillId="2" borderId="1" xfId="0" applyNumberFormat="1" applyFont="1" applyFill="1" applyBorder="1"/>
    <xf numFmtId="17" fontId="0" fillId="2" borderId="0" xfId="0" applyNumberFormat="1" applyFont="1" applyFill="1" applyBorder="1"/>
    <xf numFmtId="0" fontId="0" fillId="2" borderId="1" xfId="0" applyNumberFormat="1" applyFont="1" applyFill="1" applyBorder="1"/>
    <xf numFmtId="0" fontId="0" fillId="2" borderId="0" xfId="0" applyNumberFormat="1" applyFont="1" applyFill="1" applyBorder="1" applyAlignment="1">
      <alignment horizontal="left"/>
    </xf>
    <xf numFmtId="168" fontId="0" fillId="2" borderId="1" xfId="0" applyNumberFormat="1" applyFont="1" applyFill="1" applyBorder="1"/>
    <xf numFmtId="168" fontId="0" fillId="2" borderId="3" xfId="0" applyNumberFormat="1" applyFont="1" applyFill="1" applyBorder="1"/>
    <xf numFmtId="0" fontId="0" fillId="2" borderId="1" xfId="0" applyNumberFormat="1" applyFont="1" applyFill="1" applyBorder="1" applyAlignment="1">
      <alignment horizontal="left"/>
    </xf>
    <xf numFmtId="0" fontId="23" fillId="2" borderId="0" xfId="0" applyFont="1" applyFill="1" applyBorder="1"/>
    <xf numFmtId="0" fontId="0" fillId="2" borderId="3" xfId="0" applyNumberFormat="1" applyFont="1" applyFill="1" applyBorder="1" applyAlignment="1">
      <alignment horizontal="center"/>
    </xf>
    <xf numFmtId="0" fontId="0" fillId="2" borderId="1" xfId="0" applyNumberFormat="1" applyFont="1" applyFill="1" applyBorder="1" applyAlignment="1">
      <alignment horizontal="center"/>
    </xf>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17" fontId="0" fillId="2" borderId="8" xfId="0" applyNumberFormat="1" applyFont="1" applyFill="1" applyBorder="1"/>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0" fillId="2" borderId="4" xfId="0" applyNumberFormat="1" applyFont="1" applyFill="1" applyBorder="1"/>
    <xf numFmtId="3" fontId="0" fillId="3" borderId="7" xfId="0" applyNumberFormat="1" applyFont="1" applyFill="1" applyBorder="1"/>
    <xf numFmtId="3" fontId="0" fillId="3" borderId="3" xfId="0" applyNumberFormat="1" applyFont="1" applyFill="1" applyBorder="1"/>
    <xf numFmtId="0" fontId="0" fillId="2" borderId="8" xfId="0" applyNumberFormat="1" applyFont="1" applyFill="1" applyBorder="1"/>
    <xf numFmtId="3" fontId="0" fillId="3" borderId="9" xfId="0" applyNumberFormat="1" applyFont="1" applyFill="1" applyBorder="1"/>
    <xf numFmtId="0" fontId="25" fillId="4" borderId="5" xfId="0" applyNumberFormat="1" applyFont="1" applyFill="1" applyBorder="1"/>
    <xf numFmtId="3" fontId="23" fillId="2" borderId="0"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0" fillId="2" borderId="4" xfId="0" applyFill="1" applyBorder="1"/>
    <xf numFmtId="2" fontId="0" fillId="2" borderId="1" xfId="0" applyNumberFormat="1" applyFont="1" applyFill="1" applyBorder="1"/>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0" fillId="2" borderId="8" xfId="0" applyNumberFormat="1" applyFont="1" applyFill="1" applyBorder="1" applyAlignment="1">
      <alignment horizontal="left"/>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13" fillId="2" borderId="2" xfId="9" applyFont="1" applyFill="1" applyBorder="1" applyAlignment="1">
      <alignment horizontal="right"/>
    </xf>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0" fontId="8" fillId="2" borderId="0" xfId="6" applyFont="1" applyFill="1" applyBorder="1" applyAlignment="1">
      <alignment horizontal="left"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17" xfId="0" applyFill="1" applyBorder="1"/>
    <xf numFmtId="0" fontId="0" fillId="2" borderId="0" xfId="0" applyFill="1" applyBorder="1"/>
    <xf numFmtId="0" fontId="0" fillId="2" borderId="14"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169" fontId="0" fillId="2" borderId="0" xfId="0" applyNumberFormat="1" applyFill="1" applyBorder="1"/>
    <xf numFmtId="0" fontId="0" fillId="2" borderId="1" xfId="0" applyFill="1" applyBorder="1"/>
    <xf numFmtId="169" fontId="0" fillId="2" borderId="1" xfId="0" applyNumberFormat="1" applyFill="1" applyBorder="1"/>
    <xf numFmtId="0" fontId="0" fillId="2" borderId="15" xfId="0" applyFill="1" applyBorder="1"/>
    <xf numFmtId="0" fontId="0" fillId="2" borderId="1" xfId="0" applyFill="1" applyBorder="1" applyAlignment="1">
      <alignment horizontal="right"/>
    </xf>
    <xf numFmtId="0" fontId="0" fillId="2" borderId="2" xfId="0"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0" fontId="39" fillId="2" borderId="8" xfId="13" applyNumberFormat="1" applyFont="1" applyFill="1" applyBorder="1" applyAlignment="1">
      <alignment horizontal="right"/>
    </xf>
    <xf numFmtId="0" fontId="39" fillId="2" borderId="10" xfId="13" applyNumberFormat="1" applyFont="1" applyFill="1" applyBorder="1" applyAlignment="1">
      <alignment horizontal="right"/>
    </xf>
    <xf numFmtId="169" fontId="39" fillId="2" borderId="1" xfId="13" applyNumberFormat="1" applyFont="1" applyFill="1" applyBorder="1"/>
    <xf numFmtId="0" fontId="39" fillId="2" borderId="5" xfId="13" applyNumberFormat="1" applyFont="1" applyFill="1" applyBorder="1" applyAlignment="1">
      <alignment horizontal="right"/>
    </xf>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0" fillId="2" borderId="8" xfId="0" applyFill="1" applyBorder="1"/>
    <xf numFmtId="0" fontId="0" fillId="2" borderId="10" xfId="0"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2" fontId="13" fillId="2" borderId="0" xfId="0" applyNumberFormat="1"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vertical="center"/>
    </xf>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quotePrefix="1" applyNumberFormat="1" applyFont="1" applyFill="1" applyBorder="1" applyAlignment="1">
      <alignment horizontal="right" vertical="center"/>
    </xf>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178" fontId="0" fillId="2" borderId="2" xfId="0" applyNumberFormat="1" applyFont="1" applyFill="1" applyBorder="1" applyAlignment="1">
      <alignment horizontal="right" vertical="center"/>
    </xf>
    <xf numFmtId="0" fontId="3" fillId="2" borderId="1" xfId="0" applyNumberFormat="1" applyFont="1" applyFill="1" applyBorder="1" applyAlignment="1">
      <alignment horizontal="left"/>
    </xf>
    <xf numFmtId="168" fontId="3" fillId="2" borderId="1" xfId="0" applyNumberFormat="1" applyFont="1" applyFill="1" applyBorder="1"/>
    <xf numFmtId="0" fontId="45" fillId="2" borderId="0" xfId="1" applyNumberFormat="1" applyFont="1" applyFill="1" applyBorder="1"/>
    <xf numFmtId="168" fontId="11" fillId="2" borderId="3" xfId="1" applyNumberFormat="1" applyFont="1" applyFill="1" applyBorder="1"/>
    <xf numFmtId="168" fontId="11" fillId="2" borderId="0" xfId="1" applyNumberFormat="1" applyFont="1" applyFill="1" applyBorder="1"/>
    <xf numFmtId="168" fontId="46" fillId="4" borderId="2" xfId="0" applyNumberFormat="1" applyFont="1" applyFill="1" applyBorder="1"/>
    <xf numFmtId="3" fontId="46" fillId="4" borderId="2" xfId="0" applyNumberFormat="1" applyFont="1" applyFill="1" applyBorder="1"/>
    <xf numFmtId="3" fontId="46" fillId="4" borderId="6" xfId="0" applyNumberFormat="1" applyFont="1" applyFill="1" applyBorder="1"/>
    <xf numFmtId="3" fontId="46" fillId="4" borderId="5"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12" fillId="2" borderId="0" xfId="0" applyFont="1" applyFill="1" applyBorder="1"/>
    <xf numFmtId="0" fontId="12" fillId="2" borderId="0" xfId="0"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9" fontId="0" fillId="2" borderId="0" xfId="0" applyNumberFormat="1" applyFill="1" applyBorder="1"/>
    <xf numFmtId="179" fontId="0" fillId="2" borderId="1" xfId="0" applyNumberFormat="1" applyFill="1" applyBorder="1"/>
    <xf numFmtId="173" fontId="0" fillId="2" borderId="3" xfId="0" applyNumberFormat="1" applyFont="1" applyFill="1" applyBorder="1"/>
    <xf numFmtId="173" fontId="0" fillId="2" borderId="1" xfId="0" applyNumberFormat="1" applyFont="1" applyFill="1" applyBorder="1"/>
    <xf numFmtId="173" fontId="0" fillId="2" borderId="3" xfId="0" applyNumberFormat="1" applyFont="1" applyFill="1" applyBorder="1" applyAlignment="1">
      <alignment horizontal="right"/>
    </xf>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71" fontId="32" fillId="0" borderId="0" xfId="0" applyNumberFormat="1" applyFont="1" applyFill="1" applyBorder="1" applyAlignment="1">
      <alignment horizontal="right"/>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166" fontId="0" fillId="2" borderId="0" xfId="0" applyNumberFormat="1" applyFill="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168" fontId="18" fillId="6" borderId="21" xfId="0" applyNumberFormat="1" applyFont="1" applyFill="1" applyBorder="1"/>
    <xf numFmtId="3" fontId="18" fillId="6" borderId="21" xfId="0" applyNumberFormat="1" applyFont="1" applyFill="1" applyBorder="1"/>
    <xf numFmtId="169"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168" fontId="0" fillId="2" borderId="2" xfId="0" applyNumberFormat="1" applyFont="1" applyFill="1" applyBorder="1"/>
    <xf numFmtId="0" fontId="8" fillId="2" borderId="2" xfId="0" applyNumberFormat="1" applyFont="1" applyFill="1" applyBorder="1" applyAlignment="1">
      <alignment horizontal="left"/>
    </xf>
    <xf numFmtId="3" fontId="0" fillId="2" borderId="2" xfId="0" applyNumberFormat="1" applyFont="1" applyFill="1" applyBorder="1"/>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68" fontId="29" fillId="2" borderId="0" xfId="7" applyNumberFormat="1" applyFont="1" applyFill="1" applyBorder="1" applyAlignment="1" applyProtection="1">
      <alignment horizontal="right" vertical="center"/>
    </xf>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0" fontId="31" fillId="2" borderId="17" xfId="0" applyFont="1" applyFill="1" applyBorder="1" applyAlignment="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168" fontId="18" fillId="0" borderId="2"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1" fontId="16" fillId="2" borderId="0" xfId="0" applyNumberFormat="1" applyFont="1" applyFill="1" applyBorder="1" applyAlignment="1">
      <alignment horizontal="right"/>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32" fillId="6" borderId="0" xfId="0" applyNumberFormat="1" applyFont="1" applyFill="1" applyBorder="1" applyAlignment="1">
      <alignment vertical="center"/>
    </xf>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2" fontId="11" fillId="2" borderId="0" xfId="0" applyNumberFormat="1" applyFont="1" applyFill="1" applyBorder="1" applyAlignment="1">
      <alignment horizontal="right"/>
    </xf>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0" fillId="2" borderId="0" xfId="0" quotePrefix="1" applyNumberFormat="1" applyFont="1" applyFill="1" applyBorder="1" applyAlignment="1">
      <alignment horizontal="right"/>
    </xf>
    <xf numFmtId="3" fontId="11" fillId="2" borderId="0"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0" fontId="8" fillId="2" borderId="3" xfId="0" applyNumberFormat="1" applyFont="1" applyFill="1" applyBorder="1" applyAlignment="1"/>
    <xf numFmtId="3" fontId="18" fillId="2" borderId="3" xfId="0" applyNumberFormat="1" applyFont="1" applyFill="1" applyBorder="1" applyAlignment="1">
      <alignment horizontal="right"/>
    </xf>
    <xf numFmtId="168" fontId="18" fillId="2" borderId="3" xfId="0"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0" fontId="4" fillId="2" borderId="15" xfId="0" applyNumberFormat="1" applyFont="1" applyFill="1" applyBorder="1"/>
    <xf numFmtId="168" fontId="29" fillId="2" borderId="2" xfId="7" applyNumberFormat="1" applyFont="1" applyFill="1" applyBorder="1" applyAlignment="1" applyProtection="1">
      <alignment horizontal="left" vertical="center"/>
      <protection locked="0"/>
    </xf>
    <xf numFmtId="171" fontId="13" fillId="2" borderId="2" xfId="0" applyNumberFormat="1" applyFont="1" applyFill="1" applyBorder="1" applyAlignment="1">
      <alignment horizontal="right"/>
    </xf>
    <xf numFmtId="168" fontId="29" fillId="2" borderId="2" xfId="7" applyNumberFormat="1" applyFont="1" applyFill="1" applyBorder="1" applyAlignment="1" applyProtection="1">
      <alignment horizontal="right" vertical="center"/>
      <protection locked="0"/>
    </xf>
    <xf numFmtId="168" fontId="29" fillId="2" borderId="2" xfId="7" quotePrefix="1" applyNumberFormat="1" applyFont="1" applyFill="1" applyBorder="1" applyAlignment="1" applyProtection="1">
      <alignment horizontal="right" vertical="center"/>
      <protection locked="0"/>
    </xf>
    <xf numFmtId="3" fontId="13" fillId="2" borderId="2" xfId="0" applyNumberFormat="1" applyFont="1" applyFill="1" applyBorder="1" applyAlignment="1">
      <alignment horizontal="right"/>
    </xf>
    <xf numFmtId="173" fontId="29" fillId="2" borderId="2" xfId="7" applyNumberFormat="1" applyFont="1" applyFill="1" applyBorder="1" applyAlignment="1" applyProtection="1">
      <alignment horizontal="right" vertical="center"/>
      <protection locked="0"/>
    </xf>
    <xf numFmtId="168" fontId="19" fillId="11" borderId="0" xfId="1" quotePrefix="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3" fontId="11" fillId="10" borderId="9" xfId="1" quotePrefix="1" applyNumberFormat="1" applyFont="1" applyFill="1" applyBorder="1" applyAlignment="1">
      <alignment horizontal="righ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0" fillId="2" borderId="3" xfId="0" applyFont="1" applyFill="1" applyBorder="1" applyAlignment="1">
      <alignment horizontal="center" wrapText="1"/>
    </xf>
    <xf numFmtId="0" fontId="0" fillId="2" borderId="1" xfId="0" applyFont="1" applyFill="1" applyBorder="1" applyAlignment="1">
      <alignment horizontal="center" wrapText="1"/>
    </xf>
    <xf numFmtId="0" fontId="0" fillId="2" borderId="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3">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s>
  <dxfs count="383">
    <dxf>
      <numFmt numFmtId="184" formatCode="&quot;-&quot;"/>
    </dxf>
    <dxf>
      <numFmt numFmtId="184" formatCode="&quot;-&quot;"/>
    </dxf>
    <dxf>
      <numFmt numFmtId="185" formatCode="\^;\^;\^"/>
    </dxf>
    <dxf>
      <numFmt numFmtId="185" formatCode="\^;\^;\^"/>
    </dxf>
    <dxf>
      <numFmt numFmtId="184" formatCode="&quot;-&quot;"/>
    </dxf>
    <dxf>
      <numFmt numFmtId="186" formatCode="\^"/>
    </dxf>
    <dxf>
      <numFmt numFmtId="185" formatCode="\^;\^;\^"/>
    </dxf>
    <dxf>
      <numFmt numFmtId="184"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6" formatCode="\^"/>
    </dxf>
    <dxf>
      <numFmt numFmtId="185" formatCode="\^;\^;\^"/>
    </dxf>
    <dxf>
      <numFmt numFmtId="185" formatCode="\^;\^;\^"/>
    </dxf>
    <dxf>
      <numFmt numFmtId="185" formatCode="\^;\^;\^"/>
    </dxf>
    <dxf>
      <numFmt numFmtId="186" formatCode="\^"/>
    </dxf>
    <dxf>
      <numFmt numFmtId="186" formatCode="\^"/>
    </dxf>
    <dxf>
      <numFmt numFmtId="185" formatCode="\^;\^;\^"/>
    </dxf>
    <dxf>
      <numFmt numFmtId="185" formatCode="\^;\^;\^"/>
    </dxf>
    <dxf>
      <numFmt numFmtId="185" formatCode="\^;\^;\^"/>
    </dxf>
    <dxf>
      <numFmt numFmtId="185" formatCode="\^;\^;\^"/>
    </dxf>
    <dxf>
      <numFmt numFmtId="185" formatCode="\^;\^;\^"/>
    </dxf>
    <dxf>
      <numFmt numFmtId="185" formatCode="\^;\^;\^"/>
    </dxf>
    <dxf>
      <numFmt numFmtId="186" formatCode="\^"/>
    </dxf>
    <dxf>
      <numFmt numFmtId="186" formatCode="\^"/>
    </dxf>
    <dxf>
      <numFmt numFmtId="186" formatCode="\^"/>
    </dxf>
    <dxf>
      <numFmt numFmtId="186" formatCode="\^"/>
    </dxf>
    <dxf>
      <numFmt numFmtId="186" formatCode="\^"/>
    </dxf>
    <dxf>
      <numFmt numFmtId="186" formatCode="\^"/>
    </dxf>
    <dxf>
      <numFmt numFmtId="184"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5" formatCode="\^;\^;\^"/>
    </dxf>
    <dxf>
      <numFmt numFmtId="186" formatCode="\^"/>
    </dxf>
    <dxf>
      <numFmt numFmtId="186" formatCode="\^"/>
    </dxf>
    <dxf>
      <numFmt numFmtId="186" formatCode="\^"/>
    </dxf>
    <dxf>
      <numFmt numFmtId="185" formatCode="\^;\^;\^"/>
    </dxf>
    <dxf>
      <numFmt numFmtId="186" formatCode="\^"/>
    </dxf>
    <dxf>
      <numFmt numFmtId="186" formatCode="\^"/>
    </dxf>
    <dxf>
      <numFmt numFmtId="186" formatCode="\^"/>
    </dxf>
    <dxf>
      <numFmt numFmtId="184" formatCode="&quot;-&quot;"/>
    </dxf>
    <dxf>
      <numFmt numFmtId="186" formatCode="\^"/>
    </dxf>
    <dxf>
      <numFmt numFmtId="186" formatCode="\^"/>
    </dxf>
    <dxf>
      <numFmt numFmtId="186" formatCode="\^"/>
    </dxf>
    <dxf>
      <numFmt numFmtId="186" formatCode="\^"/>
    </dxf>
    <dxf>
      <numFmt numFmtId="184" formatCode="&quot;-&quot;"/>
    </dxf>
    <dxf>
      <numFmt numFmtId="186" formatCode="\^"/>
    </dxf>
    <dxf>
      <numFmt numFmtId="186" formatCode="\^"/>
    </dxf>
    <dxf>
      <numFmt numFmtId="184" formatCode="&quot;-&quot;"/>
    </dxf>
    <dxf>
      <numFmt numFmtId="186" formatCode="\^"/>
    </dxf>
    <dxf>
      <numFmt numFmtId="186" formatCode="\^"/>
    </dxf>
    <dxf>
      <numFmt numFmtId="186" formatCode="\^"/>
    </dxf>
    <dxf>
      <numFmt numFmtId="186" formatCode="\^"/>
    </dxf>
    <dxf>
      <numFmt numFmtId="185"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4" formatCode="&quot;-&quot;"/>
    </dxf>
    <dxf>
      <numFmt numFmtId="184" formatCode="&quot;-&quot;"/>
    </dxf>
    <dxf>
      <numFmt numFmtId="186" formatCode="\^"/>
    </dxf>
    <dxf>
      <numFmt numFmtId="186" formatCode="\^"/>
    </dxf>
    <dxf>
      <numFmt numFmtId="186" formatCode="\^"/>
    </dxf>
    <dxf>
      <numFmt numFmtId="186" formatCode="\^"/>
    </dxf>
    <dxf>
      <numFmt numFmtId="186" formatCode="\^"/>
    </dxf>
    <dxf>
      <numFmt numFmtId="186" formatCode="\^"/>
    </dxf>
    <dxf>
      <numFmt numFmtId="184" formatCode="&quot;-&quot;"/>
    </dxf>
    <dxf>
      <numFmt numFmtId="184"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4" formatCode="&quot;-&quot;"/>
    </dxf>
    <dxf>
      <numFmt numFmtId="184" formatCode="&quot;-&quot;"/>
    </dxf>
    <dxf>
      <numFmt numFmtId="186" formatCode="\^"/>
    </dxf>
    <dxf>
      <numFmt numFmtId="186" formatCode="\^"/>
    </dxf>
    <dxf>
      <numFmt numFmtId="184" formatCode="&quot;-&quot;"/>
    </dxf>
    <dxf>
      <numFmt numFmtId="184" formatCode="&quot;-&quot;"/>
    </dxf>
    <dxf>
      <numFmt numFmtId="184" formatCode="&quot;-&quot;"/>
    </dxf>
    <dxf>
      <numFmt numFmtId="186" formatCode="\^"/>
    </dxf>
    <dxf>
      <numFmt numFmtId="186" formatCode="\^"/>
    </dxf>
    <dxf>
      <numFmt numFmtId="186" formatCode="\^"/>
    </dxf>
    <dxf>
      <numFmt numFmtId="184" formatCode="&quot;-&quot;"/>
    </dxf>
    <dxf>
      <numFmt numFmtId="184"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668</v>
      </c>
    </row>
    <row r="3" spans="1:9" ht="15" customHeight="1" x14ac:dyDescent="0.2">
      <c r="A3" s="808">
        <v>42826</v>
      </c>
    </row>
    <row r="4" spans="1:9" ht="15" customHeight="1" x14ac:dyDescent="0.25">
      <c r="A4" s="871" t="s">
        <v>19</v>
      </c>
      <c r="B4" s="871"/>
      <c r="C4" s="871"/>
      <c r="D4" s="871"/>
      <c r="E4" s="871"/>
      <c r="F4" s="871"/>
      <c r="G4" s="871"/>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106</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26" t="s">
        <v>566</v>
      </c>
      <c r="D17" s="326"/>
      <c r="E17" s="326"/>
      <c r="F17" s="326"/>
      <c r="G17" s="326"/>
      <c r="H17" s="326"/>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574</v>
      </c>
      <c r="D20" s="9"/>
      <c r="E20" s="9"/>
      <c r="F20" s="9"/>
      <c r="G20" s="9"/>
      <c r="H20" s="9"/>
      <c r="I20" s="9"/>
    </row>
    <row r="21" spans="2:9" ht="15" customHeight="1" x14ac:dyDescent="0.2">
      <c r="C21" s="9" t="s">
        <v>27</v>
      </c>
      <c r="D21" s="9"/>
      <c r="E21" s="9"/>
      <c r="F21" s="12"/>
      <c r="G21" s="12"/>
      <c r="H21" s="12"/>
      <c r="I21" s="12"/>
    </row>
    <row r="22" spans="2:9" ht="15" customHeight="1" x14ac:dyDescent="0.2">
      <c r="C22" s="9" t="s">
        <v>208</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26" t="s">
        <v>582</v>
      </c>
      <c r="D25" s="326"/>
      <c r="E25" s="326"/>
      <c r="F25" s="326"/>
      <c r="G25" s="9"/>
      <c r="H25" s="9"/>
    </row>
    <row r="26" spans="2:9" ht="15" customHeight="1" x14ac:dyDescent="0.2">
      <c r="C26" s="326" t="s">
        <v>33</v>
      </c>
      <c r="D26" s="326"/>
      <c r="E26" s="326"/>
      <c r="F26" s="326"/>
      <c r="G26" s="9"/>
      <c r="H26" s="9"/>
    </row>
    <row r="27" spans="2:9" ht="15" customHeight="1" x14ac:dyDescent="0.2">
      <c r="C27" s="326" t="s">
        <v>493</v>
      </c>
      <c r="D27" s="326"/>
      <c r="E27" s="326"/>
      <c r="F27" s="326"/>
      <c r="G27" s="326"/>
      <c r="H27" s="326"/>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497</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261</v>
      </c>
      <c r="D35" s="9"/>
      <c r="E35" s="9"/>
      <c r="F35" s="9"/>
      <c r="G35" s="9"/>
    </row>
    <row r="36" spans="1:9" ht="15" customHeight="1" x14ac:dyDescent="0.2">
      <c r="C36" s="9" t="s">
        <v>235</v>
      </c>
      <c r="D36" s="9"/>
      <c r="E36" s="9"/>
      <c r="F36" s="9"/>
      <c r="G36" s="12"/>
    </row>
    <row r="37" spans="1:9" ht="15" customHeight="1" x14ac:dyDescent="0.2">
      <c r="A37" s="6"/>
      <c r="C37" s="326" t="s">
        <v>34</v>
      </c>
      <c r="D37" s="326"/>
      <c r="E37" s="326"/>
      <c r="F37" s="326"/>
      <c r="G37" s="326"/>
      <c r="H37" s="9"/>
      <c r="I37" s="9"/>
    </row>
    <row r="38" spans="1:9" ht="15" customHeight="1" x14ac:dyDescent="0.2">
      <c r="A38" s="6"/>
      <c r="C38" s="326" t="s">
        <v>569</v>
      </c>
      <c r="D38" s="326"/>
      <c r="E38" s="326"/>
      <c r="F38" s="326"/>
      <c r="G38" s="326"/>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269</v>
      </c>
      <c r="D43" s="9"/>
      <c r="E43" s="9"/>
      <c r="F43" s="9"/>
      <c r="H43" s="12"/>
      <c r="I43" s="12"/>
    </row>
    <row r="44" spans="1:9" ht="15" customHeight="1" x14ac:dyDescent="0.2">
      <c r="C44" s="9" t="s">
        <v>568</v>
      </c>
      <c r="D44" s="9"/>
      <c r="E44" s="9"/>
      <c r="F44" s="9"/>
      <c r="G44" s="12"/>
    </row>
    <row r="45" spans="1:9" ht="15" customHeight="1" x14ac:dyDescent="0.2">
      <c r="C45" s="9" t="s">
        <v>271</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324"/>
      <c r="D48" s="324"/>
      <c r="E48" s="324"/>
      <c r="F48" s="324"/>
    </row>
    <row r="49" spans="1:8" ht="15" customHeight="1" x14ac:dyDescent="0.2">
      <c r="B49" s="6"/>
      <c r="C49" s="325" t="s">
        <v>567</v>
      </c>
      <c r="D49" s="325"/>
      <c r="E49" s="325"/>
      <c r="F49" s="325"/>
      <c r="G49" s="9"/>
    </row>
    <row r="50" spans="1:8" ht="15" customHeight="1" x14ac:dyDescent="0.2">
      <c r="B50" s="6"/>
      <c r="C50" s="9" t="s">
        <v>546</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26" t="s">
        <v>22</v>
      </c>
      <c r="D56" s="326"/>
      <c r="E56" s="326"/>
      <c r="F56" s="326"/>
      <c r="G56" s="326"/>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354</v>
      </c>
      <c r="D63" s="9"/>
      <c r="E63" s="9"/>
      <c r="F63" s="9"/>
      <c r="G63" s="9"/>
    </row>
    <row r="64" spans="1:8" ht="15" customHeight="1" x14ac:dyDescent="0.2">
      <c r="B64" s="6"/>
      <c r="C64" s="9" t="s">
        <v>407</v>
      </c>
      <c r="D64" s="9"/>
      <c r="E64" s="9"/>
      <c r="F64" s="9"/>
      <c r="G64" s="9"/>
    </row>
    <row r="65" spans="2:9" ht="15" customHeight="1" x14ac:dyDescent="0.2">
      <c r="B65" s="6"/>
      <c r="C65" s="9" t="s">
        <v>558</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559</v>
      </c>
      <c r="D69" s="9"/>
      <c r="E69" s="9"/>
      <c r="F69" s="9"/>
      <c r="G69" s="11"/>
      <c r="H69" s="11"/>
    </row>
    <row r="70" spans="2:9" ht="15" customHeight="1" x14ac:dyDescent="0.2">
      <c r="B70" s="6"/>
      <c r="C70" s="9" t="s">
        <v>18</v>
      </c>
      <c r="D70" s="9"/>
      <c r="E70" s="9"/>
      <c r="F70" s="9"/>
      <c r="G70" s="11"/>
    </row>
    <row r="71" spans="2:9" ht="15" customHeight="1" x14ac:dyDescent="0.2">
      <c r="C71" s="326" t="s">
        <v>571</v>
      </c>
      <c r="D71" s="326"/>
      <c r="E71" s="326"/>
      <c r="F71" s="9"/>
      <c r="G71" s="9"/>
    </row>
    <row r="72" spans="2:9" ht="15" customHeight="1" x14ac:dyDescent="0.2">
      <c r="C72" s="9" t="s">
        <v>570</v>
      </c>
      <c r="D72" s="9"/>
      <c r="E72" s="9"/>
      <c r="F72" s="9"/>
      <c r="G72" s="9"/>
      <c r="H72" s="9"/>
    </row>
    <row r="73" spans="2:9" ht="15" customHeight="1" x14ac:dyDescent="0.2">
      <c r="C73" s="9" t="s">
        <v>383</v>
      </c>
      <c r="D73" s="9"/>
      <c r="E73" s="9"/>
      <c r="F73" s="9"/>
    </row>
    <row r="74" spans="2:9" ht="15" customHeight="1" x14ac:dyDescent="0.2">
      <c r="C74" s="9" t="s">
        <v>604</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26" t="s">
        <v>391</v>
      </c>
      <c r="D79" s="326"/>
      <c r="E79" s="326"/>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26" t="s">
        <v>406</v>
      </c>
      <c r="D84" s="326"/>
      <c r="E84" s="326"/>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572</v>
      </c>
      <c r="D90" s="9"/>
      <c r="E90" s="9"/>
      <c r="F90" s="9"/>
      <c r="G90" s="9"/>
      <c r="H90" s="9"/>
      <c r="I90" s="11"/>
      <c r="J90" s="11"/>
    </row>
    <row r="91" spans="1:10" ht="15" customHeight="1" x14ac:dyDescent="0.2">
      <c r="C91" s="326" t="s">
        <v>573</v>
      </c>
      <c r="D91" s="326"/>
      <c r="E91" s="326"/>
      <c r="F91" s="326"/>
      <c r="G91" s="11"/>
      <c r="H91" s="11"/>
      <c r="I91" s="11"/>
    </row>
    <row r="92" spans="1:10" ht="15" customHeight="1" x14ac:dyDescent="0.2">
      <c r="C92" s="326" t="s">
        <v>40</v>
      </c>
      <c r="D92" s="326"/>
      <c r="E92" s="326"/>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72" t="s">
        <v>584</v>
      </c>
      <c r="B98" s="873"/>
      <c r="C98" s="873"/>
      <c r="D98" s="873"/>
      <c r="E98" s="873"/>
      <c r="F98" s="873"/>
      <c r="G98" s="873"/>
      <c r="H98" s="873"/>
      <c r="I98" s="873"/>
      <c r="J98" s="873"/>
      <c r="K98" s="873"/>
    </row>
    <row r="99" spans="1:11" ht="15" customHeight="1" x14ac:dyDescent="0.2">
      <c r="A99" s="873"/>
      <c r="B99" s="873"/>
      <c r="C99" s="873"/>
      <c r="D99" s="873"/>
      <c r="E99" s="873"/>
      <c r="F99" s="873"/>
      <c r="G99" s="873"/>
      <c r="H99" s="873"/>
      <c r="I99" s="873"/>
      <c r="J99" s="873"/>
      <c r="K99" s="873"/>
    </row>
    <row r="100" spans="1:11" ht="15" customHeight="1" x14ac:dyDescent="0.2">
      <c r="A100" s="873"/>
      <c r="B100" s="873"/>
      <c r="C100" s="873"/>
      <c r="D100" s="873"/>
      <c r="E100" s="873"/>
      <c r="F100" s="873"/>
      <c r="G100" s="873"/>
      <c r="H100" s="873"/>
      <c r="I100" s="873"/>
      <c r="J100" s="873"/>
      <c r="K100" s="873"/>
    </row>
    <row r="101" spans="1:11" ht="15" customHeight="1" x14ac:dyDescent="0.2">
      <c r="A101" s="873"/>
      <c r="B101" s="873"/>
      <c r="C101" s="873"/>
      <c r="D101" s="873"/>
      <c r="E101" s="873"/>
      <c r="F101" s="873"/>
      <c r="G101" s="873"/>
      <c r="H101" s="873"/>
      <c r="I101" s="873"/>
      <c r="J101" s="873"/>
      <c r="K101" s="873"/>
    </row>
    <row r="102" spans="1:11" ht="15" customHeight="1" x14ac:dyDescent="0.2">
      <c r="A102" s="873"/>
      <c r="B102" s="873"/>
      <c r="C102" s="873"/>
      <c r="D102" s="873"/>
      <c r="E102" s="873"/>
      <c r="F102" s="873"/>
      <c r="G102" s="873"/>
      <c r="H102" s="873"/>
      <c r="I102" s="873"/>
      <c r="J102" s="873"/>
      <c r="K102" s="873"/>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H7" sqref="H7"/>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546" t="s">
        <v>27</v>
      </c>
      <c r="B1" s="547"/>
      <c r="C1" s="547"/>
      <c r="D1" s="547"/>
      <c r="E1" s="547"/>
      <c r="F1" s="547"/>
      <c r="G1" s="547"/>
      <c r="H1" s="547"/>
      <c r="I1" s="554"/>
    </row>
    <row r="2" spans="1:11" ht="15.75" x14ac:dyDescent="0.25">
      <c r="A2" s="548"/>
      <c r="B2" s="549"/>
      <c r="C2" s="550"/>
      <c r="D2" s="550"/>
      <c r="E2" s="550"/>
      <c r="F2" s="550"/>
      <c r="G2" s="532"/>
      <c r="H2" s="532" t="s">
        <v>157</v>
      </c>
      <c r="I2" s="554"/>
    </row>
    <row r="3" spans="1:11" s="102" customFormat="1" x14ac:dyDescent="0.2">
      <c r="A3" s="533"/>
      <c r="B3" s="890">
        <f>INDICE!A3</f>
        <v>42826</v>
      </c>
      <c r="C3" s="891"/>
      <c r="D3" s="891" t="s">
        <v>118</v>
      </c>
      <c r="E3" s="891"/>
      <c r="F3" s="891" t="s">
        <v>119</v>
      </c>
      <c r="G3" s="892"/>
      <c r="H3" s="891"/>
      <c r="I3" s="516"/>
    </row>
    <row r="4" spans="1:11" s="102" customFormat="1" x14ac:dyDescent="0.2">
      <c r="A4" s="534"/>
      <c r="B4" s="535" t="s">
        <v>47</v>
      </c>
      <c r="C4" s="535" t="s">
        <v>473</v>
      </c>
      <c r="D4" s="535" t="s">
        <v>47</v>
      </c>
      <c r="E4" s="535" t="s">
        <v>473</v>
      </c>
      <c r="F4" s="535" t="s">
        <v>47</v>
      </c>
      <c r="G4" s="536" t="s">
        <v>473</v>
      </c>
      <c r="H4" s="536" t="s">
        <v>108</v>
      </c>
      <c r="I4" s="516"/>
    </row>
    <row r="5" spans="1:11" s="102" customFormat="1" x14ac:dyDescent="0.2">
      <c r="A5" s="537" t="s">
        <v>177</v>
      </c>
      <c r="B5" s="498">
        <v>1839.7351699999997</v>
      </c>
      <c r="C5" s="491">
        <v>-2.6170738929072987</v>
      </c>
      <c r="D5" s="490">
        <v>7313.2899200000002</v>
      </c>
      <c r="E5" s="491">
        <v>1.4914323442598458</v>
      </c>
      <c r="F5" s="490">
        <v>22609.764070000001</v>
      </c>
      <c r="G5" s="491">
        <v>2.5967608236491193</v>
      </c>
      <c r="H5" s="496">
        <v>74.55150892315136</v>
      </c>
      <c r="I5" s="516"/>
      <c r="K5" s="96"/>
    </row>
    <row r="6" spans="1:11" s="102" customFormat="1" x14ac:dyDescent="0.2">
      <c r="A6" s="537" t="s">
        <v>178</v>
      </c>
      <c r="B6" s="558">
        <v>0.40703</v>
      </c>
      <c r="C6" s="506">
        <v>-29.917870486750807</v>
      </c>
      <c r="D6" s="538">
        <v>1.1406700000000001</v>
      </c>
      <c r="E6" s="491">
        <v>-54.417870486922823</v>
      </c>
      <c r="F6" s="490">
        <v>3.1698900000000005</v>
      </c>
      <c r="G6" s="491">
        <v>-43.507302424636656</v>
      </c>
      <c r="H6" s="558">
        <v>1.045212510350659E-2</v>
      </c>
      <c r="I6" s="516"/>
      <c r="K6" s="96"/>
    </row>
    <row r="7" spans="1:11" s="102" customFormat="1" x14ac:dyDescent="0.2">
      <c r="A7" s="537" t="s">
        <v>179</v>
      </c>
      <c r="B7" s="558">
        <v>0.60221000000000002</v>
      </c>
      <c r="C7" s="491">
        <v>-35.156292061030889</v>
      </c>
      <c r="D7" s="538">
        <v>2.7589200000000003</v>
      </c>
      <c r="E7" s="491">
        <v>-46.126102552786826</v>
      </c>
      <c r="F7" s="490">
        <v>10.470329999999999</v>
      </c>
      <c r="G7" s="491">
        <v>-38.283922731784614</v>
      </c>
      <c r="H7" s="558">
        <v>3.4523973713598298E-2</v>
      </c>
      <c r="I7" s="516"/>
      <c r="K7" s="96"/>
    </row>
    <row r="8" spans="1:11" s="102" customFormat="1" x14ac:dyDescent="0.2">
      <c r="A8" s="557" t="s">
        <v>180</v>
      </c>
      <c r="B8" s="499">
        <v>1840.7444099999998</v>
      </c>
      <c r="C8" s="500">
        <v>-2.6414436357355147</v>
      </c>
      <c r="D8" s="499">
        <v>7317.1895100000002</v>
      </c>
      <c r="E8" s="500">
        <v>1.4382312671635651</v>
      </c>
      <c r="F8" s="499">
        <v>22623.404289999999</v>
      </c>
      <c r="G8" s="500">
        <v>2.5535945829533166</v>
      </c>
      <c r="H8" s="500">
        <v>74.596485021968476</v>
      </c>
      <c r="I8" s="516"/>
    </row>
    <row r="9" spans="1:11" s="102" customFormat="1" x14ac:dyDescent="0.2">
      <c r="A9" s="537" t="s">
        <v>181</v>
      </c>
      <c r="B9" s="498">
        <v>285.10685000000018</v>
      </c>
      <c r="C9" s="491">
        <v>-4.5142028110462942</v>
      </c>
      <c r="D9" s="490">
        <v>1463.9827500000001</v>
      </c>
      <c r="E9" s="491">
        <v>8.1346465052265344</v>
      </c>
      <c r="F9" s="490">
        <v>4022.9976499999993</v>
      </c>
      <c r="G9" s="491">
        <v>6.2825703563022621</v>
      </c>
      <c r="H9" s="496">
        <v>13.265089554815152</v>
      </c>
      <c r="I9" s="516"/>
    </row>
    <row r="10" spans="1:11" s="102" customFormat="1" x14ac:dyDescent="0.2">
      <c r="A10" s="537" t="s">
        <v>182</v>
      </c>
      <c r="B10" s="498">
        <v>109.15692999999999</v>
      </c>
      <c r="C10" s="491">
        <v>-32.864476467494605</v>
      </c>
      <c r="D10" s="490">
        <v>734.68047000000001</v>
      </c>
      <c r="E10" s="491">
        <v>-17.268950342314906</v>
      </c>
      <c r="F10" s="490">
        <v>1701.6401499999999</v>
      </c>
      <c r="G10" s="491">
        <v>-12.921379435476018</v>
      </c>
      <c r="H10" s="496">
        <v>5.6108431929655973</v>
      </c>
      <c r="I10" s="516"/>
    </row>
    <row r="11" spans="1:11" s="102" customFormat="1" x14ac:dyDescent="0.2">
      <c r="A11" s="537" t="s">
        <v>183</v>
      </c>
      <c r="B11" s="498">
        <v>148.30005</v>
      </c>
      <c r="C11" s="491">
        <v>-6.9533493865416851</v>
      </c>
      <c r="D11" s="490">
        <v>586.68213000000003</v>
      </c>
      <c r="E11" s="491">
        <v>-7.9374244779860215</v>
      </c>
      <c r="F11" s="490">
        <v>1979.6660900000002</v>
      </c>
      <c r="G11" s="491">
        <v>-4.4574465472799636</v>
      </c>
      <c r="H11" s="496">
        <v>6.5275822302508084</v>
      </c>
      <c r="I11" s="516"/>
    </row>
    <row r="12" spans="1:11" s="3" customFormat="1" x14ac:dyDescent="0.2">
      <c r="A12" s="539" t="s">
        <v>184</v>
      </c>
      <c r="B12" s="501">
        <v>2383.3082400000003</v>
      </c>
      <c r="C12" s="502">
        <v>-5.0945853249410602</v>
      </c>
      <c r="D12" s="501">
        <v>10102.534860000002</v>
      </c>
      <c r="E12" s="502">
        <v>9.8491820113262726E-2</v>
      </c>
      <c r="F12" s="501">
        <v>30327.708179999991</v>
      </c>
      <c r="G12" s="502">
        <v>1.5274479838717154</v>
      </c>
      <c r="H12" s="502">
        <v>100</v>
      </c>
      <c r="I12" s="471"/>
    </row>
    <row r="13" spans="1:11" s="102" customFormat="1" x14ac:dyDescent="0.2">
      <c r="A13" s="562" t="s">
        <v>155</v>
      </c>
      <c r="B13" s="503"/>
      <c r="C13" s="503"/>
      <c r="D13" s="503"/>
      <c r="E13" s="503"/>
      <c r="F13" s="503"/>
      <c r="G13" s="503"/>
      <c r="H13" s="503"/>
      <c r="I13" s="516"/>
    </row>
    <row r="14" spans="1:11" s="130" customFormat="1" x14ac:dyDescent="0.2">
      <c r="A14" s="540" t="s">
        <v>185</v>
      </c>
      <c r="B14" s="520">
        <v>87.904130000000166</v>
      </c>
      <c r="C14" s="509">
        <v>18.821045124598719</v>
      </c>
      <c r="D14" s="508">
        <v>339.16116000000005</v>
      </c>
      <c r="E14" s="509">
        <v>13.911722075963009</v>
      </c>
      <c r="F14" s="508">
        <v>998.86573000000021</v>
      </c>
      <c r="G14" s="509">
        <v>3.2505609409149732</v>
      </c>
      <c r="H14" s="522">
        <v>3.293574720752277</v>
      </c>
      <c r="I14" s="555"/>
    </row>
    <row r="15" spans="1:11" s="130" customFormat="1" x14ac:dyDescent="0.2">
      <c r="A15" s="541" t="s">
        <v>575</v>
      </c>
      <c r="B15" s="560">
        <v>4.7754663560271347</v>
      </c>
      <c r="C15" s="513"/>
      <c r="D15" s="542">
        <v>4.6351288228422565</v>
      </c>
      <c r="E15" s="513"/>
      <c r="F15" s="542">
        <v>4.4151875517758352</v>
      </c>
      <c r="G15" s="513"/>
      <c r="H15" s="523"/>
      <c r="I15" s="555"/>
    </row>
    <row r="16" spans="1:11" s="130" customFormat="1" x14ac:dyDescent="0.2">
      <c r="A16" s="543" t="s">
        <v>482</v>
      </c>
      <c r="B16" s="561">
        <v>123.45745000000001</v>
      </c>
      <c r="C16" s="803">
        <v>-2.552712288872987</v>
      </c>
      <c r="D16" s="544">
        <v>441.88371999999998</v>
      </c>
      <c r="E16" s="504">
        <v>-12.832538904523647</v>
      </c>
      <c r="F16" s="544">
        <v>1489.1281899999999</v>
      </c>
      <c r="G16" s="504">
        <v>-5.836317809001133</v>
      </c>
      <c r="H16" s="559">
        <v>4.9101243693119727</v>
      </c>
      <c r="I16" s="555"/>
    </row>
    <row r="17" spans="1:14" s="102" customFormat="1" x14ac:dyDescent="0.2">
      <c r="A17" s="551"/>
      <c r="B17" s="552"/>
      <c r="C17" s="552"/>
      <c r="D17" s="552"/>
      <c r="E17" s="552"/>
      <c r="F17" s="552"/>
      <c r="G17" s="552"/>
      <c r="H17" s="553" t="s">
        <v>233</v>
      </c>
      <c r="I17" s="516"/>
    </row>
    <row r="18" spans="1:14" s="102" customFormat="1" x14ac:dyDescent="0.2">
      <c r="A18" s="545" t="s">
        <v>542</v>
      </c>
      <c r="B18" s="507"/>
      <c r="C18" s="507"/>
      <c r="D18" s="507"/>
      <c r="E18" s="507"/>
      <c r="F18" s="490"/>
      <c r="G18" s="507"/>
      <c r="H18" s="507"/>
      <c r="I18" s="107"/>
      <c r="J18" s="107"/>
      <c r="K18" s="107"/>
      <c r="L18" s="107"/>
      <c r="M18" s="107"/>
      <c r="N18" s="107"/>
    </row>
    <row r="19" spans="1:14" x14ac:dyDescent="0.2">
      <c r="A19" s="893" t="s">
        <v>483</v>
      </c>
      <c r="B19" s="894"/>
      <c r="C19" s="894"/>
      <c r="D19" s="894"/>
      <c r="E19" s="894"/>
      <c r="F19" s="894"/>
      <c r="G19" s="894"/>
      <c r="H19" s="550"/>
      <c r="I19" s="108"/>
      <c r="J19" s="108"/>
      <c r="K19" s="108"/>
      <c r="L19" s="108"/>
      <c r="M19" s="108"/>
      <c r="N19" s="108"/>
    </row>
    <row r="20" spans="1:14" ht="14.25" x14ac:dyDescent="0.2">
      <c r="A20" s="166" t="s">
        <v>621</v>
      </c>
      <c r="B20" s="556"/>
      <c r="C20" s="556"/>
      <c r="D20" s="556"/>
      <c r="E20" s="556"/>
      <c r="F20" s="556"/>
      <c r="G20" s="556"/>
      <c r="H20" s="556"/>
      <c r="I20" s="108"/>
      <c r="J20" s="108"/>
      <c r="K20" s="108"/>
      <c r="L20" s="108"/>
      <c r="M20" s="108"/>
      <c r="N20" s="108"/>
    </row>
    <row r="21" spans="1:14" x14ac:dyDescent="0.2">
      <c r="A21" s="171"/>
      <c r="B21" s="172"/>
      <c r="C21" s="172"/>
      <c r="D21" s="172"/>
      <c r="E21" s="172"/>
      <c r="F21" s="172"/>
      <c r="G21" s="172"/>
      <c r="H21" s="172"/>
    </row>
    <row r="32" spans="1:14" x14ac:dyDescent="0.2">
      <c r="C32" s="96" t="s">
        <v>412</v>
      </c>
    </row>
  </sheetData>
  <mergeCells count="4">
    <mergeCell ref="B3:C3"/>
    <mergeCell ref="D3:E3"/>
    <mergeCell ref="F3:H3"/>
    <mergeCell ref="A19:G19"/>
  </mergeCells>
  <conditionalFormatting sqref="B6">
    <cfRule type="cellIs" dxfId="363" priority="15" operator="between">
      <formula>0</formula>
      <formula>0.5</formula>
    </cfRule>
    <cfRule type="cellIs" dxfId="362" priority="16" operator="between">
      <formula>0</formula>
      <formula>0.49</formula>
    </cfRule>
  </conditionalFormatting>
  <conditionalFormatting sqref="D6">
    <cfRule type="cellIs" dxfId="361" priority="13" operator="between">
      <formula>0</formula>
      <formula>0.5</formula>
    </cfRule>
    <cfRule type="cellIs" dxfId="360" priority="14" operator="between">
      <formula>0</formula>
      <formula>0.49</formula>
    </cfRule>
  </conditionalFormatting>
  <conditionalFormatting sqref="D7">
    <cfRule type="cellIs" dxfId="359" priority="11" operator="between">
      <formula>0</formula>
      <formula>0.5</formula>
    </cfRule>
    <cfRule type="cellIs" dxfId="358" priority="12" operator="between">
      <formula>0</formula>
      <formula>0.49</formula>
    </cfRule>
  </conditionalFormatting>
  <conditionalFormatting sqref="H6">
    <cfRule type="cellIs" dxfId="357" priority="7" operator="between">
      <formula>0</formula>
      <formula>0.5</formula>
    </cfRule>
    <cfRule type="cellIs" dxfId="356" priority="8" operator="between">
      <formula>0</formula>
      <formula>0.49</formula>
    </cfRule>
  </conditionalFormatting>
  <conditionalFormatting sqref="H7">
    <cfRule type="cellIs" dxfId="355" priority="5" operator="between">
      <formula>0</formula>
      <formula>0.5</formula>
    </cfRule>
    <cfRule type="cellIs" dxfId="354" priority="6" operator="between">
      <formula>0</formula>
      <formula>0.49</formula>
    </cfRule>
  </conditionalFormatting>
  <conditionalFormatting sqref="C16">
    <cfRule type="cellIs" dxfId="353" priority="3" operator="between">
      <formula>0</formula>
      <formula>0.5</formula>
    </cfRule>
    <cfRule type="cellIs" dxfId="352" priority="4" operator="between">
      <formula>0</formula>
      <formula>0.49</formula>
    </cfRule>
  </conditionalFormatting>
  <conditionalFormatting sqref="B7">
    <cfRule type="cellIs" dxfId="351" priority="1" operator="between">
      <formula>0</formula>
      <formula>0.5</formula>
    </cfRule>
    <cfRule type="cellIs" dxfId="350"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H14" sqref="H1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484</v>
      </c>
    </row>
    <row r="2" spans="1:11" ht="15.75" x14ac:dyDescent="0.25">
      <c r="A2" s="2"/>
      <c r="J2" s="110" t="s">
        <v>157</v>
      </c>
    </row>
    <row r="3" spans="1:11" s="114" customFormat="1" ht="13.7" customHeight="1" x14ac:dyDescent="0.2">
      <c r="A3" s="111"/>
      <c r="B3" s="888">
        <f>INDICE!A3</f>
        <v>42826</v>
      </c>
      <c r="C3" s="888"/>
      <c r="D3" s="888">
        <f>INDICE!C3</f>
        <v>0</v>
      </c>
      <c r="E3" s="888"/>
      <c r="F3" s="112"/>
      <c r="G3" s="889" t="s">
        <v>119</v>
      </c>
      <c r="H3" s="889"/>
      <c r="I3" s="889"/>
      <c r="J3" s="889"/>
    </row>
    <row r="4" spans="1:11" s="114" customFormat="1" x14ac:dyDescent="0.2">
      <c r="A4" s="115"/>
      <c r="B4" s="116" t="s">
        <v>186</v>
      </c>
      <c r="C4" s="116" t="s">
        <v>187</v>
      </c>
      <c r="D4" s="116" t="s">
        <v>188</v>
      </c>
      <c r="E4" s="116" t="s">
        <v>189</v>
      </c>
      <c r="F4" s="116"/>
      <c r="G4" s="116" t="s">
        <v>186</v>
      </c>
      <c r="H4" s="116" t="s">
        <v>187</v>
      </c>
      <c r="I4" s="116" t="s">
        <v>188</v>
      </c>
      <c r="J4" s="116" t="s">
        <v>189</v>
      </c>
    </row>
    <row r="5" spans="1:11" s="114" customFormat="1" x14ac:dyDescent="0.2">
      <c r="A5" s="563" t="s">
        <v>159</v>
      </c>
      <c r="B5" s="117">
        <v>282.10225999999983</v>
      </c>
      <c r="C5" s="117">
        <v>50.098260000000003</v>
      </c>
      <c r="D5" s="117">
        <v>7.4952500000000022</v>
      </c>
      <c r="E5" s="524">
        <v>339.69576999999981</v>
      </c>
      <c r="F5" s="117"/>
      <c r="G5" s="117">
        <v>3416.2955599999996</v>
      </c>
      <c r="H5" s="117">
        <v>614.75403000000028</v>
      </c>
      <c r="I5" s="117">
        <v>113.49799000000002</v>
      </c>
      <c r="J5" s="524">
        <v>4144.5475799999995</v>
      </c>
      <c r="K5" s="82"/>
    </row>
    <row r="6" spans="1:11" s="114" customFormat="1" x14ac:dyDescent="0.2">
      <c r="A6" s="564" t="s">
        <v>160</v>
      </c>
      <c r="B6" s="119">
        <v>71.889660000000021</v>
      </c>
      <c r="C6" s="119">
        <v>20.304300000000001</v>
      </c>
      <c r="D6" s="119">
        <v>4.0501300000000002</v>
      </c>
      <c r="E6" s="527">
        <v>96.244090000000014</v>
      </c>
      <c r="F6" s="119"/>
      <c r="G6" s="119">
        <v>888.51058999999998</v>
      </c>
      <c r="H6" s="119">
        <v>299.84064000000001</v>
      </c>
      <c r="I6" s="119">
        <v>82.137540000000001</v>
      </c>
      <c r="J6" s="527">
        <v>1270.4887699999999</v>
      </c>
      <c r="K6" s="82"/>
    </row>
    <row r="7" spans="1:11" s="114" customFormat="1" x14ac:dyDescent="0.2">
      <c r="A7" s="564" t="s">
        <v>161</v>
      </c>
      <c r="B7" s="119">
        <v>35.975139999999989</v>
      </c>
      <c r="C7" s="119">
        <v>5.4630599999999996</v>
      </c>
      <c r="D7" s="119">
        <v>3.5501000000000005</v>
      </c>
      <c r="E7" s="527">
        <v>44.988299999999988</v>
      </c>
      <c r="F7" s="119"/>
      <c r="G7" s="119">
        <v>448.82435999999996</v>
      </c>
      <c r="H7" s="119">
        <v>76.267049999999998</v>
      </c>
      <c r="I7" s="119">
        <v>49.26323</v>
      </c>
      <c r="J7" s="527">
        <v>574.35464000000002</v>
      </c>
      <c r="K7" s="82"/>
    </row>
    <row r="8" spans="1:11" s="114" customFormat="1" x14ac:dyDescent="0.2">
      <c r="A8" s="564" t="s">
        <v>162</v>
      </c>
      <c r="B8" s="119">
        <v>32.717010000000002</v>
      </c>
      <c r="C8" s="119">
        <v>3.2004199999999994</v>
      </c>
      <c r="D8" s="119">
        <v>11.223229999999999</v>
      </c>
      <c r="E8" s="527">
        <v>47.140660000000004</v>
      </c>
      <c r="F8" s="119"/>
      <c r="G8" s="119">
        <v>417.74811999999997</v>
      </c>
      <c r="H8" s="119">
        <v>44.717109999999991</v>
      </c>
      <c r="I8" s="119">
        <v>126.16922</v>
      </c>
      <c r="J8" s="527">
        <v>588.63445000000002</v>
      </c>
      <c r="K8" s="82"/>
    </row>
    <row r="9" spans="1:11" s="114" customFormat="1" x14ac:dyDescent="0.2">
      <c r="A9" s="564" t="s">
        <v>163</v>
      </c>
      <c r="B9" s="119">
        <v>53.038969999999999</v>
      </c>
      <c r="C9" s="119">
        <v>3.5E-4</v>
      </c>
      <c r="D9" s="119">
        <v>19.95</v>
      </c>
      <c r="E9" s="527">
        <v>72.989319999999992</v>
      </c>
      <c r="F9" s="119"/>
      <c r="G9" s="119">
        <v>666.60444000000007</v>
      </c>
      <c r="H9" s="119">
        <v>3.5E-4</v>
      </c>
      <c r="I9" s="119">
        <v>176.65787</v>
      </c>
      <c r="J9" s="527">
        <v>843.2626600000001</v>
      </c>
      <c r="K9" s="82"/>
    </row>
    <row r="10" spans="1:11" s="114" customFormat="1" x14ac:dyDescent="0.2">
      <c r="A10" s="564" t="s">
        <v>164</v>
      </c>
      <c r="B10" s="119">
        <v>27.106930000000002</v>
      </c>
      <c r="C10" s="119">
        <v>4.0950000000000006</v>
      </c>
      <c r="D10" s="119">
        <v>0.37796000000000002</v>
      </c>
      <c r="E10" s="527">
        <v>31.579890000000006</v>
      </c>
      <c r="F10" s="119"/>
      <c r="G10" s="119">
        <v>327.59531999999996</v>
      </c>
      <c r="H10" s="119">
        <v>56.528399999999962</v>
      </c>
      <c r="I10" s="119">
        <v>5.43431</v>
      </c>
      <c r="J10" s="527">
        <v>389.55802999999992</v>
      </c>
      <c r="K10" s="82"/>
    </row>
    <row r="11" spans="1:11" s="114" customFormat="1" x14ac:dyDescent="0.2">
      <c r="A11" s="564" t="s">
        <v>165</v>
      </c>
      <c r="B11" s="119">
        <v>145.23895999999999</v>
      </c>
      <c r="C11" s="119">
        <v>42.717699999999994</v>
      </c>
      <c r="D11" s="119">
        <v>10.86449</v>
      </c>
      <c r="E11" s="527">
        <v>198.82114999999999</v>
      </c>
      <c r="F11" s="119"/>
      <c r="G11" s="119">
        <v>1774.9994899999983</v>
      </c>
      <c r="H11" s="119">
        <v>646.78385999999989</v>
      </c>
      <c r="I11" s="119">
        <v>196.64641999999998</v>
      </c>
      <c r="J11" s="527">
        <v>2618.4297699999984</v>
      </c>
      <c r="K11" s="82"/>
    </row>
    <row r="12" spans="1:11" s="114" customFormat="1" x14ac:dyDescent="0.2">
      <c r="A12" s="564" t="s">
        <v>591</v>
      </c>
      <c r="B12" s="119">
        <v>103.83618000000003</v>
      </c>
      <c r="C12" s="119">
        <v>32.87684999999999</v>
      </c>
      <c r="D12" s="119">
        <v>4.4257899999999992</v>
      </c>
      <c r="E12" s="527">
        <v>141.13882000000001</v>
      </c>
      <c r="F12" s="119"/>
      <c r="G12" s="119">
        <v>1262.8705899999991</v>
      </c>
      <c r="H12" s="119">
        <v>547.62255999999957</v>
      </c>
      <c r="I12" s="119">
        <v>111.16188</v>
      </c>
      <c r="J12" s="527">
        <v>1921.6550299999985</v>
      </c>
      <c r="K12" s="82"/>
    </row>
    <row r="13" spans="1:11" s="114" customFormat="1" x14ac:dyDescent="0.2">
      <c r="A13" s="564" t="s">
        <v>166</v>
      </c>
      <c r="B13" s="119">
        <v>285.49635999999992</v>
      </c>
      <c r="C13" s="119">
        <v>32.601209999999995</v>
      </c>
      <c r="D13" s="119">
        <v>12.521560000000001</v>
      </c>
      <c r="E13" s="527">
        <v>330.61912999999993</v>
      </c>
      <c r="F13" s="119"/>
      <c r="G13" s="119">
        <v>3544.9948900000013</v>
      </c>
      <c r="H13" s="119">
        <v>478.55705999999998</v>
      </c>
      <c r="I13" s="119">
        <v>212.94774000000001</v>
      </c>
      <c r="J13" s="527">
        <v>4236.4996900000015</v>
      </c>
      <c r="K13" s="82"/>
    </row>
    <row r="14" spans="1:11" s="114" customFormat="1" x14ac:dyDescent="0.2">
      <c r="A14" s="564" t="s">
        <v>167</v>
      </c>
      <c r="B14" s="119">
        <v>0.98556999999999995</v>
      </c>
      <c r="C14" s="119">
        <v>0</v>
      </c>
      <c r="D14" s="119">
        <v>5.4710000000000002E-2</v>
      </c>
      <c r="E14" s="527">
        <v>1.0402799999999999</v>
      </c>
      <c r="F14" s="119"/>
      <c r="G14" s="119">
        <v>13.260679999999999</v>
      </c>
      <c r="H14" s="119">
        <v>1.0039999999999999E-2</v>
      </c>
      <c r="I14" s="119">
        <v>0.51839000000000002</v>
      </c>
      <c r="J14" s="527">
        <v>13.789109999999999</v>
      </c>
      <c r="K14" s="82"/>
    </row>
    <row r="15" spans="1:11" s="114" customFormat="1" x14ac:dyDescent="0.2">
      <c r="A15" s="564" t="s">
        <v>168</v>
      </c>
      <c r="B15" s="119">
        <v>173.98388000000003</v>
      </c>
      <c r="C15" s="119">
        <v>17.868130000000001</v>
      </c>
      <c r="D15" s="119">
        <v>6.2781200000000004</v>
      </c>
      <c r="E15" s="527">
        <v>198.13013000000004</v>
      </c>
      <c r="F15" s="119"/>
      <c r="G15" s="119">
        <v>2170.8041899999971</v>
      </c>
      <c r="H15" s="119">
        <v>234.70746999999997</v>
      </c>
      <c r="I15" s="119">
        <v>71.119099999999989</v>
      </c>
      <c r="J15" s="527">
        <v>2476.6307599999968</v>
      </c>
      <c r="K15" s="82"/>
    </row>
    <row r="16" spans="1:11" s="114" customFormat="1" x14ac:dyDescent="0.2">
      <c r="A16" s="564" t="s">
        <v>169</v>
      </c>
      <c r="B16" s="119">
        <v>52.069429999999983</v>
      </c>
      <c r="C16" s="119">
        <v>12.194049999999999</v>
      </c>
      <c r="D16" s="119">
        <v>0.90118000000000009</v>
      </c>
      <c r="E16" s="527">
        <v>65.164659999999984</v>
      </c>
      <c r="F16" s="119"/>
      <c r="G16" s="119">
        <v>634.00344000000007</v>
      </c>
      <c r="H16" s="119">
        <v>144.47589999999991</v>
      </c>
      <c r="I16" s="119">
        <v>21.024750000000004</v>
      </c>
      <c r="J16" s="527">
        <v>799.50409000000002</v>
      </c>
      <c r="K16" s="82"/>
    </row>
    <row r="17" spans="1:16" s="114" customFormat="1" x14ac:dyDescent="0.2">
      <c r="A17" s="564" t="s">
        <v>170</v>
      </c>
      <c r="B17" s="119">
        <v>110.99643999999999</v>
      </c>
      <c r="C17" s="119">
        <v>22.088930000000005</v>
      </c>
      <c r="D17" s="119">
        <v>9.4964100000000027</v>
      </c>
      <c r="E17" s="527">
        <v>142.58178000000001</v>
      </c>
      <c r="F17" s="119"/>
      <c r="G17" s="119">
        <v>1386.1453600000002</v>
      </c>
      <c r="H17" s="119">
        <v>261.56158000000016</v>
      </c>
      <c r="I17" s="119">
        <v>213.61497</v>
      </c>
      <c r="J17" s="527">
        <v>1861.3219100000006</v>
      </c>
      <c r="K17" s="82"/>
    </row>
    <row r="18" spans="1:16" s="114" customFormat="1" x14ac:dyDescent="0.2">
      <c r="A18" s="564" t="s">
        <v>171</v>
      </c>
      <c r="B18" s="119">
        <v>18.151400000000002</v>
      </c>
      <c r="C18" s="119">
        <v>3.4506900000000003</v>
      </c>
      <c r="D18" s="119">
        <v>0.99520999999999982</v>
      </c>
      <c r="E18" s="527">
        <v>22.597300000000004</v>
      </c>
      <c r="F18" s="119"/>
      <c r="G18" s="119">
        <v>207.34050999999988</v>
      </c>
      <c r="H18" s="119">
        <v>52.471499999999999</v>
      </c>
      <c r="I18" s="119">
        <v>16.106580000000001</v>
      </c>
      <c r="J18" s="527">
        <v>275.91858999999988</v>
      </c>
      <c r="K18" s="82"/>
    </row>
    <row r="19" spans="1:16" s="114" customFormat="1" x14ac:dyDescent="0.2">
      <c r="A19" s="564" t="s">
        <v>172</v>
      </c>
      <c r="B19" s="119">
        <v>181.02598</v>
      </c>
      <c r="C19" s="119">
        <v>9.6820499999999985</v>
      </c>
      <c r="D19" s="119">
        <v>10.689669999999998</v>
      </c>
      <c r="E19" s="527">
        <v>201.39770000000001</v>
      </c>
      <c r="F19" s="119"/>
      <c r="G19" s="119">
        <v>2225.2409600000005</v>
      </c>
      <c r="H19" s="119">
        <v>166.47726999999992</v>
      </c>
      <c r="I19" s="119">
        <v>206.09338999999994</v>
      </c>
      <c r="J19" s="527">
        <v>2597.8116200000004</v>
      </c>
      <c r="K19" s="82"/>
    </row>
    <row r="20" spans="1:16" s="114" customFormat="1" x14ac:dyDescent="0.2">
      <c r="A20" s="564" t="s">
        <v>173</v>
      </c>
      <c r="B20" s="119">
        <v>1.6918299999999999</v>
      </c>
      <c r="C20" s="119">
        <v>0</v>
      </c>
      <c r="D20" s="119">
        <v>0</v>
      </c>
      <c r="E20" s="527">
        <v>1.6918299999999999</v>
      </c>
      <c r="F20" s="119"/>
      <c r="G20" s="119">
        <v>20.703319999999998</v>
      </c>
      <c r="H20" s="119">
        <v>0</v>
      </c>
      <c r="I20" s="119">
        <v>0</v>
      </c>
      <c r="J20" s="527">
        <v>20.703319999999998</v>
      </c>
      <c r="K20" s="82"/>
    </row>
    <row r="21" spans="1:16" s="114" customFormat="1" x14ac:dyDescent="0.2">
      <c r="A21" s="564" t="s">
        <v>174</v>
      </c>
      <c r="B21" s="119">
        <v>73.793289999999999</v>
      </c>
      <c r="C21" s="119">
        <v>11.624509999999999</v>
      </c>
      <c r="D21" s="119">
        <v>0.84693000000000007</v>
      </c>
      <c r="E21" s="527">
        <v>86.26473</v>
      </c>
      <c r="F21" s="119"/>
      <c r="G21" s="119">
        <v>890.38919999999985</v>
      </c>
      <c r="H21" s="119">
        <v>147.53397000000004</v>
      </c>
      <c r="I21" s="119">
        <v>12.646990000000001</v>
      </c>
      <c r="J21" s="527">
        <v>1050.5701599999998</v>
      </c>
      <c r="K21" s="82"/>
    </row>
    <row r="22" spans="1:16" s="114" customFormat="1" x14ac:dyDescent="0.2">
      <c r="A22" s="564" t="s">
        <v>175</v>
      </c>
      <c r="B22" s="119">
        <v>51.29768</v>
      </c>
      <c r="C22" s="119">
        <v>6.27006</v>
      </c>
      <c r="D22" s="119">
        <v>1.38775</v>
      </c>
      <c r="E22" s="527">
        <v>58.955489999999998</v>
      </c>
      <c r="F22" s="119"/>
      <c r="G22" s="119">
        <v>587.21030999999994</v>
      </c>
      <c r="H22" s="119">
        <v>96.091460000000041</v>
      </c>
      <c r="I22" s="119">
        <v>22.661529999999999</v>
      </c>
      <c r="J22" s="527">
        <v>705.9633</v>
      </c>
      <c r="K22" s="82"/>
    </row>
    <row r="23" spans="1:16" x14ac:dyDescent="0.2">
      <c r="A23" s="565" t="s">
        <v>176</v>
      </c>
      <c r="B23" s="119">
        <v>138.3382</v>
      </c>
      <c r="C23" s="119">
        <v>10.571280000000003</v>
      </c>
      <c r="D23" s="119">
        <v>4.0484400000000003</v>
      </c>
      <c r="E23" s="527">
        <v>152.95792</v>
      </c>
      <c r="F23" s="119"/>
      <c r="G23" s="119">
        <v>1726.2227399999986</v>
      </c>
      <c r="H23" s="119">
        <v>154.59740000000008</v>
      </c>
      <c r="I23" s="119">
        <v>63.938249999999982</v>
      </c>
      <c r="J23" s="527">
        <v>1944.7583899999986</v>
      </c>
      <c r="K23" s="471"/>
      <c r="P23" s="114"/>
    </row>
    <row r="24" spans="1:16" x14ac:dyDescent="0.2">
      <c r="A24" s="566" t="s">
        <v>485</v>
      </c>
      <c r="B24" s="123">
        <v>1839.7351699999986</v>
      </c>
      <c r="C24" s="123">
        <v>285.10685000000029</v>
      </c>
      <c r="D24" s="123">
        <v>109.15692999999997</v>
      </c>
      <c r="E24" s="123">
        <v>2233.9989499999988</v>
      </c>
      <c r="F24" s="123"/>
      <c r="G24" s="123">
        <v>22609.764070000027</v>
      </c>
      <c r="H24" s="123">
        <v>4022.9976499999989</v>
      </c>
      <c r="I24" s="123">
        <v>1701.6401499999979</v>
      </c>
      <c r="J24" s="123">
        <v>28334.401870000023</v>
      </c>
      <c r="K24" s="471"/>
    </row>
    <row r="25" spans="1:16" x14ac:dyDescent="0.2">
      <c r="I25" s="8"/>
      <c r="J25" s="93" t="s">
        <v>233</v>
      </c>
    </row>
    <row r="26" spans="1:16" x14ac:dyDescent="0.2">
      <c r="A26" s="530" t="s">
        <v>486</v>
      </c>
      <c r="G26" s="125"/>
      <c r="H26" s="125"/>
      <c r="I26" s="125"/>
      <c r="J26" s="125"/>
    </row>
    <row r="27" spans="1:16" x14ac:dyDescent="0.2">
      <c r="A27" s="154" t="s">
        <v>234</v>
      </c>
      <c r="G27" s="125"/>
      <c r="H27" s="125"/>
      <c r="I27" s="125"/>
      <c r="J27" s="125"/>
    </row>
    <row r="28" spans="1:16" ht="18" x14ac:dyDescent="0.25">
      <c r="A28" s="126"/>
      <c r="E28" s="895"/>
      <c r="F28" s="89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349" priority="2" operator="between">
      <formula>0</formula>
      <formula>0.5</formula>
    </cfRule>
    <cfRule type="cellIs" dxfId="348" priority="3" operator="between">
      <formula>0</formula>
      <formula>0.49</formula>
    </cfRule>
  </conditionalFormatting>
  <conditionalFormatting sqref="B5:J24">
    <cfRule type="cellIs" dxfId="347"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F7" sqref="F7"/>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896" t="s">
        <v>28</v>
      </c>
      <c r="B1" s="896"/>
      <c r="C1" s="896"/>
      <c r="D1" s="131"/>
      <c r="E1" s="131"/>
      <c r="F1" s="131"/>
      <c r="G1" s="131"/>
      <c r="H1" s="132"/>
    </row>
    <row r="2" spans="1:65" ht="13.7" customHeight="1" x14ac:dyDescent="0.2">
      <c r="A2" s="897"/>
      <c r="B2" s="897"/>
      <c r="C2" s="897"/>
      <c r="D2" s="135"/>
      <c r="E2" s="135"/>
      <c r="F2" s="135"/>
      <c r="H2" s="110" t="s">
        <v>157</v>
      </c>
    </row>
    <row r="3" spans="1:65" s="102" customFormat="1" ht="12.75" x14ac:dyDescent="0.2">
      <c r="A3" s="79"/>
      <c r="B3" s="885">
        <f>INDICE!A3</f>
        <v>42826</v>
      </c>
      <c r="C3" s="886"/>
      <c r="D3" s="886" t="s">
        <v>118</v>
      </c>
      <c r="E3" s="886"/>
      <c r="F3" s="886" t="s">
        <v>119</v>
      </c>
      <c r="G3" s="886"/>
      <c r="H3" s="88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473</v>
      </c>
      <c r="D4" s="97" t="s">
        <v>47</v>
      </c>
      <c r="E4" s="97" t="s">
        <v>473</v>
      </c>
      <c r="F4" s="97" t="s">
        <v>47</v>
      </c>
      <c r="G4" s="97" t="s">
        <v>473</v>
      </c>
      <c r="H4" s="436"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190</v>
      </c>
      <c r="B5" s="575">
        <v>364.82857999999999</v>
      </c>
      <c r="C5" s="139">
        <v>3.3970262590017093</v>
      </c>
      <c r="D5" s="138">
        <v>1368.1958900000006</v>
      </c>
      <c r="E5" s="139">
        <v>0.99532215013589487</v>
      </c>
      <c r="F5" s="138">
        <v>4392.5161200000011</v>
      </c>
      <c r="G5" s="139">
        <v>1.4857754108370758</v>
      </c>
      <c r="H5" s="572">
        <v>16.033244638649862</v>
      </c>
    </row>
    <row r="6" spans="1:65" ht="13.7" customHeight="1" x14ac:dyDescent="0.2">
      <c r="A6" s="137" t="s">
        <v>191</v>
      </c>
      <c r="B6" s="576">
        <v>32.698209999999982</v>
      </c>
      <c r="C6" s="119">
        <v>9.4515041367902448</v>
      </c>
      <c r="D6" s="140">
        <v>117.15428999999995</v>
      </c>
      <c r="E6" s="141">
        <v>3.8370713753347543</v>
      </c>
      <c r="F6" s="140">
        <v>380.32178999999985</v>
      </c>
      <c r="G6" s="142">
        <v>8.4946531860297636</v>
      </c>
      <c r="H6" s="573">
        <v>1.3882230898857155</v>
      </c>
    </row>
    <row r="7" spans="1:65" ht="13.7" customHeight="1" x14ac:dyDescent="0.2">
      <c r="A7" s="137" t="s">
        <v>151</v>
      </c>
      <c r="B7" s="527">
        <v>0</v>
      </c>
      <c r="C7" s="141">
        <v>0</v>
      </c>
      <c r="D7" s="141">
        <v>0</v>
      </c>
      <c r="E7" s="141">
        <v>-100</v>
      </c>
      <c r="F7" s="119">
        <v>5.9790000000000003E-2</v>
      </c>
      <c r="G7" s="141">
        <v>-38.620264859870645</v>
      </c>
      <c r="H7" s="527">
        <v>2.182411334997844E-4</v>
      </c>
    </row>
    <row r="8" spans="1:65" ht="13.7" customHeight="1" x14ac:dyDescent="0.2">
      <c r="A8" s="568" t="s">
        <v>192</v>
      </c>
      <c r="B8" s="569">
        <v>397.52679000000001</v>
      </c>
      <c r="C8" s="570">
        <v>3.8696343387270229</v>
      </c>
      <c r="D8" s="569">
        <v>1485.3501800000006</v>
      </c>
      <c r="E8" s="570">
        <v>1.2113601821903639</v>
      </c>
      <c r="F8" s="569">
        <v>4772.8977000000014</v>
      </c>
      <c r="G8" s="571">
        <v>2.0099151787435234</v>
      </c>
      <c r="H8" s="571">
        <v>17.421685969669078</v>
      </c>
    </row>
    <row r="9" spans="1:65" ht="13.7" customHeight="1" x14ac:dyDescent="0.2">
      <c r="A9" s="137" t="s">
        <v>177</v>
      </c>
      <c r="B9" s="576">
        <v>1839.7351699999997</v>
      </c>
      <c r="C9" s="141">
        <v>-2.6170738929072987</v>
      </c>
      <c r="D9" s="140">
        <v>7313.2899200000002</v>
      </c>
      <c r="E9" s="141">
        <v>1.4914323442598458</v>
      </c>
      <c r="F9" s="140">
        <v>22609.764070000001</v>
      </c>
      <c r="G9" s="142">
        <v>2.5967608236491193</v>
      </c>
      <c r="H9" s="573">
        <v>82.528525485858822</v>
      </c>
    </row>
    <row r="10" spans="1:65" ht="13.7" customHeight="1" x14ac:dyDescent="0.2">
      <c r="A10" s="137" t="s">
        <v>193</v>
      </c>
      <c r="B10" s="576">
        <v>1.0092399999999999</v>
      </c>
      <c r="C10" s="141">
        <v>-33.140775091089765</v>
      </c>
      <c r="D10" s="140">
        <v>3.8995900000000003</v>
      </c>
      <c r="E10" s="141">
        <v>-48.847907528280899</v>
      </c>
      <c r="F10" s="140">
        <v>13.640219999999998</v>
      </c>
      <c r="G10" s="142">
        <v>-39.582140166288191</v>
      </c>
      <c r="H10" s="527">
        <v>4.9788544472092806E-2</v>
      </c>
    </row>
    <row r="11" spans="1:65" ht="13.7" customHeight="1" x14ac:dyDescent="0.2">
      <c r="A11" s="568" t="s">
        <v>509</v>
      </c>
      <c r="B11" s="569">
        <v>1840.7444099999998</v>
      </c>
      <c r="C11" s="570">
        <v>-2.6414436357355147</v>
      </c>
      <c r="D11" s="569">
        <v>7317.1895100000002</v>
      </c>
      <c r="E11" s="570">
        <v>1.4382312671635651</v>
      </c>
      <c r="F11" s="569">
        <v>22623.404289999999</v>
      </c>
      <c r="G11" s="571">
        <v>2.5535945829533166</v>
      </c>
      <c r="H11" s="571">
        <v>82.578314030330915</v>
      </c>
    </row>
    <row r="12" spans="1:65" ht="13.7" customHeight="1" x14ac:dyDescent="0.2">
      <c r="A12" s="144" t="s">
        <v>487</v>
      </c>
      <c r="B12" s="145">
        <v>2238.2711999999997</v>
      </c>
      <c r="C12" s="146">
        <v>-1.5453332435120293</v>
      </c>
      <c r="D12" s="145">
        <v>8802.5396900000014</v>
      </c>
      <c r="E12" s="146">
        <v>1.399877486691929</v>
      </c>
      <c r="F12" s="145">
        <v>27396.301990000004</v>
      </c>
      <c r="G12" s="146">
        <v>2.4584599822118451</v>
      </c>
      <c r="H12" s="146">
        <v>100</v>
      </c>
    </row>
    <row r="13" spans="1:65" ht="13.7" customHeight="1" x14ac:dyDescent="0.2">
      <c r="A13" s="147" t="s">
        <v>194</v>
      </c>
      <c r="B13" s="148">
        <v>4577.3633100000006</v>
      </c>
      <c r="C13" s="148"/>
      <c r="D13" s="148">
        <v>18707.814573959673</v>
      </c>
      <c r="E13" s="148"/>
      <c r="F13" s="148">
        <v>58157.775551856917</v>
      </c>
      <c r="G13" s="149"/>
      <c r="H13" s="150"/>
    </row>
    <row r="14" spans="1:65" ht="13.7" customHeight="1" x14ac:dyDescent="0.2">
      <c r="A14" s="151" t="s">
        <v>195</v>
      </c>
      <c r="B14" s="577">
        <v>48.898701029698238</v>
      </c>
      <c r="C14" s="152"/>
      <c r="D14" s="152">
        <v>47.052741811182422</v>
      </c>
      <c r="E14" s="152"/>
      <c r="F14" s="152">
        <v>47.106860140432701</v>
      </c>
      <c r="G14" s="153"/>
      <c r="H14" s="574"/>
    </row>
    <row r="15" spans="1:65" ht="13.7" customHeight="1" x14ac:dyDescent="0.2">
      <c r="A15" s="137"/>
      <c r="B15" s="137"/>
      <c r="C15" s="137"/>
      <c r="D15" s="137"/>
      <c r="E15" s="137"/>
      <c r="F15" s="137"/>
      <c r="H15" s="93" t="s">
        <v>233</v>
      </c>
    </row>
    <row r="16" spans="1:65" ht="13.7" customHeight="1" x14ac:dyDescent="0.2">
      <c r="A16" s="124" t="s">
        <v>542</v>
      </c>
      <c r="B16" s="154"/>
      <c r="C16" s="155"/>
      <c r="D16" s="155"/>
      <c r="E16" s="155"/>
      <c r="F16" s="154"/>
      <c r="G16" s="154"/>
      <c r="H16" s="154"/>
    </row>
    <row r="17" spans="1:1" ht="13.7" customHeight="1" x14ac:dyDescent="0.2">
      <c r="A17" s="124" t="s">
        <v>488</v>
      </c>
    </row>
    <row r="18" spans="1:1" ht="13.7" customHeight="1" x14ac:dyDescent="0.2">
      <c r="A18" s="166" t="s">
        <v>621</v>
      </c>
    </row>
    <row r="19" spans="1:1" ht="13.7" customHeight="1" x14ac:dyDescent="0.2">
      <c r="A19" s="156"/>
    </row>
  </sheetData>
  <mergeCells count="4">
    <mergeCell ref="A1:C2"/>
    <mergeCell ref="B3:C3"/>
    <mergeCell ref="D3:E3"/>
    <mergeCell ref="F3:H3"/>
  </mergeCells>
  <conditionalFormatting sqref="B7">
    <cfRule type="cellIs" dxfId="346" priority="7" operator="equal">
      <formula>0</formula>
    </cfRule>
    <cfRule type="cellIs" dxfId="345" priority="14" operator="between">
      <formula>0</formula>
      <formula>0.5</formula>
    </cfRule>
    <cfRule type="cellIs" dxfId="344" priority="15" operator="between">
      <formula>0</formula>
      <formula>0.49</formula>
    </cfRule>
  </conditionalFormatting>
  <conditionalFormatting sqref="F7">
    <cfRule type="cellIs" dxfId="343" priority="10" operator="between">
      <formula>0</formula>
      <formula>0.5</formula>
    </cfRule>
    <cfRule type="cellIs" dxfId="342" priority="11" operator="between">
      <formula>0</formula>
      <formula>0.49</formula>
    </cfRule>
  </conditionalFormatting>
  <conditionalFormatting sqref="H7">
    <cfRule type="cellIs" dxfId="341" priority="8" operator="between">
      <formula>0</formula>
      <formula>0.5</formula>
    </cfRule>
    <cfRule type="cellIs" dxfId="340" priority="9" operator="between">
      <formula>0</formula>
      <formula>0.49</formula>
    </cfRule>
  </conditionalFormatting>
  <conditionalFormatting sqref="C7">
    <cfRule type="cellIs" dxfId="339" priority="6" operator="equal">
      <formula>0</formula>
    </cfRule>
  </conditionalFormatting>
  <conditionalFormatting sqref="D7:E7">
    <cfRule type="cellIs" dxfId="338" priority="5" operator="equal">
      <formula>0</formula>
    </cfRule>
  </conditionalFormatting>
  <conditionalFormatting sqref="C6">
    <cfRule type="cellIs" dxfId="337" priority="3" operator="between">
      <formula>0</formula>
      <formula>0.5</formula>
    </cfRule>
    <cfRule type="cellIs" dxfId="336" priority="4" operator="between">
      <formula>0</formula>
      <formula>0.49</formula>
    </cfRule>
  </conditionalFormatting>
  <conditionalFormatting sqref="H10">
    <cfRule type="cellIs" dxfId="335" priority="1" operator="between">
      <formula>0</formula>
      <formula>0.5</formula>
    </cfRule>
    <cfRule type="cellIs" dxfId="33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C17" sqref="C17"/>
    </sheetView>
  </sheetViews>
  <sheetFormatPr baseColWidth="10" defaultRowHeight="14.25" x14ac:dyDescent="0.2"/>
  <cols>
    <col min="1" max="1" width="18.5" customWidth="1"/>
    <col min="12" max="12" width="11" style="387" customWidth="1"/>
    <col min="13" max="13" width="11" customWidth="1"/>
  </cols>
  <sheetData>
    <row r="1" spans="1:14" x14ac:dyDescent="0.2">
      <c r="A1" s="898" t="s">
        <v>26</v>
      </c>
      <c r="B1" s="898"/>
      <c r="C1" s="898"/>
      <c r="D1" s="898"/>
      <c r="E1" s="898"/>
      <c r="F1" s="157"/>
      <c r="G1" s="157"/>
      <c r="H1" s="157"/>
      <c r="I1" s="157"/>
      <c r="J1" s="157"/>
      <c r="K1" s="157"/>
      <c r="L1" s="578"/>
      <c r="M1" s="157"/>
      <c r="N1" s="157"/>
    </row>
    <row r="2" spans="1:14" x14ac:dyDescent="0.2">
      <c r="A2" s="898"/>
      <c r="B2" s="899"/>
      <c r="C2" s="899"/>
      <c r="D2" s="899"/>
      <c r="E2" s="899"/>
      <c r="F2" s="157"/>
      <c r="G2" s="157"/>
      <c r="H2" s="157"/>
      <c r="I2" s="157"/>
      <c r="J2" s="157"/>
      <c r="K2" s="157"/>
      <c r="L2" s="578"/>
      <c r="M2" s="158" t="s">
        <v>157</v>
      </c>
      <c r="N2" s="157"/>
    </row>
    <row r="3" spans="1:14" x14ac:dyDescent="0.2">
      <c r="A3" s="434"/>
      <c r="B3" s="718">
        <v>2016</v>
      </c>
      <c r="C3" s="718" t="s">
        <v>586</v>
      </c>
      <c r="D3" s="718" t="s">
        <v>586</v>
      </c>
      <c r="E3" s="718" t="s">
        <v>586</v>
      </c>
      <c r="F3" s="718" t="s">
        <v>586</v>
      </c>
      <c r="G3" s="718" t="s">
        <v>586</v>
      </c>
      <c r="H3" s="718" t="s">
        <v>586</v>
      </c>
      <c r="I3" s="718" t="s">
        <v>586</v>
      </c>
      <c r="J3" s="718">
        <v>2017</v>
      </c>
      <c r="K3" s="718" t="s">
        <v>586</v>
      </c>
      <c r="L3" s="718" t="s">
        <v>586</v>
      </c>
      <c r="M3" s="718" t="s">
        <v>586</v>
      </c>
      <c r="N3" s="1"/>
    </row>
    <row r="4" spans="1:14" x14ac:dyDescent="0.2">
      <c r="A4" s="159"/>
      <c r="B4" s="743">
        <v>42521</v>
      </c>
      <c r="C4" s="743">
        <v>42551</v>
      </c>
      <c r="D4" s="743">
        <v>42582</v>
      </c>
      <c r="E4" s="743">
        <v>42613</v>
      </c>
      <c r="F4" s="743">
        <v>42643</v>
      </c>
      <c r="G4" s="743">
        <v>42674</v>
      </c>
      <c r="H4" s="743">
        <v>42704</v>
      </c>
      <c r="I4" s="743">
        <v>42735</v>
      </c>
      <c r="J4" s="743">
        <v>42766</v>
      </c>
      <c r="K4" s="743">
        <v>42794</v>
      </c>
      <c r="L4" s="743">
        <v>42825</v>
      </c>
      <c r="M4" s="743">
        <v>42855</v>
      </c>
      <c r="N4" s="1"/>
    </row>
    <row r="5" spans="1:14" x14ac:dyDescent="0.2">
      <c r="A5" s="160" t="s">
        <v>196</v>
      </c>
      <c r="B5" s="161">
        <v>17.942649999999993</v>
      </c>
      <c r="C5" s="161">
        <v>16.259029999999989</v>
      </c>
      <c r="D5" s="161">
        <v>17.863000000000014</v>
      </c>
      <c r="E5" s="161">
        <v>17.276450000000008</v>
      </c>
      <c r="F5" s="161">
        <v>15.845080000000006</v>
      </c>
      <c r="G5" s="161">
        <v>19.003809999999991</v>
      </c>
      <c r="H5" s="161">
        <v>17.403379999999991</v>
      </c>
      <c r="I5" s="161">
        <v>16.815840000000016</v>
      </c>
      <c r="J5" s="161">
        <v>21.177559999999989</v>
      </c>
      <c r="K5" s="161">
        <v>21.474550000000008</v>
      </c>
      <c r="L5" s="161">
        <v>20.704730000000005</v>
      </c>
      <c r="M5" s="161">
        <v>20.780270000000023</v>
      </c>
      <c r="N5" s="1"/>
    </row>
    <row r="6" spans="1:14" x14ac:dyDescent="0.2">
      <c r="A6" s="162" t="s">
        <v>490</v>
      </c>
      <c r="B6" s="163">
        <v>85.079059999999956</v>
      </c>
      <c r="C6" s="163">
        <v>81.134430000000123</v>
      </c>
      <c r="D6" s="163">
        <v>84.80526000000016</v>
      </c>
      <c r="E6" s="163">
        <v>86.950350000000043</v>
      </c>
      <c r="F6" s="163">
        <v>80.376490000000061</v>
      </c>
      <c r="G6" s="163">
        <v>81.105519999999956</v>
      </c>
      <c r="H6" s="163">
        <v>80.047369999999958</v>
      </c>
      <c r="I6" s="163">
        <v>80.206090000000046</v>
      </c>
      <c r="J6" s="163">
        <v>79.172399999999996</v>
      </c>
      <c r="K6" s="163">
        <v>80.184449999999885</v>
      </c>
      <c r="L6" s="163">
        <v>91.900179999999978</v>
      </c>
      <c r="M6" s="163">
        <v>87.904130000000166</v>
      </c>
      <c r="N6" s="1"/>
    </row>
    <row r="7" spans="1:14" x14ac:dyDescent="0.2">
      <c r="A7" s="160"/>
      <c r="B7" s="161"/>
      <c r="C7" s="161"/>
      <c r="D7" s="161"/>
      <c r="E7" s="161"/>
      <c r="F7" s="161"/>
      <c r="G7" s="161"/>
      <c r="H7" s="161"/>
      <c r="I7" s="161"/>
      <c r="J7" s="161"/>
      <c r="K7" s="161"/>
      <c r="L7" s="161"/>
      <c r="M7" s="164" t="s">
        <v>233</v>
      </c>
      <c r="N7" s="1"/>
    </row>
    <row r="8" spans="1:14" x14ac:dyDescent="0.2">
      <c r="A8" s="166" t="s">
        <v>489</v>
      </c>
      <c r="B8" s="157"/>
      <c r="C8" s="157"/>
      <c r="D8" s="157"/>
      <c r="E8" s="157"/>
      <c r="F8" s="157"/>
      <c r="G8" s="157"/>
      <c r="H8" s="157"/>
      <c r="I8" s="157"/>
      <c r="J8" s="157"/>
      <c r="K8" s="157"/>
      <c r="L8" s="578"/>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E21" sqref="E21"/>
    </sheetView>
  </sheetViews>
  <sheetFormatPr baseColWidth="10" defaultColWidth="11.375" defaultRowHeight="14.25" x14ac:dyDescent="0.2"/>
  <cols>
    <col min="1" max="1" width="11" style="1" customWidth="1"/>
    <col min="2" max="16384" width="11.375" style="1"/>
  </cols>
  <sheetData>
    <row r="1" spans="1:4" s="3" customFormat="1" ht="12.75" x14ac:dyDescent="0.2">
      <c r="A1" s="6" t="s">
        <v>583</v>
      </c>
    </row>
    <row r="2" spans="1:4" x14ac:dyDescent="0.2">
      <c r="A2" s="476"/>
      <c r="B2" s="476"/>
      <c r="C2" s="476"/>
      <c r="D2" s="476"/>
    </row>
    <row r="3" spans="1:4" x14ac:dyDescent="0.2">
      <c r="B3" s="476">
        <v>2015</v>
      </c>
      <c r="C3" s="476">
        <v>2016</v>
      </c>
      <c r="D3" s="476">
        <v>2017</v>
      </c>
    </row>
    <row r="4" spans="1:4" x14ac:dyDescent="0.2">
      <c r="A4" s="373" t="s">
        <v>132</v>
      </c>
      <c r="B4" s="475">
        <v>1.5293884617992959</v>
      </c>
      <c r="C4" s="475">
        <v>3.1326673292345277</v>
      </c>
      <c r="D4" s="720">
        <v>3.6212173396706699</v>
      </c>
    </row>
    <row r="5" spans="1:4" x14ac:dyDescent="0.2">
      <c r="A5" s="579" t="s">
        <v>133</v>
      </c>
      <c r="B5" s="475">
        <v>1.6946073543923879</v>
      </c>
      <c r="C5" s="475">
        <v>3.5294637550316921</v>
      </c>
      <c r="D5" s="720">
        <v>2.8140526787451607</v>
      </c>
    </row>
    <row r="6" spans="1:4" x14ac:dyDescent="0.2">
      <c r="A6" s="579" t="s">
        <v>134</v>
      </c>
      <c r="B6" s="475">
        <v>1.8254518436354488</v>
      </c>
      <c r="C6" s="475">
        <v>3.5260021850959649</v>
      </c>
      <c r="D6" s="720">
        <v>2.9435382093743607</v>
      </c>
    </row>
    <row r="7" spans="1:4" x14ac:dyDescent="0.2">
      <c r="A7" s="579" t="s">
        <v>135</v>
      </c>
      <c r="B7" s="475">
        <v>2.0836738272167734</v>
      </c>
      <c r="C7" s="475">
        <v>3.6573012222509296</v>
      </c>
      <c r="D7" s="720">
        <v>2.4584599822118451</v>
      </c>
    </row>
    <row r="8" spans="1:4" x14ac:dyDescent="0.2">
      <c r="A8" s="579" t="s">
        <v>136</v>
      </c>
      <c r="B8" s="475">
        <v>2.0066172892764267</v>
      </c>
      <c r="C8" s="475">
        <v>3.9370564305915283</v>
      </c>
      <c r="D8" s="475" t="s">
        <v>586</v>
      </c>
    </row>
    <row r="9" spans="1:4" x14ac:dyDescent="0.2">
      <c r="A9" s="579" t="s">
        <v>137</v>
      </c>
      <c r="B9" s="475">
        <v>2.3646359118921882</v>
      </c>
      <c r="C9" s="475">
        <v>3.6159193224203232</v>
      </c>
      <c r="D9" s="720" t="s">
        <v>586</v>
      </c>
    </row>
    <row r="10" spans="1:4" x14ac:dyDescent="0.2">
      <c r="A10" s="579" t="s">
        <v>138</v>
      </c>
      <c r="B10" s="475">
        <v>2.8578229545886749</v>
      </c>
      <c r="C10" s="475">
        <v>2.9253835043350609</v>
      </c>
      <c r="D10" s="720" t="s">
        <v>586</v>
      </c>
    </row>
    <row r="11" spans="1:4" x14ac:dyDescent="0.2">
      <c r="A11" s="579" t="s">
        <v>139</v>
      </c>
      <c r="B11" s="475">
        <v>3.51325483548387</v>
      </c>
      <c r="C11" s="475">
        <v>3.1769565337891685</v>
      </c>
      <c r="D11" s="720" t="s">
        <v>586</v>
      </c>
    </row>
    <row r="12" spans="1:4" x14ac:dyDescent="0.2">
      <c r="A12" s="579" t="s">
        <v>140</v>
      </c>
      <c r="B12" s="475">
        <v>3.0644046658803861</v>
      </c>
      <c r="C12" s="475">
        <v>3.704131725234947</v>
      </c>
      <c r="D12" s="720" t="s">
        <v>586</v>
      </c>
    </row>
    <row r="13" spans="1:4" x14ac:dyDescent="0.2">
      <c r="A13" s="579" t="s">
        <v>141</v>
      </c>
      <c r="B13" s="475">
        <v>3.0675885347335266</v>
      </c>
      <c r="C13" s="475">
        <v>3.4768202811370523</v>
      </c>
      <c r="D13" s="720" t="s">
        <v>586</v>
      </c>
    </row>
    <row r="14" spans="1:4" x14ac:dyDescent="0.2">
      <c r="A14" s="579" t="s">
        <v>142</v>
      </c>
      <c r="B14" s="475">
        <v>3.5883873080564475</v>
      </c>
      <c r="C14" s="475">
        <v>3.5327716462694561</v>
      </c>
      <c r="D14" s="720" t="s">
        <v>586</v>
      </c>
    </row>
    <row r="15" spans="1:4" x14ac:dyDescent="0.2">
      <c r="A15" s="580" t="s">
        <v>143</v>
      </c>
      <c r="B15" s="477">
        <v>3.4539657833198389</v>
      </c>
      <c r="C15" s="477">
        <v>3.2029517856577634</v>
      </c>
      <c r="D15" s="721" t="s">
        <v>586</v>
      </c>
    </row>
    <row r="16" spans="1:4" x14ac:dyDescent="0.2">
      <c r="D16" s="93" t="s">
        <v>233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K19" sqref="K19"/>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896" t="s">
        <v>33</v>
      </c>
      <c r="B1" s="896"/>
      <c r="C1" s="896"/>
      <c r="D1" s="131"/>
      <c r="E1" s="131"/>
      <c r="F1" s="131"/>
      <c r="G1" s="131"/>
    </row>
    <row r="2" spans="1:13" ht="13.7" customHeight="1" x14ac:dyDescent="0.2">
      <c r="A2" s="897"/>
      <c r="B2" s="897"/>
      <c r="C2" s="897"/>
      <c r="D2" s="135"/>
      <c r="E2" s="135"/>
      <c r="F2" s="135"/>
      <c r="G2" s="110" t="s">
        <v>157</v>
      </c>
    </row>
    <row r="3" spans="1:13" ht="13.7" customHeight="1" x14ac:dyDescent="0.2">
      <c r="A3" s="167"/>
      <c r="B3" s="900">
        <f>INDICE!A3</f>
        <v>42826</v>
      </c>
      <c r="C3" s="901"/>
      <c r="D3" s="901" t="s">
        <v>118</v>
      </c>
      <c r="E3" s="901"/>
      <c r="F3" s="901" t="s">
        <v>119</v>
      </c>
      <c r="G3" s="901"/>
    </row>
    <row r="4" spans="1:13" ht="30.4" customHeight="1" x14ac:dyDescent="0.2">
      <c r="A4" s="151"/>
      <c r="B4" s="168" t="s">
        <v>197</v>
      </c>
      <c r="C4" s="169" t="s">
        <v>198</v>
      </c>
      <c r="D4" s="168" t="s">
        <v>197</v>
      </c>
      <c r="E4" s="169" t="s">
        <v>198</v>
      </c>
      <c r="F4" s="168" t="s">
        <v>197</v>
      </c>
      <c r="G4" s="169" t="s">
        <v>198</v>
      </c>
    </row>
    <row r="5" spans="1:13" s="133" customFormat="1" ht="13.7" customHeight="1" x14ac:dyDescent="0.2">
      <c r="A5" s="137" t="s">
        <v>199</v>
      </c>
      <c r="B5" s="140">
        <v>383.76888000000014</v>
      </c>
      <c r="C5" s="143">
        <v>13.757910000000003</v>
      </c>
      <c r="D5" s="140">
        <v>1430.2751000000023</v>
      </c>
      <c r="E5" s="140">
        <v>55.075080000000028</v>
      </c>
      <c r="F5" s="140">
        <v>4607.3938300000036</v>
      </c>
      <c r="G5" s="140">
        <v>165.50387000000003</v>
      </c>
      <c r="L5" s="170"/>
      <c r="M5" s="170"/>
    </row>
    <row r="6" spans="1:13" s="133" customFormat="1" ht="13.7" customHeight="1" x14ac:dyDescent="0.2">
      <c r="A6" s="137" t="s">
        <v>200</v>
      </c>
      <c r="B6" s="140">
        <v>1457.6964499999999</v>
      </c>
      <c r="C6" s="140">
        <v>383.04795999999993</v>
      </c>
      <c r="D6" s="140">
        <v>5718.2039200000027</v>
      </c>
      <c r="E6" s="140">
        <v>1598.9855899999991</v>
      </c>
      <c r="F6" s="140">
        <v>17653.628730000004</v>
      </c>
      <c r="G6" s="140">
        <v>4969.77556</v>
      </c>
      <c r="L6" s="170"/>
      <c r="M6" s="170"/>
    </row>
    <row r="7" spans="1:13" s="133" customFormat="1" ht="13.7" customHeight="1" x14ac:dyDescent="0.2">
      <c r="A7" s="147" t="s">
        <v>194</v>
      </c>
      <c r="B7" s="148">
        <v>1841.46533</v>
      </c>
      <c r="C7" s="148">
        <v>396.80586999999991</v>
      </c>
      <c r="D7" s="148">
        <v>7148.4790200000052</v>
      </c>
      <c r="E7" s="148">
        <v>1654.0606699999992</v>
      </c>
      <c r="F7" s="148">
        <v>22261.022560000009</v>
      </c>
      <c r="G7" s="148">
        <v>5135.2794300000005</v>
      </c>
    </row>
    <row r="8" spans="1:13" ht="13.7" customHeight="1" x14ac:dyDescent="0.2">
      <c r="G8" s="93" t="s">
        <v>233</v>
      </c>
    </row>
    <row r="9" spans="1:13" ht="13.7" customHeight="1" x14ac:dyDescent="0.2">
      <c r="A9" s="154" t="s">
        <v>491</v>
      </c>
    </row>
    <row r="10" spans="1:13" ht="13.7" customHeight="1" x14ac:dyDescent="0.2">
      <c r="A10" s="154" t="s">
        <v>234</v>
      </c>
    </row>
    <row r="14" spans="1:13" ht="13.7" customHeight="1" x14ac:dyDescent="0.2">
      <c r="B14" s="761"/>
      <c r="D14" s="761"/>
      <c r="F14" s="761"/>
    </row>
    <row r="15" spans="1:13" ht="13.7" customHeight="1" x14ac:dyDescent="0.2">
      <c r="B15" s="761"/>
      <c r="D15" s="761"/>
      <c r="F15" s="761"/>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C14" sqref="C14"/>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494</v>
      </c>
    </row>
    <row r="2" spans="1:11" ht="15.75" x14ac:dyDescent="0.25">
      <c r="A2" s="2"/>
      <c r="J2" s="110" t="s">
        <v>157</v>
      </c>
    </row>
    <row r="3" spans="1:11" s="114" customFormat="1" ht="13.7" customHeight="1" x14ac:dyDescent="0.2">
      <c r="A3" s="111"/>
      <c r="B3" s="888">
        <f>INDICE!A3</f>
        <v>42826</v>
      </c>
      <c r="C3" s="888"/>
      <c r="D3" s="888">
        <f>INDICE!C3</f>
        <v>0</v>
      </c>
      <c r="E3" s="888"/>
      <c r="F3" s="112"/>
      <c r="G3" s="889" t="s">
        <v>119</v>
      </c>
      <c r="H3" s="889"/>
      <c r="I3" s="889"/>
      <c r="J3" s="889"/>
    </row>
    <row r="4" spans="1:11" s="114" customFormat="1" x14ac:dyDescent="0.2">
      <c r="A4" s="115"/>
      <c r="B4" s="116" t="s">
        <v>149</v>
      </c>
      <c r="C4" s="116" t="s">
        <v>150</v>
      </c>
      <c r="D4" s="116" t="s">
        <v>186</v>
      </c>
      <c r="E4" s="116" t="s">
        <v>189</v>
      </c>
      <c r="F4" s="116"/>
      <c r="G4" s="116" t="s">
        <v>149</v>
      </c>
      <c r="H4" s="116" t="s">
        <v>150</v>
      </c>
      <c r="I4" s="116" t="s">
        <v>186</v>
      </c>
      <c r="J4" s="116" t="s">
        <v>189</v>
      </c>
    </row>
    <row r="5" spans="1:11" s="114" customFormat="1" x14ac:dyDescent="0.2">
      <c r="A5" s="563" t="s">
        <v>159</v>
      </c>
      <c r="B5" s="117">
        <f>'GNA CCAA'!B5</f>
        <v>55.256839999999997</v>
      </c>
      <c r="C5" s="117">
        <f>'GNA CCAA'!C5</f>
        <v>2.6795500000000003</v>
      </c>
      <c r="D5" s="117">
        <f>'GO CCAA'!B5</f>
        <v>282.10225999999983</v>
      </c>
      <c r="E5" s="524">
        <f>SUM(B5:D5)</f>
        <v>340.03864999999985</v>
      </c>
      <c r="F5" s="117"/>
      <c r="G5" s="117">
        <f>'GNA CCAA'!F5</f>
        <v>669.55978000000107</v>
      </c>
      <c r="H5" s="117">
        <f>'GNA CCAA'!G5</f>
        <v>30.928930000000019</v>
      </c>
      <c r="I5" s="117">
        <f>'GO CCAA'!G5</f>
        <v>3416.2955599999996</v>
      </c>
      <c r="J5" s="524">
        <f>SUM(G5:I5)</f>
        <v>4116.784270000001</v>
      </c>
      <c r="K5" s="82"/>
    </row>
    <row r="6" spans="1:11" s="114" customFormat="1" x14ac:dyDescent="0.2">
      <c r="A6" s="564" t="s">
        <v>160</v>
      </c>
      <c r="B6" s="119">
        <f>'GNA CCAA'!B6</f>
        <v>11.15095</v>
      </c>
      <c r="C6" s="119">
        <f>'GNA CCAA'!C6</f>
        <v>0.7215499999999998</v>
      </c>
      <c r="D6" s="119">
        <f>'GO CCAA'!B6</f>
        <v>71.889660000000021</v>
      </c>
      <c r="E6" s="527">
        <f>SUM(B6:D6)</f>
        <v>83.762160000000023</v>
      </c>
      <c r="F6" s="119"/>
      <c r="G6" s="119">
        <f>'GNA CCAA'!F6</f>
        <v>128.07515000000004</v>
      </c>
      <c r="H6" s="119">
        <f>'GNA CCAA'!G6</f>
        <v>7.9373800000000019</v>
      </c>
      <c r="I6" s="119">
        <f>'GO CCAA'!G6</f>
        <v>888.51058999999998</v>
      </c>
      <c r="J6" s="527">
        <f t="shared" ref="J6:J24" si="0">SUM(G6:I6)</f>
        <v>1024.5231200000001</v>
      </c>
      <c r="K6" s="82"/>
    </row>
    <row r="7" spans="1:11" s="114" customFormat="1" x14ac:dyDescent="0.2">
      <c r="A7" s="564" t="s">
        <v>161</v>
      </c>
      <c r="B7" s="119">
        <f>'GNA CCAA'!B7</f>
        <v>7.0083899999999995</v>
      </c>
      <c r="C7" s="119">
        <f>'GNA CCAA'!C7</f>
        <v>0.67433999999999994</v>
      </c>
      <c r="D7" s="119">
        <f>'GO CCAA'!B7</f>
        <v>35.975139999999989</v>
      </c>
      <c r="E7" s="527">
        <f t="shared" ref="E7:E24" si="1">SUM(B7:D7)</f>
        <v>43.657869999999988</v>
      </c>
      <c r="F7" s="119"/>
      <c r="G7" s="119">
        <f>'GNA CCAA'!F7</f>
        <v>83.371460000000042</v>
      </c>
      <c r="H7" s="119">
        <f>'GNA CCAA'!G7</f>
        <v>7.3109100000000025</v>
      </c>
      <c r="I7" s="119">
        <f>'GO CCAA'!G7</f>
        <v>448.82435999999996</v>
      </c>
      <c r="J7" s="527">
        <f t="shared" si="0"/>
        <v>539.50673000000006</v>
      </c>
      <c r="K7" s="82"/>
    </row>
    <row r="8" spans="1:11" s="114" customFormat="1" x14ac:dyDescent="0.2">
      <c r="A8" s="564" t="s">
        <v>162</v>
      </c>
      <c r="B8" s="119">
        <f>'GNA CCAA'!B8</f>
        <v>16.751230000000003</v>
      </c>
      <c r="C8" s="119">
        <f>'GNA CCAA'!C8</f>
        <v>1.1129099999999998</v>
      </c>
      <c r="D8" s="119">
        <f>'GO CCAA'!B8</f>
        <v>32.717010000000002</v>
      </c>
      <c r="E8" s="527">
        <f t="shared" si="1"/>
        <v>50.581150000000008</v>
      </c>
      <c r="F8" s="119"/>
      <c r="G8" s="119">
        <f>'GNA CCAA'!F8</f>
        <v>209.03201000000004</v>
      </c>
      <c r="H8" s="119">
        <f>'GNA CCAA'!G8</f>
        <v>13.305840000000002</v>
      </c>
      <c r="I8" s="119">
        <f>'GO CCAA'!G8</f>
        <v>417.74811999999997</v>
      </c>
      <c r="J8" s="527">
        <f t="shared" si="0"/>
        <v>640.08596999999997</v>
      </c>
      <c r="K8" s="82"/>
    </row>
    <row r="9" spans="1:11" s="114" customFormat="1" x14ac:dyDescent="0.2">
      <c r="A9" s="564" t="s">
        <v>163</v>
      </c>
      <c r="B9" s="119">
        <f>'GNA CCAA'!B9</f>
        <v>30.040479999999995</v>
      </c>
      <c r="C9" s="119">
        <f>'GNA CCAA'!C9</f>
        <v>10.5733</v>
      </c>
      <c r="D9" s="119">
        <f>'GO CCAA'!B9</f>
        <v>53.038969999999999</v>
      </c>
      <c r="E9" s="527">
        <f t="shared" si="1"/>
        <v>93.652749999999997</v>
      </c>
      <c r="F9" s="119"/>
      <c r="G9" s="119">
        <f>'GNA CCAA'!F9</f>
        <v>373.57312999999994</v>
      </c>
      <c r="H9" s="119">
        <f>'GNA CCAA'!G9</f>
        <v>130.99232000000001</v>
      </c>
      <c r="I9" s="119">
        <f>'GO CCAA'!G9</f>
        <v>666.60444000000007</v>
      </c>
      <c r="J9" s="527">
        <f t="shared" si="0"/>
        <v>1171.1698900000001</v>
      </c>
      <c r="K9" s="82"/>
    </row>
    <row r="10" spans="1:11" s="114" customFormat="1" x14ac:dyDescent="0.2">
      <c r="A10" s="564" t="s">
        <v>164</v>
      </c>
      <c r="B10" s="119">
        <f>'GNA CCAA'!B10</f>
        <v>5.06663</v>
      </c>
      <c r="C10" s="119">
        <f>'GNA CCAA'!C10</f>
        <v>0.36428000000000005</v>
      </c>
      <c r="D10" s="119">
        <f>'GO CCAA'!B10</f>
        <v>27.106930000000002</v>
      </c>
      <c r="E10" s="527">
        <f t="shared" si="1"/>
        <v>32.537840000000003</v>
      </c>
      <c r="F10" s="119"/>
      <c r="G10" s="119">
        <f>'GNA CCAA'!F10</f>
        <v>59.122889999999984</v>
      </c>
      <c r="H10" s="119">
        <f>'GNA CCAA'!G10</f>
        <v>4.2284800000000002</v>
      </c>
      <c r="I10" s="119">
        <f>'GO CCAA'!G10</f>
        <v>327.59531999999996</v>
      </c>
      <c r="J10" s="527">
        <f t="shared" si="0"/>
        <v>390.94668999999993</v>
      </c>
      <c r="K10" s="82"/>
    </row>
    <row r="11" spans="1:11" s="114" customFormat="1" x14ac:dyDescent="0.2">
      <c r="A11" s="564" t="s">
        <v>165</v>
      </c>
      <c r="B11" s="119">
        <f>'GNA CCAA'!B11</f>
        <v>21.787880000000001</v>
      </c>
      <c r="C11" s="119">
        <f>'GNA CCAA'!C11</f>
        <v>1.6754699999999996</v>
      </c>
      <c r="D11" s="119">
        <f>'GO CCAA'!B11</f>
        <v>145.23895999999999</v>
      </c>
      <c r="E11" s="527">
        <f t="shared" si="1"/>
        <v>168.70230999999998</v>
      </c>
      <c r="F11" s="119"/>
      <c r="G11" s="119">
        <f>'GNA CCAA'!F11</f>
        <v>250.93031999999931</v>
      </c>
      <c r="H11" s="119">
        <f>'GNA CCAA'!G11</f>
        <v>18.018080000000015</v>
      </c>
      <c r="I11" s="119">
        <f>'GO CCAA'!G11</f>
        <v>1774.9994899999983</v>
      </c>
      <c r="J11" s="527">
        <f t="shared" si="0"/>
        <v>2043.9478899999976</v>
      </c>
      <c r="K11" s="82"/>
    </row>
    <row r="12" spans="1:11" s="114" customFormat="1" x14ac:dyDescent="0.2">
      <c r="A12" s="564" t="s">
        <v>591</v>
      </c>
      <c r="B12" s="119">
        <f>'GNA CCAA'!B12</f>
        <v>14.408399999999999</v>
      </c>
      <c r="C12" s="119">
        <f>'GNA CCAA'!C12</f>
        <v>0.95197999999999994</v>
      </c>
      <c r="D12" s="119">
        <f>'GO CCAA'!B12</f>
        <v>103.83618000000003</v>
      </c>
      <c r="E12" s="527">
        <f t="shared" si="1"/>
        <v>119.19656000000003</v>
      </c>
      <c r="F12" s="119"/>
      <c r="G12" s="119">
        <f>'GNA CCAA'!F12</f>
        <v>164.98500000000013</v>
      </c>
      <c r="H12" s="119">
        <f>'GNA CCAA'!G12</f>
        <v>9.5081100000000109</v>
      </c>
      <c r="I12" s="119">
        <f>'GO CCAA'!G12</f>
        <v>1262.8705899999991</v>
      </c>
      <c r="J12" s="527">
        <f t="shared" si="0"/>
        <v>1437.3636999999992</v>
      </c>
      <c r="K12" s="82"/>
    </row>
    <row r="13" spans="1:11" s="114" customFormat="1" x14ac:dyDescent="0.2">
      <c r="A13" s="564" t="s">
        <v>166</v>
      </c>
      <c r="B13" s="119">
        <f>'GNA CCAA'!B13</f>
        <v>60.796749999999989</v>
      </c>
      <c r="C13" s="119">
        <f>'GNA CCAA'!C13</f>
        <v>4.815430000000001</v>
      </c>
      <c r="D13" s="119">
        <f>'GO CCAA'!B13</f>
        <v>285.49635999999992</v>
      </c>
      <c r="E13" s="527">
        <f t="shared" si="1"/>
        <v>351.10853999999995</v>
      </c>
      <c r="F13" s="119"/>
      <c r="G13" s="119">
        <f>'GNA CCAA'!F13</f>
        <v>738.3452300000007</v>
      </c>
      <c r="H13" s="119">
        <f>'GNA CCAA'!G13</f>
        <v>56.457480000000025</v>
      </c>
      <c r="I13" s="119">
        <f>'GO CCAA'!G13</f>
        <v>3544.9948900000013</v>
      </c>
      <c r="J13" s="527">
        <f t="shared" si="0"/>
        <v>4339.7976000000017</v>
      </c>
      <c r="K13" s="82"/>
    </row>
    <row r="14" spans="1:11" s="114" customFormat="1" x14ac:dyDescent="0.2">
      <c r="A14" s="564" t="s">
        <v>167</v>
      </c>
      <c r="B14" s="119">
        <f>'GNA CCAA'!B14</f>
        <v>0.40610000000000002</v>
      </c>
      <c r="C14" s="119">
        <f>'GNA CCAA'!C14</f>
        <v>4.5510000000000002E-2</v>
      </c>
      <c r="D14" s="119">
        <f>'GO CCAA'!B14</f>
        <v>0.98556999999999995</v>
      </c>
      <c r="E14" s="527">
        <f t="shared" si="1"/>
        <v>1.4371799999999999</v>
      </c>
      <c r="F14" s="119"/>
      <c r="G14" s="119">
        <f>'GNA CCAA'!F14</f>
        <v>5.42265</v>
      </c>
      <c r="H14" s="119">
        <f>'GNA CCAA'!G14</f>
        <v>0.65566999999999998</v>
      </c>
      <c r="I14" s="119">
        <f>'GO CCAA'!G14</f>
        <v>13.260679999999999</v>
      </c>
      <c r="J14" s="527">
        <f t="shared" si="0"/>
        <v>19.338999999999999</v>
      </c>
      <c r="K14" s="82"/>
    </row>
    <row r="15" spans="1:11" s="114" customFormat="1" x14ac:dyDescent="0.2">
      <c r="A15" s="564" t="s">
        <v>168</v>
      </c>
      <c r="B15" s="119">
        <f>'GNA CCAA'!B15</f>
        <v>39.981149999999992</v>
      </c>
      <c r="C15" s="119">
        <f>'GNA CCAA'!C15</f>
        <v>2.2288900000000003</v>
      </c>
      <c r="D15" s="119">
        <f>'GO CCAA'!B15</f>
        <v>173.98388000000003</v>
      </c>
      <c r="E15" s="527">
        <f t="shared" si="1"/>
        <v>216.19392000000002</v>
      </c>
      <c r="F15" s="119"/>
      <c r="G15" s="119">
        <f>'GNA CCAA'!F15</f>
        <v>485.9510700000003</v>
      </c>
      <c r="H15" s="119">
        <f>'GNA CCAA'!G15</f>
        <v>24.52665</v>
      </c>
      <c r="I15" s="119">
        <f>'GO CCAA'!G15</f>
        <v>2170.8041899999971</v>
      </c>
      <c r="J15" s="527">
        <f t="shared" si="0"/>
        <v>2681.2819099999974</v>
      </c>
      <c r="K15" s="82"/>
    </row>
    <row r="16" spans="1:11" s="114" customFormat="1" x14ac:dyDescent="0.2">
      <c r="A16" s="564" t="s">
        <v>169</v>
      </c>
      <c r="B16" s="119">
        <f>'GNA CCAA'!B16</f>
        <v>7.7553100000000006</v>
      </c>
      <c r="C16" s="119">
        <f>'GNA CCAA'!C16</f>
        <v>0.36261000000000004</v>
      </c>
      <c r="D16" s="119">
        <f>'GO CCAA'!B16</f>
        <v>52.069429999999983</v>
      </c>
      <c r="E16" s="527">
        <f t="shared" si="1"/>
        <v>60.187349999999981</v>
      </c>
      <c r="F16" s="119"/>
      <c r="G16" s="119">
        <f>'GNA CCAA'!F16</f>
        <v>90.868709999999979</v>
      </c>
      <c r="H16" s="119">
        <f>'GNA CCAA'!G16</f>
        <v>3.5855299999999999</v>
      </c>
      <c r="I16" s="119">
        <f>'GO CCAA'!G16</f>
        <v>634.00344000000007</v>
      </c>
      <c r="J16" s="527">
        <f t="shared" si="0"/>
        <v>728.4576800000001</v>
      </c>
      <c r="K16" s="82"/>
    </row>
    <row r="17" spans="1:16" s="114" customFormat="1" x14ac:dyDescent="0.2">
      <c r="A17" s="564" t="s">
        <v>170</v>
      </c>
      <c r="B17" s="119">
        <f>'GNA CCAA'!B17</f>
        <v>18.636409999999991</v>
      </c>
      <c r="C17" s="119">
        <f>'GNA CCAA'!C17</f>
        <v>1.3582199999999995</v>
      </c>
      <c r="D17" s="119">
        <f>'GO CCAA'!B17</f>
        <v>110.99643999999999</v>
      </c>
      <c r="E17" s="527">
        <f t="shared" si="1"/>
        <v>130.99106999999998</v>
      </c>
      <c r="F17" s="119"/>
      <c r="G17" s="119">
        <f>'GNA CCAA'!F17</f>
        <v>227.57984999999988</v>
      </c>
      <c r="H17" s="119">
        <f>'GNA CCAA'!G17</f>
        <v>15.337089999999998</v>
      </c>
      <c r="I17" s="119">
        <f>'GO CCAA'!G17</f>
        <v>1386.1453600000002</v>
      </c>
      <c r="J17" s="527">
        <f t="shared" si="0"/>
        <v>1629.0623000000001</v>
      </c>
      <c r="K17" s="82"/>
    </row>
    <row r="18" spans="1:16" s="114" customFormat="1" x14ac:dyDescent="0.2">
      <c r="A18" s="564" t="s">
        <v>171</v>
      </c>
      <c r="B18" s="119">
        <f>'GNA CCAA'!B18</f>
        <v>3.27657</v>
      </c>
      <c r="C18" s="119">
        <f>'GNA CCAA'!C18</f>
        <v>0.17142999999999997</v>
      </c>
      <c r="D18" s="119">
        <f>'GO CCAA'!B18</f>
        <v>18.151400000000002</v>
      </c>
      <c r="E18" s="527">
        <f t="shared" si="1"/>
        <v>21.599400000000003</v>
      </c>
      <c r="F18" s="119"/>
      <c r="G18" s="119">
        <f>'GNA CCAA'!F18</f>
        <v>32.638820000000003</v>
      </c>
      <c r="H18" s="119">
        <f>'GNA CCAA'!G18</f>
        <v>1.8487899999999997</v>
      </c>
      <c r="I18" s="119">
        <f>'GO CCAA'!G18</f>
        <v>207.34050999999988</v>
      </c>
      <c r="J18" s="527">
        <f t="shared" si="0"/>
        <v>241.8281199999999</v>
      </c>
      <c r="K18" s="82"/>
    </row>
    <row r="19" spans="1:16" s="114" customFormat="1" x14ac:dyDescent="0.2">
      <c r="A19" s="564" t="s">
        <v>172</v>
      </c>
      <c r="B19" s="119">
        <f>'GNA CCAA'!B19</f>
        <v>43.708199999999998</v>
      </c>
      <c r="C19" s="119">
        <f>'GNA CCAA'!C19</f>
        <v>2.8923699999999992</v>
      </c>
      <c r="D19" s="119">
        <f>'GO CCAA'!B19</f>
        <v>181.02598</v>
      </c>
      <c r="E19" s="527">
        <f t="shared" si="1"/>
        <v>227.62655000000001</v>
      </c>
      <c r="F19" s="119"/>
      <c r="G19" s="119">
        <f>'GNA CCAA'!F19</f>
        <v>523.30754000000002</v>
      </c>
      <c r="H19" s="119">
        <f>'GNA CCAA'!G19</f>
        <v>32.749959999999994</v>
      </c>
      <c r="I19" s="119">
        <f>'GO CCAA'!G19</f>
        <v>2225.2409600000005</v>
      </c>
      <c r="J19" s="527">
        <f t="shared" si="0"/>
        <v>2781.2984600000004</v>
      </c>
      <c r="K19" s="82"/>
    </row>
    <row r="20" spans="1:16" s="114" customFormat="1" x14ac:dyDescent="0.2">
      <c r="A20" s="564" t="s">
        <v>173</v>
      </c>
      <c r="B20" s="119">
        <f>'GNA CCAA'!B20</f>
        <v>0.52661000000000002</v>
      </c>
      <c r="C20" s="783">
        <f>'GNA CCAA'!C20</f>
        <v>0</v>
      </c>
      <c r="D20" s="119">
        <f>'GO CCAA'!B20</f>
        <v>1.6918299999999999</v>
      </c>
      <c r="E20" s="527">
        <f t="shared" si="1"/>
        <v>2.2184400000000002</v>
      </c>
      <c r="F20" s="119"/>
      <c r="G20" s="119">
        <f>'GNA CCAA'!F20</f>
        <v>7.0638899999999998</v>
      </c>
      <c r="H20" s="783">
        <f>'GNA CCAA'!G20</f>
        <v>0</v>
      </c>
      <c r="I20" s="119">
        <f>'GO CCAA'!G20</f>
        <v>20.703319999999998</v>
      </c>
      <c r="J20" s="527">
        <f t="shared" si="0"/>
        <v>27.767209999999999</v>
      </c>
      <c r="K20" s="82"/>
    </row>
    <row r="21" spans="1:16" s="114" customFormat="1" x14ac:dyDescent="0.2">
      <c r="A21" s="564" t="s">
        <v>174</v>
      </c>
      <c r="B21" s="119">
        <f>'GNA CCAA'!B21</f>
        <v>9.0504399999999983</v>
      </c>
      <c r="C21" s="119">
        <f>'GNA CCAA'!C21</f>
        <v>0.66055999999999993</v>
      </c>
      <c r="D21" s="119">
        <f>'GO CCAA'!B21</f>
        <v>73.793289999999999</v>
      </c>
      <c r="E21" s="527">
        <f t="shared" si="1"/>
        <v>83.504289999999997</v>
      </c>
      <c r="F21" s="119"/>
      <c r="G21" s="119">
        <f>'GNA CCAA'!F21</f>
        <v>113.37075000000002</v>
      </c>
      <c r="H21" s="119">
        <f>'GNA CCAA'!G21</f>
        <v>7.1952100000000012</v>
      </c>
      <c r="I21" s="119">
        <f>'GO CCAA'!G21</f>
        <v>890.38919999999985</v>
      </c>
      <c r="J21" s="527">
        <f t="shared" si="0"/>
        <v>1010.9551599999999</v>
      </c>
      <c r="K21" s="82"/>
    </row>
    <row r="22" spans="1:16" s="114" customFormat="1" x14ac:dyDescent="0.2">
      <c r="A22" s="564" t="s">
        <v>175</v>
      </c>
      <c r="B22" s="119">
        <f>'GNA CCAA'!B22</f>
        <v>5.1563799999999995</v>
      </c>
      <c r="C22" s="119">
        <f>'GNA CCAA'!C22</f>
        <v>0.28217999999999988</v>
      </c>
      <c r="D22" s="119">
        <f>'GO CCAA'!B22</f>
        <v>51.29768</v>
      </c>
      <c r="E22" s="527">
        <f t="shared" si="1"/>
        <v>56.736239999999995</v>
      </c>
      <c r="F22" s="119"/>
      <c r="G22" s="119">
        <f>'GNA CCAA'!F22</f>
        <v>60.873300000000022</v>
      </c>
      <c r="H22" s="119">
        <f>'GNA CCAA'!G22</f>
        <v>3.0839700000000003</v>
      </c>
      <c r="I22" s="119">
        <f>'GO CCAA'!G22</f>
        <v>587.21030999999994</v>
      </c>
      <c r="J22" s="527">
        <f t="shared" si="0"/>
        <v>651.16757999999993</v>
      </c>
      <c r="K22" s="82"/>
    </row>
    <row r="23" spans="1:16" x14ac:dyDescent="0.2">
      <c r="A23" s="565" t="s">
        <v>176</v>
      </c>
      <c r="B23" s="119">
        <f>'GNA CCAA'!B23</f>
        <v>14.063859999999996</v>
      </c>
      <c r="C23" s="119">
        <f>'GNA CCAA'!C23</f>
        <v>1.1276299999999999</v>
      </c>
      <c r="D23" s="119">
        <f>'GO CCAA'!B23</f>
        <v>138.3382</v>
      </c>
      <c r="E23" s="527">
        <f t="shared" si="1"/>
        <v>153.52968999999999</v>
      </c>
      <c r="F23" s="119"/>
      <c r="G23" s="119">
        <f>'GNA CCAA'!F23</f>
        <v>168.44456999999986</v>
      </c>
      <c r="H23" s="119">
        <f>'GNA CCAA'!G23</f>
        <v>12.651390000000005</v>
      </c>
      <c r="I23" s="119">
        <f>'GO CCAA'!G23</f>
        <v>1726.2227399999986</v>
      </c>
      <c r="J23" s="527">
        <f t="shared" si="0"/>
        <v>1907.3186999999984</v>
      </c>
      <c r="K23" s="471"/>
      <c r="P23" s="114"/>
    </row>
    <row r="24" spans="1:16" x14ac:dyDescent="0.2">
      <c r="A24" s="566" t="s">
        <v>485</v>
      </c>
      <c r="B24" s="123">
        <f>'GNA CCAA'!B24</f>
        <v>364.82857999999982</v>
      </c>
      <c r="C24" s="123">
        <f>'GNA CCAA'!C24</f>
        <v>32.698210000000003</v>
      </c>
      <c r="D24" s="123">
        <f>'GO CCAA'!B24</f>
        <v>1839.7351699999986</v>
      </c>
      <c r="E24" s="123">
        <f t="shared" si="1"/>
        <v>2237.2619599999985</v>
      </c>
      <c r="F24" s="123"/>
      <c r="G24" s="123">
        <f>'GNA CCAA'!F24</f>
        <v>4392.5161200000011</v>
      </c>
      <c r="H24" s="567">
        <f>'GNA CCAA'!G24</f>
        <v>380.32179000000036</v>
      </c>
      <c r="I24" s="123">
        <f>'GO CCAA'!G24</f>
        <v>22609.764070000027</v>
      </c>
      <c r="J24" s="123">
        <f t="shared" si="0"/>
        <v>27382.601980000029</v>
      </c>
      <c r="K24" s="471"/>
    </row>
    <row r="25" spans="1:16" x14ac:dyDescent="0.2">
      <c r="I25" s="8"/>
      <c r="J25" s="93" t="s">
        <v>233</v>
      </c>
    </row>
    <row r="26" spans="1:16" x14ac:dyDescent="0.2">
      <c r="A26" s="530" t="s">
        <v>492</v>
      </c>
      <c r="G26" s="125"/>
      <c r="H26" s="125"/>
      <c r="I26" s="125"/>
      <c r="J26" s="125"/>
    </row>
    <row r="27" spans="1:16" x14ac:dyDescent="0.2">
      <c r="A27" s="154" t="s">
        <v>234</v>
      </c>
      <c r="G27" s="125"/>
      <c r="H27" s="125"/>
      <c r="I27" s="125"/>
      <c r="J27" s="125"/>
    </row>
    <row r="28" spans="1:16" ht="18" x14ac:dyDescent="0.25">
      <c r="A28" s="126"/>
      <c r="E28" s="895"/>
      <c r="F28" s="89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333" priority="5" operator="between">
      <formula>0</formula>
      <formula>0.5</formula>
    </cfRule>
    <cfRule type="cellIs" dxfId="332" priority="6" operator="between">
      <formula>0</formula>
      <formula>0.49</formula>
    </cfRule>
  </conditionalFormatting>
  <conditionalFormatting sqref="E6:E23">
    <cfRule type="cellIs" dxfId="331" priority="3" operator="between">
      <formula>0</formula>
      <formula>0.5</formula>
    </cfRule>
    <cfRule type="cellIs" dxfId="330" priority="4" operator="between">
      <formula>0</formula>
      <formula>0.49</formula>
    </cfRule>
  </conditionalFormatting>
  <conditionalFormatting sqref="J6:J23">
    <cfRule type="cellIs" dxfId="329" priority="1" operator="between">
      <formula>0</formula>
      <formula>0.5</formula>
    </cfRule>
    <cfRule type="cellIs" dxfId="32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B6" sqref="B6"/>
    </sheetView>
  </sheetViews>
  <sheetFormatPr baseColWidth="10" defaultRowHeight="12.75" x14ac:dyDescent="0.2"/>
  <cols>
    <col min="1" max="1" width="9.5" style="172" customWidth="1"/>
    <col min="2" max="2" width="10.5" style="172" customWidth="1"/>
    <col min="3" max="3" width="9.375" style="172" customWidth="1"/>
    <col min="4" max="4" width="10" style="172" customWidth="1"/>
    <col min="5" max="5" width="9.375" style="172" customWidth="1"/>
    <col min="6" max="6" width="9.5" style="172" customWidth="1"/>
    <col min="7" max="7" width="8.5" style="172" customWidth="1"/>
    <col min="8" max="8" width="12.5" style="172" customWidth="1"/>
    <col min="9" max="12" width="11.5" style="172" customWidth="1"/>
    <col min="13" max="66" width="11" style="172"/>
    <col min="67" max="256" width="10" style="172"/>
    <col min="257" max="257" width="8.375" style="172" customWidth="1"/>
    <col min="258" max="258" width="9.25" style="172" customWidth="1"/>
    <col min="259" max="259" width="8.25" style="172" bestFit="1" customWidth="1"/>
    <col min="260" max="260" width="8.875" style="172" bestFit="1" customWidth="1"/>
    <col min="261" max="261" width="8.25" style="172" bestFit="1" customWidth="1"/>
    <col min="262" max="262" width="8.375" style="172" bestFit="1" customWidth="1"/>
    <col min="263" max="263" width="7.5" style="172" bestFit="1" customWidth="1"/>
    <col min="264" max="264" width="11" style="172" bestFit="1" customWidth="1"/>
    <col min="265" max="268" width="10.125" style="172" bestFit="1" customWidth="1"/>
    <col min="269" max="512" width="10" style="172"/>
    <col min="513" max="513" width="8.375" style="172" customWidth="1"/>
    <col min="514" max="514" width="9.25" style="172" customWidth="1"/>
    <col min="515" max="515" width="8.25" style="172" bestFit="1" customWidth="1"/>
    <col min="516" max="516" width="8.875" style="172" bestFit="1" customWidth="1"/>
    <col min="517" max="517" width="8.25" style="172" bestFit="1" customWidth="1"/>
    <col min="518" max="518" width="8.375" style="172" bestFit="1" customWidth="1"/>
    <col min="519" max="519" width="7.5" style="172" bestFit="1" customWidth="1"/>
    <col min="520" max="520" width="11" style="172" bestFit="1" customWidth="1"/>
    <col min="521" max="524" width="10.125" style="172" bestFit="1" customWidth="1"/>
    <col min="525" max="768" width="10" style="172"/>
    <col min="769" max="769" width="8.375" style="172" customWidth="1"/>
    <col min="770" max="770" width="9.25" style="172" customWidth="1"/>
    <col min="771" max="771" width="8.25" style="172" bestFit="1" customWidth="1"/>
    <col min="772" max="772" width="8.875" style="172" bestFit="1" customWidth="1"/>
    <col min="773" max="773" width="8.25" style="172" bestFit="1" customWidth="1"/>
    <col min="774" max="774" width="8.375" style="172" bestFit="1" customWidth="1"/>
    <col min="775" max="775" width="7.5" style="172" bestFit="1" customWidth="1"/>
    <col min="776" max="776" width="11" style="172" bestFit="1" customWidth="1"/>
    <col min="777" max="780" width="10.125" style="172" bestFit="1" customWidth="1"/>
    <col min="781" max="1024" width="11" style="172"/>
    <col min="1025" max="1025" width="8.375" style="172" customWidth="1"/>
    <col min="1026" max="1026" width="9.25" style="172" customWidth="1"/>
    <col min="1027" max="1027" width="8.25" style="172" bestFit="1" customWidth="1"/>
    <col min="1028" max="1028" width="8.875" style="172" bestFit="1" customWidth="1"/>
    <col min="1029" max="1029" width="8.25" style="172" bestFit="1" customWidth="1"/>
    <col min="1030" max="1030" width="8.375" style="172" bestFit="1" customWidth="1"/>
    <col min="1031" max="1031" width="7.5" style="172" bestFit="1" customWidth="1"/>
    <col min="1032" max="1032" width="11" style="172" bestFit="1" customWidth="1"/>
    <col min="1033" max="1036" width="10.125" style="172" bestFit="1" customWidth="1"/>
    <col min="1037" max="1280" width="10" style="172"/>
    <col min="1281" max="1281" width="8.375" style="172" customWidth="1"/>
    <col min="1282" max="1282" width="9.25" style="172" customWidth="1"/>
    <col min="1283" max="1283" width="8.25" style="172" bestFit="1" customWidth="1"/>
    <col min="1284" max="1284" width="8.875" style="172" bestFit="1" customWidth="1"/>
    <col min="1285" max="1285" width="8.25" style="172" bestFit="1" customWidth="1"/>
    <col min="1286" max="1286" width="8.375" style="172" bestFit="1" customWidth="1"/>
    <col min="1287" max="1287" width="7.5" style="172" bestFit="1" customWidth="1"/>
    <col min="1288" max="1288" width="11" style="172" bestFit="1" customWidth="1"/>
    <col min="1289" max="1292" width="10.125" style="172" bestFit="1" customWidth="1"/>
    <col min="1293" max="1536" width="10" style="172"/>
    <col min="1537" max="1537" width="8.375" style="172" customWidth="1"/>
    <col min="1538" max="1538" width="9.25" style="172" customWidth="1"/>
    <col min="1539" max="1539" width="8.25" style="172" bestFit="1" customWidth="1"/>
    <col min="1540" max="1540" width="8.875" style="172" bestFit="1" customWidth="1"/>
    <col min="1541" max="1541" width="8.25" style="172" bestFit="1" customWidth="1"/>
    <col min="1542" max="1542" width="8.375" style="172" bestFit="1" customWidth="1"/>
    <col min="1543" max="1543" width="7.5" style="172" bestFit="1" customWidth="1"/>
    <col min="1544" max="1544" width="11" style="172" bestFit="1" customWidth="1"/>
    <col min="1545" max="1548" width="10.125" style="172" bestFit="1" customWidth="1"/>
    <col min="1549" max="1792" width="10" style="172"/>
    <col min="1793" max="1793" width="8.375" style="172" customWidth="1"/>
    <col min="1794" max="1794" width="9.25" style="172" customWidth="1"/>
    <col min="1795" max="1795" width="8.25" style="172" bestFit="1" customWidth="1"/>
    <col min="1796" max="1796" width="8.875" style="172" bestFit="1" customWidth="1"/>
    <col min="1797" max="1797" width="8.25" style="172" bestFit="1" customWidth="1"/>
    <col min="1798" max="1798" width="8.375" style="172" bestFit="1" customWidth="1"/>
    <col min="1799" max="1799" width="7.5" style="172" bestFit="1" customWidth="1"/>
    <col min="1800" max="1800" width="11" style="172" bestFit="1" customWidth="1"/>
    <col min="1801" max="1804" width="10.125" style="172" bestFit="1" customWidth="1"/>
    <col min="1805" max="2048" width="11" style="172"/>
    <col min="2049" max="2049" width="8.375" style="172" customWidth="1"/>
    <col min="2050" max="2050" width="9.25" style="172" customWidth="1"/>
    <col min="2051" max="2051" width="8.25" style="172" bestFit="1" customWidth="1"/>
    <col min="2052" max="2052" width="8.875" style="172" bestFit="1" customWidth="1"/>
    <col min="2053" max="2053" width="8.25" style="172" bestFit="1" customWidth="1"/>
    <col min="2054" max="2054" width="8.375" style="172" bestFit="1" customWidth="1"/>
    <col min="2055" max="2055" width="7.5" style="172" bestFit="1" customWidth="1"/>
    <col min="2056" max="2056" width="11" style="172" bestFit="1" customWidth="1"/>
    <col min="2057" max="2060" width="10.125" style="172" bestFit="1" customWidth="1"/>
    <col min="2061" max="2304" width="10" style="172"/>
    <col min="2305" max="2305" width="8.375" style="172" customWidth="1"/>
    <col min="2306" max="2306" width="9.25" style="172" customWidth="1"/>
    <col min="2307" max="2307" width="8.25" style="172" bestFit="1" customWidth="1"/>
    <col min="2308" max="2308" width="8.875" style="172" bestFit="1" customWidth="1"/>
    <col min="2309" max="2309" width="8.25" style="172" bestFit="1" customWidth="1"/>
    <col min="2310" max="2310" width="8.375" style="172" bestFit="1" customWidth="1"/>
    <col min="2311" max="2311" width="7.5" style="172" bestFit="1" customWidth="1"/>
    <col min="2312" max="2312" width="11" style="172" bestFit="1" customWidth="1"/>
    <col min="2313" max="2316" width="10.125" style="172" bestFit="1" customWidth="1"/>
    <col min="2317" max="2560" width="10" style="172"/>
    <col min="2561" max="2561" width="8.375" style="172" customWidth="1"/>
    <col min="2562" max="2562" width="9.25" style="172" customWidth="1"/>
    <col min="2563" max="2563" width="8.25" style="172" bestFit="1" customWidth="1"/>
    <col min="2564" max="2564" width="8.875" style="172" bestFit="1" customWidth="1"/>
    <col min="2565" max="2565" width="8.25" style="172" bestFit="1" customWidth="1"/>
    <col min="2566" max="2566" width="8.375" style="172" bestFit="1" customWidth="1"/>
    <col min="2567" max="2567" width="7.5" style="172" bestFit="1" customWidth="1"/>
    <col min="2568" max="2568" width="11" style="172" bestFit="1" customWidth="1"/>
    <col min="2569" max="2572" width="10.125" style="172" bestFit="1" customWidth="1"/>
    <col min="2573" max="2816" width="10" style="172"/>
    <col min="2817" max="2817" width="8.375" style="172" customWidth="1"/>
    <col min="2818" max="2818" width="9.25" style="172" customWidth="1"/>
    <col min="2819" max="2819" width="8.25" style="172" bestFit="1" customWidth="1"/>
    <col min="2820" max="2820" width="8.875" style="172" bestFit="1" customWidth="1"/>
    <col min="2821" max="2821" width="8.25" style="172" bestFit="1" customWidth="1"/>
    <col min="2822" max="2822" width="8.375" style="172" bestFit="1" customWidth="1"/>
    <col min="2823" max="2823" width="7.5" style="172" bestFit="1" customWidth="1"/>
    <col min="2824" max="2824" width="11" style="172" bestFit="1" customWidth="1"/>
    <col min="2825" max="2828" width="10.125" style="172" bestFit="1" customWidth="1"/>
    <col min="2829" max="3072" width="11" style="172"/>
    <col min="3073" max="3073" width="8.375" style="172" customWidth="1"/>
    <col min="3074" max="3074" width="9.25" style="172" customWidth="1"/>
    <col min="3075" max="3075" width="8.25" style="172" bestFit="1" customWidth="1"/>
    <col min="3076" max="3076" width="8.875" style="172" bestFit="1" customWidth="1"/>
    <col min="3077" max="3077" width="8.25" style="172" bestFit="1" customWidth="1"/>
    <col min="3078" max="3078" width="8.375" style="172" bestFit="1" customWidth="1"/>
    <col min="3079" max="3079" width="7.5" style="172" bestFit="1" customWidth="1"/>
    <col min="3080" max="3080" width="11" style="172" bestFit="1" customWidth="1"/>
    <col min="3081" max="3084" width="10.125" style="172" bestFit="1" customWidth="1"/>
    <col min="3085" max="3328" width="10" style="172"/>
    <col min="3329" max="3329" width="8.375" style="172" customWidth="1"/>
    <col min="3330" max="3330" width="9.25" style="172" customWidth="1"/>
    <col min="3331" max="3331" width="8.25" style="172" bestFit="1" customWidth="1"/>
    <col min="3332" max="3332" width="8.875" style="172" bestFit="1" customWidth="1"/>
    <col min="3333" max="3333" width="8.25" style="172" bestFit="1" customWidth="1"/>
    <col min="3334" max="3334" width="8.375" style="172" bestFit="1" customWidth="1"/>
    <col min="3335" max="3335" width="7.5" style="172" bestFit="1" customWidth="1"/>
    <col min="3336" max="3336" width="11" style="172" bestFit="1" customWidth="1"/>
    <col min="3337" max="3340" width="10.125" style="172" bestFit="1" customWidth="1"/>
    <col min="3341" max="3584" width="10" style="172"/>
    <col min="3585" max="3585" width="8.375" style="172" customWidth="1"/>
    <col min="3586" max="3586" width="9.25" style="172" customWidth="1"/>
    <col min="3587" max="3587" width="8.25" style="172" bestFit="1" customWidth="1"/>
    <col min="3588" max="3588" width="8.875" style="172" bestFit="1" customWidth="1"/>
    <col min="3589" max="3589" width="8.25" style="172" bestFit="1" customWidth="1"/>
    <col min="3590" max="3590" width="8.375" style="172" bestFit="1" customWidth="1"/>
    <col min="3591" max="3591" width="7.5" style="172" bestFit="1" customWidth="1"/>
    <col min="3592" max="3592" width="11" style="172" bestFit="1" customWidth="1"/>
    <col min="3593" max="3596" width="10.125" style="172" bestFit="1" customWidth="1"/>
    <col min="3597" max="3840" width="10" style="172"/>
    <col min="3841" max="3841" width="8.375" style="172" customWidth="1"/>
    <col min="3842" max="3842" width="9.25" style="172" customWidth="1"/>
    <col min="3843" max="3843" width="8.25" style="172" bestFit="1" customWidth="1"/>
    <col min="3844" max="3844" width="8.875" style="172" bestFit="1" customWidth="1"/>
    <col min="3845" max="3845" width="8.25" style="172" bestFit="1" customWidth="1"/>
    <col min="3846" max="3846" width="8.375" style="172" bestFit="1" customWidth="1"/>
    <col min="3847" max="3847" width="7.5" style="172" bestFit="1" customWidth="1"/>
    <col min="3848" max="3848" width="11" style="172" bestFit="1" customWidth="1"/>
    <col min="3849" max="3852" width="10.125" style="172" bestFit="1" customWidth="1"/>
    <col min="3853" max="4096" width="11" style="172"/>
    <col min="4097" max="4097" width="8.375" style="172" customWidth="1"/>
    <col min="4098" max="4098" width="9.25" style="172" customWidth="1"/>
    <col min="4099" max="4099" width="8.25" style="172" bestFit="1" customWidth="1"/>
    <col min="4100" max="4100" width="8.875" style="172" bestFit="1" customWidth="1"/>
    <col min="4101" max="4101" width="8.25" style="172" bestFit="1" customWidth="1"/>
    <col min="4102" max="4102" width="8.375" style="172" bestFit="1" customWidth="1"/>
    <col min="4103" max="4103" width="7.5" style="172" bestFit="1" customWidth="1"/>
    <col min="4104" max="4104" width="11" style="172" bestFit="1" customWidth="1"/>
    <col min="4105" max="4108" width="10.125" style="172" bestFit="1" customWidth="1"/>
    <col min="4109" max="4352" width="10" style="172"/>
    <col min="4353" max="4353" width="8.375" style="172" customWidth="1"/>
    <col min="4354" max="4354" width="9.25" style="172" customWidth="1"/>
    <col min="4355" max="4355" width="8.25" style="172" bestFit="1" customWidth="1"/>
    <col min="4356" max="4356" width="8.875" style="172" bestFit="1" customWidth="1"/>
    <col min="4357" max="4357" width="8.25" style="172" bestFit="1" customWidth="1"/>
    <col min="4358" max="4358" width="8.375" style="172" bestFit="1" customWidth="1"/>
    <col min="4359" max="4359" width="7.5" style="172" bestFit="1" customWidth="1"/>
    <col min="4360" max="4360" width="11" style="172" bestFit="1" customWidth="1"/>
    <col min="4361" max="4364" width="10.125" style="172" bestFit="1" customWidth="1"/>
    <col min="4365" max="4608" width="10" style="172"/>
    <col min="4609" max="4609" width="8.375" style="172" customWidth="1"/>
    <col min="4610" max="4610" width="9.25" style="172" customWidth="1"/>
    <col min="4611" max="4611" width="8.25" style="172" bestFit="1" customWidth="1"/>
    <col min="4612" max="4612" width="8.875" style="172" bestFit="1" customWidth="1"/>
    <col min="4613" max="4613" width="8.25" style="172" bestFit="1" customWidth="1"/>
    <col min="4614" max="4614" width="8.375" style="172" bestFit="1" customWidth="1"/>
    <col min="4615" max="4615" width="7.5" style="172" bestFit="1" customWidth="1"/>
    <col min="4616" max="4616" width="11" style="172" bestFit="1" customWidth="1"/>
    <col min="4617" max="4620" width="10.125" style="172" bestFit="1" customWidth="1"/>
    <col min="4621" max="4864" width="10" style="172"/>
    <col min="4865" max="4865" width="8.375" style="172" customWidth="1"/>
    <col min="4866" max="4866" width="9.25" style="172" customWidth="1"/>
    <col min="4867" max="4867" width="8.25" style="172" bestFit="1" customWidth="1"/>
    <col min="4868" max="4868" width="8.875" style="172" bestFit="1" customWidth="1"/>
    <col min="4869" max="4869" width="8.25" style="172" bestFit="1" customWidth="1"/>
    <col min="4870" max="4870" width="8.375" style="172" bestFit="1" customWidth="1"/>
    <col min="4871" max="4871" width="7.5" style="172" bestFit="1" customWidth="1"/>
    <col min="4872" max="4872" width="11" style="172" bestFit="1" customWidth="1"/>
    <col min="4873" max="4876" width="10.125" style="172" bestFit="1" customWidth="1"/>
    <col min="4877" max="5120" width="11" style="172"/>
    <col min="5121" max="5121" width="8.375" style="172" customWidth="1"/>
    <col min="5122" max="5122" width="9.25" style="172" customWidth="1"/>
    <col min="5123" max="5123" width="8.25" style="172" bestFit="1" customWidth="1"/>
    <col min="5124" max="5124" width="8.875" style="172" bestFit="1" customWidth="1"/>
    <col min="5125" max="5125" width="8.25" style="172" bestFit="1" customWidth="1"/>
    <col min="5126" max="5126" width="8.375" style="172" bestFit="1" customWidth="1"/>
    <col min="5127" max="5127" width="7.5" style="172" bestFit="1" customWidth="1"/>
    <col min="5128" max="5128" width="11" style="172" bestFit="1" customWidth="1"/>
    <col min="5129" max="5132" width="10.125" style="172" bestFit="1" customWidth="1"/>
    <col min="5133" max="5376" width="10" style="172"/>
    <col min="5377" max="5377" width="8.375" style="172" customWidth="1"/>
    <col min="5378" max="5378" width="9.25" style="172" customWidth="1"/>
    <col min="5379" max="5379" width="8.25" style="172" bestFit="1" customWidth="1"/>
    <col min="5380" max="5380" width="8.875" style="172" bestFit="1" customWidth="1"/>
    <col min="5381" max="5381" width="8.25" style="172" bestFit="1" customWidth="1"/>
    <col min="5382" max="5382" width="8.375" style="172" bestFit="1" customWidth="1"/>
    <col min="5383" max="5383" width="7.5" style="172" bestFit="1" customWidth="1"/>
    <col min="5384" max="5384" width="11" style="172" bestFit="1" customWidth="1"/>
    <col min="5385" max="5388" width="10.125" style="172" bestFit="1" customWidth="1"/>
    <col min="5389" max="5632" width="10" style="172"/>
    <col min="5633" max="5633" width="8.375" style="172" customWidth="1"/>
    <col min="5634" max="5634" width="9.25" style="172" customWidth="1"/>
    <col min="5635" max="5635" width="8.25" style="172" bestFit="1" customWidth="1"/>
    <col min="5636" max="5636" width="8.875" style="172" bestFit="1" customWidth="1"/>
    <col min="5637" max="5637" width="8.25" style="172" bestFit="1" customWidth="1"/>
    <col min="5638" max="5638" width="8.375" style="172" bestFit="1" customWidth="1"/>
    <col min="5639" max="5639" width="7.5" style="172" bestFit="1" customWidth="1"/>
    <col min="5640" max="5640" width="11" style="172" bestFit="1" customWidth="1"/>
    <col min="5641" max="5644" width="10.125" style="172" bestFit="1" customWidth="1"/>
    <col min="5645" max="5888" width="10" style="172"/>
    <col min="5889" max="5889" width="8.375" style="172" customWidth="1"/>
    <col min="5890" max="5890" width="9.25" style="172" customWidth="1"/>
    <col min="5891" max="5891" width="8.25" style="172" bestFit="1" customWidth="1"/>
    <col min="5892" max="5892" width="8.875" style="172" bestFit="1" customWidth="1"/>
    <col min="5893" max="5893" width="8.25" style="172" bestFit="1" customWidth="1"/>
    <col min="5894" max="5894" width="8.375" style="172" bestFit="1" customWidth="1"/>
    <col min="5895" max="5895" width="7.5" style="172" bestFit="1" customWidth="1"/>
    <col min="5896" max="5896" width="11" style="172" bestFit="1" customWidth="1"/>
    <col min="5897" max="5900" width="10.125" style="172" bestFit="1" customWidth="1"/>
    <col min="5901" max="6144" width="11" style="172"/>
    <col min="6145" max="6145" width="8.375" style="172" customWidth="1"/>
    <col min="6146" max="6146" width="9.25" style="172" customWidth="1"/>
    <col min="6147" max="6147" width="8.25" style="172" bestFit="1" customWidth="1"/>
    <col min="6148" max="6148" width="8.875" style="172" bestFit="1" customWidth="1"/>
    <col min="6149" max="6149" width="8.25" style="172" bestFit="1" customWidth="1"/>
    <col min="6150" max="6150" width="8.375" style="172" bestFit="1" customWidth="1"/>
    <col min="6151" max="6151" width="7.5" style="172" bestFit="1" customWidth="1"/>
    <col min="6152" max="6152" width="11" style="172" bestFit="1" customWidth="1"/>
    <col min="6153" max="6156" width="10.125" style="172" bestFit="1" customWidth="1"/>
    <col min="6157" max="6400" width="10" style="172"/>
    <col min="6401" max="6401" width="8.375" style="172" customWidth="1"/>
    <col min="6402" max="6402" width="9.25" style="172" customWidth="1"/>
    <col min="6403" max="6403" width="8.25" style="172" bestFit="1" customWidth="1"/>
    <col min="6404" max="6404" width="8.875" style="172" bestFit="1" customWidth="1"/>
    <col min="6405" max="6405" width="8.25" style="172" bestFit="1" customWidth="1"/>
    <col min="6406" max="6406" width="8.375" style="172" bestFit="1" customWidth="1"/>
    <col min="6407" max="6407" width="7.5" style="172" bestFit="1" customWidth="1"/>
    <col min="6408" max="6408" width="11" style="172" bestFit="1" customWidth="1"/>
    <col min="6409" max="6412" width="10.125" style="172" bestFit="1" customWidth="1"/>
    <col min="6413" max="6656" width="10" style="172"/>
    <col min="6657" max="6657" width="8.375" style="172" customWidth="1"/>
    <col min="6658" max="6658" width="9.25" style="172" customWidth="1"/>
    <col min="6659" max="6659" width="8.25" style="172" bestFit="1" customWidth="1"/>
    <col min="6660" max="6660" width="8.875" style="172" bestFit="1" customWidth="1"/>
    <col min="6661" max="6661" width="8.25" style="172" bestFit="1" customWidth="1"/>
    <col min="6662" max="6662" width="8.375" style="172" bestFit="1" customWidth="1"/>
    <col min="6663" max="6663" width="7.5" style="172" bestFit="1" customWidth="1"/>
    <col min="6664" max="6664" width="11" style="172" bestFit="1" customWidth="1"/>
    <col min="6665" max="6668" width="10.125" style="172" bestFit="1" customWidth="1"/>
    <col min="6669" max="6912" width="10" style="172"/>
    <col min="6913" max="6913" width="8.375" style="172" customWidth="1"/>
    <col min="6914" max="6914" width="9.25" style="172" customWidth="1"/>
    <col min="6915" max="6915" width="8.25" style="172" bestFit="1" customWidth="1"/>
    <col min="6916" max="6916" width="8.875" style="172" bestFit="1" customWidth="1"/>
    <col min="6917" max="6917" width="8.25" style="172" bestFit="1" customWidth="1"/>
    <col min="6918" max="6918" width="8.375" style="172" bestFit="1" customWidth="1"/>
    <col min="6919" max="6919" width="7.5" style="172" bestFit="1" customWidth="1"/>
    <col min="6920" max="6920" width="11" style="172" bestFit="1" customWidth="1"/>
    <col min="6921" max="6924" width="10.125" style="172" bestFit="1" customWidth="1"/>
    <col min="6925" max="7168" width="11" style="172"/>
    <col min="7169" max="7169" width="8.375" style="172" customWidth="1"/>
    <col min="7170" max="7170" width="9.25" style="172" customWidth="1"/>
    <col min="7171" max="7171" width="8.25" style="172" bestFit="1" customWidth="1"/>
    <col min="7172" max="7172" width="8.875" style="172" bestFit="1" customWidth="1"/>
    <col min="7173" max="7173" width="8.25" style="172" bestFit="1" customWidth="1"/>
    <col min="7174" max="7174" width="8.375" style="172" bestFit="1" customWidth="1"/>
    <col min="7175" max="7175" width="7.5" style="172" bestFit="1" customWidth="1"/>
    <col min="7176" max="7176" width="11" style="172" bestFit="1" customWidth="1"/>
    <col min="7177" max="7180" width="10.125" style="172" bestFit="1" customWidth="1"/>
    <col min="7181" max="7424" width="10" style="172"/>
    <col min="7425" max="7425" width="8.375" style="172" customWidth="1"/>
    <col min="7426" max="7426" width="9.25" style="172" customWidth="1"/>
    <col min="7427" max="7427" width="8.25" style="172" bestFit="1" customWidth="1"/>
    <col min="7428" max="7428" width="8.875" style="172" bestFit="1" customWidth="1"/>
    <col min="7429" max="7429" width="8.25" style="172" bestFit="1" customWidth="1"/>
    <col min="7430" max="7430" width="8.375" style="172" bestFit="1" customWidth="1"/>
    <col min="7431" max="7431" width="7.5" style="172" bestFit="1" customWidth="1"/>
    <col min="7432" max="7432" width="11" style="172" bestFit="1" customWidth="1"/>
    <col min="7433" max="7436" width="10.125" style="172" bestFit="1" customWidth="1"/>
    <col min="7437" max="7680" width="10" style="172"/>
    <col min="7681" max="7681" width="8.375" style="172" customWidth="1"/>
    <col min="7682" max="7682" width="9.25" style="172" customWidth="1"/>
    <col min="7683" max="7683" width="8.25" style="172" bestFit="1" customWidth="1"/>
    <col min="7684" max="7684" width="8.875" style="172" bestFit="1" customWidth="1"/>
    <col min="7685" max="7685" width="8.25" style="172" bestFit="1" customWidth="1"/>
    <col min="7686" max="7686" width="8.375" style="172" bestFit="1" customWidth="1"/>
    <col min="7687" max="7687" width="7.5" style="172" bestFit="1" customWidth="1"/>
    <col min="7688" max="7688" width="11" style="172" bestFit="1" customWidth="1"/>
    <col min="7689" max="7692" width="10.125" style="172" bestFit="1" customWidth="1"/>
    <col min="7693" max="7936" width="10" style="172"/>
    <col min="7937" max="7937" width="8.375" style="172" customWidth="1"/>
    <col min="7938" max="7938" width="9.25" style="172" customWidth="1"/>
    <col min="7939" max="7939" width="8.25" style="172" bestFit="1" customWidth="1"/>
    <col min="7940" max="7940" width="8.875" style="172" bestFit="1" customWidth="1"/>
    <col min="7941" max="7941" width="8.25" style="172" bestFit="1" customWidth="1"/>
    <col min="7942" max="7942" width="8.375" style="172" bestFit="1" customWidth="1"/>
    <col min="7943" max="7943" width="7.5" style="172" bestFit="1" customWidth="1"/>
    <col min="7944" max="7944" width="11" style="172" bestFit="1" customWidth="1"/>
    <col min="7945" max="7948" width="10.125" style="172" bestFit="1" customWidth="1"/>
    <col min="7949" max="8192" width="11" style="172"/>
    <col min="8193" max="8193" width="8.375" style="172" customWidth="1"/>
    <col min="8194" max="8194" width="9.25" style="172" customWidth="1"/>
    <col min="8195" max="8195" width="8.25" style="172" bestFit="1" customWidth="1"/>
    <col min="8196" max="8196" width="8.875" style="172" bestFit="1" customWidth="1"/>
    <col min="8197" max="8197" width="8.25" style="172" bestFit="1" customWidth="1"/>
    <col min="8198" max="8198" width="8.375" style="172" bestFit="1" customWidth="1"/>
    <col min="8199" max="8199" width="7.5" style="172" bestFit="1" customWidth="1"/>
    <col min="8200" max="8200" width="11" style="172" bestFit="1" customWidth="1"/>
    <col min="8201" max="8204" width="10.125" style="172" bestFit="1" customWidth="1"/>
    <col min="8205" max="8448" width="10" style="172"/>
    <col min="8449" max="8449" width="8.375" style="172" customWidth="1"/>
    <col min="8450" max="8450" width="9.25" style="172" customWidth="1"/>
    <col min="8451" max="8451" width="8.25" style="172" bestFit="1" customWidth="1"/>
    <col min="8452" max="8452" width="8.875" style="172" bestFit="1" customWidth="1"/>
    <col min="8453" max="8453" width="8.25" style="172" bestFit="1" customWidth="1"/>
    <col min="8454" max="8454" width="8.375" style="172" bestFit="1" customWidth="1"/>
    <col min="8455" max="8455" width="7.5" style="172" bestFit="1" customWidth="1"/>
    <col min="8456" max="8456" width="11" style="172" bestFit="1" customWidth="1"/>
    <col min="8457" max="8460" width="10.125" style="172" bestFit="1" customWidth="1"/>
    <col min="8461" max="8704" width="10" style="172"/>
    <col min="8705" max="8705" width="8.375" style="172" customWidth="1"/>
    <col min="8706" max="8706" width="9.25" style="172" customWidth="1"/>
    <col min="8707" max="8707" width="8.25" style="172" bestFit="1" customWidth="1"/>
    <col min="8708" max="8708" width="8.875" style="172" bestFit="1" customWidth="1"/>
    <col min="8709" max="8709" width="8.25" style="172" bestFit="1" customWidth="1"/>
    <col min="8710" max="8710" width="8.375" style="172" bestFit="1" customWidth="1"/>
    <col min="8711" max="8711" width="7.5" style="172" bestFit="1" customWidth="1"/>
    <col min="8712" max="8712" width="11" style="172" bestFit="1" customWidth="1"/>
    <col min="8713" max="8716" width="10.125" style="172" bestFit="1" customWidth="1"/>
    <col min="8717" max="8960" width="10" style="172"/>
    <col min="8961" max="8961" width="8.375" style="172" customWidth="1"/>
    <col min="8962" max="8962" width="9.25" style="172" customWidth="1"/>
    <col min="8963" max="8963" width="8.25" style="172" bestFit="1" customWidth="1"/>
    <col min="8964" max="8964" width="8.875" style="172" bestFit="1" customWidth="1"/>
    <col min="8965" max="8965" width="8.25" style="172" bestFit="1" customWidth="1"/>
    <col min="8966" max="8966" width="8.375" style="172" bestFit="1" customWidth="1"/>
    <col min="8967" max="8967" width="7.5" style="172" bestFit="1" customWidth="1"/>
    <col min="8968" max="8968" width="11" style="172" bestFit="1" customWidth="1"/>
    <col min="8969" max="8972" width="10.125" style="172" bestFit="1" customWidth="1"/>
    <col min="8973" max="9216" width="11" style="172"/>
    <col min="9217" max="9217" width="8.375" style="172" customWidth="1"/>
    <col min="9218" max="9218" width="9.25" style="172" customWidth="1"/>
    <col min="9219" max="9219" width="8.25" style="172" bestFit="1" customWidth="1"/>
    <col min="9220" max="9220" width="8.875" style="172" bestFit="1" customWidth="1"/>
    <col min="9221" max="9221" width="8.25" style="172" bestFit="1" customWidth="1"/>
    <col min="9222" max="9222" width="8.375" style="172" bestFit="1" customWidth="1"/>
    <col min="9223" max="9223" width="7.5" style="172" bestFit="1" customWidth="1"/>
    <col min="9224" max="9224" width="11" style="172" bestFit="1" customWidth="1"/>
    <col min="9225" max="9228" width="10.125" style="172" bestFit="1" customWidth="1"/>
    <col min="9229" max="9472" width="10" style="172"/>
    <col min="9473" max="9473" width="8.375" style="172" customWidth="1"/>
    <col min="9474" max="9474" width="9.25" style="172" customWidth="1"/>
    <col min="9475" max="9475" width="8.25" style="172" bestFit="1" customWidth="1"/>
    <col min="9476" max="9476" width="8.875" style="172" bestFit="1" customWidth="1"/>
    <col min="9477" max="9477" width="8.25" style="172" bestFit="1" customWidth="1"/>
    <col min="9478" max="9478" width="8.375" style="172" bestFit="1" customWidth="1"/>
    <col min="9479" max="9479" width="7.5" style="172" bestFit="1" customWidth="1"/>
    <col min="9480" max="9480" width="11" style="172" bestFit="1" customWidth="1"/>
    <col min="9481" max="9484" width="10.125" style="172" bestFit="1" customWidth="1"/>
    <col min="9485" max="9728" width="10" style="172"/>
    <col min="9729" max="9729" width="8.375" style="172" customWidth="1"/>
    <col min="9730" max="9730" width="9.25" style="172" customWidth="1"/>
    <col min="9731" max="9731" width="8.25" style="172" bestFit="1" customWidth="1"/>
    <col min="9732" max="9732" width="8.875" style="172" bestFit="1" customWidth="1"/>
    <col min="9733" max="9733" width="8.25" style="172" bestFit="1" customWidth="1"/>
    <col min="9734" max="9734" width="8.375" style="172" bestFit="1" customWidth="1"/>
    <col min="9735" max="9735" width="7.5" style="172" bestFit="1" customWidth="1"/>
    <col min="9736" max="9736" width="11" style="172" bestFit="1" customWidth="1"/>
    <col min="9737" max="9740" width="10.125" style="172" bestFit="1" customWidth="1"/>
    <col min="9741" max="9984" width="10" style="172"/>
    <col min="9985" max="9985" width="8.375" style="172" customWidth="1"/>
    <col min="9986" max="9986" width="9.25" style="172" customWidth="1"/>
    <col min="9987" max="9987" width="8.25" style="172" bestFit="1" customWidth="1"/>
    <col min="9988" max="9988" width="8.875" style="172" bestFit="1" customWidth="1"/>
    <col min="9989" max="9989" width="8.25" style="172" bestFit="1" customWidth="1"/>
    <col min="9990" max="9990" width="8.375" style="172" bestFit="1" customWidth="1"/>
    <col min="9991" max="9991" width="7.5" style="172" bestFit="1" customWidth="1"/>
    <col min="9992" max="9992" width="11" style="172" bestFit="1" customWidth="1"/>
    <col min="9993" max="9996" width="10.125" style="172" bestFit="1" customWidth="1"/>
    <col min="9997" max="10240" width="11" style="172"/>
    <col min="10241" max="10241" width="8.375" style="172" customWidth="1"/>
    <col min="10242" max="10242" width="9.25" style="172" customWidth="1"/>
    <col min="10243" max="10243" width="8.25" style="172" bestFit="1" customWidth="1"/>
    <col min="10244" max="10244" width="8.875" style="172" bestFit="1" customWidth="1"/>
    <col min="10245" max="10245" width="8.25" style="172" bestFit="1" customWidth="1"/>
    <col min="10246" max="10246" width="8.375" style="172" bestFit="1" customWidth="1"/>
    <col min="10247" max="10247" width="7.5" style="172" bestFit="1" customWidth="1"/>
    <col min="10248" max="10248" width="11" style="172" bestFit="1" customWidth="1"/>
    <col min="10249" max="10252" width="10.125" style="172" bestFit="1" customWidth="1"/>
    <col min="10253" max="10496" width="10" style="172"/>
    <col min="10497" max="10497" width="8.375" style="172" customWidth="1"/>
    <col min="10498" max="10498" width="9.25" style="172" customWidth="1"/>
    <col min="10499" max="10499" width="8.25" style="172" bestFit="1" customWidth="1"/>
    <col min="10500" max="10500" width="8.875" style="172" bestFit="1" customWidth="1"/>
    <col min="10501" max="10501" width="8.25" style="172" bestFit="1" customWidth="1"/>
    <col min="10502" max="10502" width="8.375" style="172" bestFit="1" customWidth="1"/>
    <col min="10503" max="10503" width="7.5" style="172" bestFit="1" customWidth="1"/>
    <col min="10504" max="10504" width="11" style="172" bestFit="1" customWidth="1"/>
    <col min="10505" max="10508" width="10.125" style="172" bestFit="1" customWidth="1"/>
    <col min="10509" max="10752" width="10" style="172"/>
    <col min="10753" max="10753" width="8.375" style="172" customWidth="1"/>
    <col min="10754" max="10754" width="9.25" style="172" customWidth="1"/>
    <col min="10755" max="10755" width="8.25" style="172" bestFit="1" customWidth="1"/>
    <col min="10756" max="10756" width="8.875" style="172" bestFit="1" customWidth="1"/>
    <col min="10757" max="10757" width="8.25" style="172" bestFit="1" customWidth="1"/>
    <col min="10758" max="10758" width="8.375" style="172" bestFit="1" customWidth="1"/>
    <col min="10759" max="10759" width="7.5" style="172" bestFit="1" customWidth="1"/>
    <col min="10760" max="10760" width="11" style="172" bestFit="1" customWidth="1"/>
    <col min="10761" max="10764" width="10.125" style="172" bestFit="1" customWidth="1"/>
    <col min="10765" max="11008" width="10" style="172"/>
    <col min="11009" max="11009" width="8.375" style="172" customWidth="1"/>
    <col min="11010" max="11010" width="9.25" style="172" customWidth="1"/>
    <col min="11011" max="11011" width="8.25" style="172" bestFit="1" customWidth="1"/>
    <col min="11012" max="11012" width="8.875" style="172" bestFit="1" customWidth="1"/>
    <col min="11013" max="11013" width="8.25" style="172" bestFit="1" customWidth="1"/>
    <col min="11014" max="11014" width="8.375" style="172" bestFit="1" customWidth="1"/>
    <col min="11015" max="11015" width="7.5" style="172" bestFit="1" customWidth="1"/>
    <col min="11016" max="11016" width="11" style="172" bestFit="1" customWidth="1"/>
    <col min="11017" max="11020" width="10.125" style="172" bestFit="1" customWidth="1"/>
    <col min="11021" max="11264" width="11" style="172"/>
    <col min="11265" max="11265" width="8.375" style="172" customWidth="1"/>
    <col min="11266" max="11266" width="9.25" style="172" customWidth="1"/>
    <col min="11267" max="11267" width="8.25" style="172" bestFit="1" customWidth="1"/>
    <col min="11268" max="11268" width="8.875" style="172" bestFit="1" customWidth="1"/>
    <col min="11269" max="11269" width="8.25" style="172" bestFit="1" customWidth="1"/>
    <col min="11270" max="11270" width="8.375" style="172" bestFit="1" customWidth="1"/>
    <col min="11271" max="11271" width="7.5" style="172" bestFit="1" customWidth="1"/>
    <col min="11272" max="11272" width="11" style="172" bestFit="1" customWidth="1"/>
    <col min="11273" max="11276" width="10.125" style="172" bestFit="1" customWidth="1"/>
    <col min="11277" max="11520" width="10" style="172"/>
    <col min="11521" max="11521" width="8.375" style="172" customWidth="1"/>
    <col min="11522" max="11522" width="9.25" style="172" customWidth="1"/>
    <col min="11523" max="11523" width="8.25" style="172" bestFit="1" customWidth="1"/>
    <col min="11524" max="11524" width="8.875" style="172" bestFit="1" customWidth="1"/>
    <col min="11525" max="11525" width="8.25" style="172" bestFit="1" customWidth="1"/>
    <col min="11526" max="11526" width="8.375" style="172" bestFit="1" customWidth="1"/>
    <col min="11527" max="11527" width="7.5" style="172" bestFit="1" customWidth="1"/>
    <col min="11528" max="11528" width="11" style="172" bestFit="1" customWidth="1"/>
    <col min="11529" max="11532" width="10.125" style="172" bestFit="1" customWidth="1"/>
    <col min="11533" max="11776" width="10" style="172"/>
    <col min="11777" max="11777" width="8.375" style="172" customWidth="1"/>
    <col min="11778" max="11778" width="9.25" style="172" customWidth="1"/>
    <col min="11779" max="11779" width="8.25" style="172" bestFit="1" customWidth="1"/>
    <col min="11780" max="11780" width="8.875" style="172" bestFit="1" customWidth="1"/>
    <col min="11781" max="11781" width="8.25" style="172" bestFit="1" customWidth="1"/>
    <col min="11782" max="11782" width="8.375" style="172" bestFit="1" customWidth="1"/>
    <col min="11783" max="11783" width="7.5" style="172" bestFit="1" customWidth="1"/>
    <col min="11784" max="11784" width="11" style="172" bestFit="1" customWidth="1"/>
    <col min="11785" max="11788" width="10.125" style="172" bestFit="1" customWidth="1"/>
    <col min="11789" max="12032" width="10" style="172"/>
    <col min="12033" max="12033" width="8.375" style="172" customWidth="1"/>
    <col min="12034" max="12034" width="9.25" style="172" customWidth="1"/>
    <col min="12035" max="12035" width="8.25" style="172" bestFit="1" customWidth="1"/>
    <col min="12036" max="12036" width="8.875" style="172" bestFit="1" customWidth="1"/>
    <col min="12037" max="12037" width="8.25" style="172" bestFit="1" customWidth="1"/>
    <col min="12038" max="12038" width="8.375" style="172" bestFit="1" customWidth="1"/>
    <col min="12039" max="12039" width="7.5" style="172" bestFit="1" customWidth="1"/>
    <col min="12040" max="12040" width="11" style="172" bestFit="1" customWidth="1"/>
    <col min="12041" max="12044" width="10.125" style="172" bestFit="1" customWidth="1"/>
    <col min="12045" max="12288" width="11" style="172"/>
    <col min="12289" max="12289" width="8.375" style="172" customWidth="1"/>
    <col min="12290" max="12290" width="9.25" style="172" customWidth="1"/>
    <col min="12291" max="12291" width="8.25" style="172" bestFit="1" customWidth="1"/>
    <col min="12292" max="12292" width="8.875" style="172" bestFit="1" customWidth="1"/>
    <col min="12293" max="12293" width="8.25" style="172" bestFit="1" customWidth="1"/>
    <col min="12294" max="12294" width="8.375" style="172" bestFit="1" customWidth="1"/>
    <col min="12295" max="12295" width="7.5" style="172" bestFit="1" customWidth="1"/>
    <col min="12296" max="12296" width="11" style="172" bestFit="1" customWidth="1"/>
    <col min="12297" max="12300" width="10.125" style="172" bestFit="1" customWidth="1"/>
    <col min="12301" max="12544" width="10" style="172"/>
    <col min="12545" max="12545" width="8.375" style="172" customWidth="1"/>
    <col min="12546" max="12546" width="9.25" style="172" customWidth="1"/>
    <col min="12547" max="12547" width="8.25" style="172" bestFit="1" customWidth="1"/>
    <col min="12548" max="12548" width="8.875" style="172" bestFit="1" customWidth="1"/>
    <col min="12549" max="12549" width="8.25" style="172" bestFit="1" customWidth="1"/>
    <col min="12550" max="12550" width="8.375" style="172" bestFit="1" customWidth="1"/>
    <col min="12551" max="12551" width="7.5" style="172" bestFit="1" customWidth="1"/>
    <col min="12552" max="12552" width="11" style="172" bestFit="1" customWidth="1"/>
    <col min="12553" max="12556" width="10.125" style="172" bestFit="1" customWidth="1"/>
    <col min="12557" max="12800" width="10" style="172"/>
    <col min="12801" max="12801" width="8.375" style="172" customWidth="1"/>
    <col min="12802" max="12802" width="9.25" style="172" customWidth="1"/>
    <col min="12803" max="12803" width="8.25" style="172" bestFit="1" customWidth="1"/>
    <col min="12804" max="12804" width="8.875" style="172" bestFit="1" customWidth="1"/>
    <col min="12805" max="12805" width="8.25" style="172" bestFit="1" customWidth="1"/>
    <col min="12806" max="12806" width="8.375" style="172" bestFit="1" customWidth="1"/>
    <col min="12807" max="12807" width="7.5" style="172" bestFit="1" customWidth="1"/>
    <col min="12808" max="12808" width="11" style="172" bestFit="1" customWidth="1"/>
    <col min="12809" max="12812" width="10.125" style="172" bestFit="1" customWidth="1"/>
    <col min="12813" max="13056" width="10" style="172"/>
    <col min="13057" max="13057" width="8.375" style="172" customWidth="1"/>
    <col min="13058" max="13058" width="9.25" style="172" customWidth="1"/>
    <col min="13059" max="13059" width="8.25" style="172" bestFit="1" customWidth="1"/>
    <col min="13060" max="13060" width="8.875" style="172" bestFit="1" customWidth="1"/>
    <col min="13061" max="13061" width="8.25" style="172" bestFit="1" customWidth="1"/>
    <col min="13062" max="13062" width="8.375" style="172" bestFit="1" customWidth="1"/>
    <col min="13063" max="13063" width="7.5" style="172" bestFit="1" customWidth="1"/>
    <col min="13064" max="13064" width="11" style="172" bestFit="1" customWidth="1"/>
    <col min="13065" max="13068" width="10.125" style="172" bestFit="1" customWidth="1"/>
    <col min="13069" max="13312" width="11" style="172"/>
    <col min="13313" max="13313" width="8.375" style="172" customWidth="1"/>
    <col min="13314" max="13314" width="9.25" style="172" customWidth="1"/>
    <col min="13315" max="13315" width="8.25" style="172" bestFit="1" customWidth="1"/>
    <col min="13316" max="13316" width="8.875" style="172" bestFit="1" customWidth="1"/>
    <col min="13317" max="13317" width="8.25" style="172" bestFit="1" customWidth="1"/>
    <col min="13318" max="13318" width="8.375" style="172" bestFit="1" customWidth="1"/>
    <col min="13319" max="13319" width="7.5" style="172" bestFit="1" customWidth="1"/>
    <col min="13320" max="13320" width="11" style="172" bestFit="1" customWidth="1"/>
    <col min="13321" max="13324" width="10.125" style="172" bestFit="1" customWidth="1"/>
    <col min="13325" max="13568" width="10" style="172"/>
    <col min="13569" max="13569" width="8.375" style="172" customWidth="1"/>
    <col min="13570" max="13570" width="9.25" style="172" customWidth="1"/>
    <col min="13571" max="13571" width="8.25" style="172" bestFit="1" customWidth="1"/>
    <col min="13572" max="13572" width="8.875" style="172" bestFit="1" customWidth="1"/>
    <col min="13573" max="13573" width="8.25" style="172" bestFit="1" customWidth="1"/>
    <col min="13574" max="13574" width="8.375" style="172" bestFit="1" customWidth="1"/>
    <col min="13575" max="13575" width="7.5" style="172" bestFit="1" customWidth="1"/>
    <col min="13576" max="13576" width="11" style="172" bestFit="1" customWidth="1"/>
    <col min="13577" max="13580" width="10.125" style="172" bestFit="1" customWidth="1"/>
    <col min="13581" max="13824" width="10" style="172"/>
    <col min="13825" max="13825" width="8.375" style="172" customWidth="1"/>
    <col min="13826" max="13826" width="9.25" style="172" customWidth="1"/>
    <col min="13827" max="13827" width="8.25" style="172" bestFit="1" customWidth="1"/>
    <col min="13828" max="13828" width="8.875" style="172" bestFit="1" customWidth="1"/>
    <col min="13829" max="13829" width="8.25" style="172" bestFit="1" customWidth="1"/>
    <col min="13830" max="13830" width="8.375" style="172" bestFit="1" customWidth="1"/>
    <col min="13831" max="13831" width="7.5" style="172" bestFit="1" customWidth="1"/>
    <col min="13832" max="13832" width="11" style="172" bestFit="1" customWidth="1"/>
    <col min="13833" max="13836" width="10.125" style="172" bestFit="1" customWidth="1"/>
    <col min="13837" max="14080" width="10" style="172"/>
    <col min="14081" max="14081" width="8.375" style="172" customWidth="1"/>
    <col min="14082" max="14082" width="9.25" style="172" customWidth="1"/>
    <col min="14083" max="14083" width="8.25" style="172" bestFit="1" customWidth="1"/>
    <col min="14084" max="14084" width="8.875" style="172" bestFit="1" customWidth="1"/>
    <col min="14085" max="14085" width="8.25" style="172" bestFit="1" customWidth="1"/>
    <col min="14086" max="14086" width="8.375" style="172" bestFit="1" customWidth="1"/>
    <col min="14087" max="14087" width="7.5" style="172" bestFit="1" customWidth="1"/>
    <col min="14088" max="14088" width="11" style="172" bestFit="1" customWidth="1"/>
    <col min="14089" max="14092" width="10.125" style="172" bestFit="1" customWidth="1"/>
    <col min="14093" max="14336" width="11" style="172"/>
    <col min="14337" max="14337" width="8.375" style="172" customWidth="1"/>
    <col min="14338" max="14338" width="9.25" style="172" customWidth="1"/>
    <col min="14339" max="14339" width="8.25" style="172" bestFit="1" customWidth="1"/>
    <col min="14340" max="14340" width="8.875" style="172" bestFit="1" customWidth="1"/>
    <col min="14341" max="14341" width="8.25" style="172" bestFit="1" customWidth="1"/>
    <col min="14342" max="14342" width="8.375" style="172" bestFit="1" customWidth="1"/>
    <col min="14343" max="14343" width="7.5" style="172" bestFit="1" customWidth="1"/>
    <col min="14344" max="14344" width="11" style="172" bestFit="1" customWidth="1"/>
    <col min="14345" max="14348" width="10.125" style="172" bestFit="1" customWidth="1"/>
    <col min="14349" max="14592" width="10" style="172"/>
    <col min="14593" max="14593" width="8.375" style="172" customWidth="1"/>
    <col min="14594" max="14594" width="9.25" style="172" customWidth="1"/>
    <col min="14595" max="14595" width="8.25" style="172" bestFit="1" customWidth="1"/>
    <col min="14596" max="14596" width="8.875" style="172" bestFit="1" customWidth="1"/>
    <col min="14597" max="14597" width="8.25" style="172" bestFit="1" customWidth="1"/>
    <col min="14598" max="14598" width="8.375" style="172" bestFit="1" customWidth="1"/>
    <col min="14599" max="14599" width="7.5" style="172" bestFit="1" customWidth="1"/>
    <col min="14600" max="14600" width="11" style="172" bestFit="1" customWidth="1"/>
    <col min="14601" max="14604" width="10.125" style="172" bestFit="1" customWidth="1"/>
    <col min="14605" max="14848" width="10" style="172"/>
    <col min="14849" max="14849" width="8.375" style="172" customWidth="1"/>
    <col min="14850" max="14850" width="9.25" style="172" customWidth="1"/>
    <col min="14851" max="14851" width="8.25" style="172" bestFit="1" customWidth="1"/>
    <col min="14852" max="14852" width="8.875" style="172" bestFit="1" customWidth="1"/>
    <col min="14853" max="14853" width="8.25" style="172" bestFit="1" customWidth="1"/>
    <col min="14854" max="14854" width="8.375" style="172" bestFit="1" customWidth="1"/>
    <col min="14855" max="14855" width="7.5" style="172" bestFit="1" customWidth="1"/>
    <col min="14856" max="14856" width="11" style="172" bestFit="1" customWidth="1"/>
    <col min="14857" max="14860" width="10.125" style="172" bestFit="1" customWidth="1"/>
    <col min="14861" max="15104" width="10" style="172"/>
    <col min="15105" max="15105" width="8.375" style="172" customWidth="1"/>
    <col min="15106" max="15106" width="9.25" style="172" customWidth="1"/>
    <col min="15107" max="15107" width="8.25" style="172" bestFit="1" customWidth="1"/>
    <col min="15108" max="15108" width="8.875" style="172" bestFit="1" customWidth="1"/>
    <col min="15109" max="15109" width="8.25" style="172" bestFit="1" customWidth="1"/>
    <col min="15110" max="15110" width="8.375" style="172" bestFit="1" customWidth="1"/>
    <col min="15111" max="15111" width="7.5" style="172" bestFit="1" customWidth="1"/>
    <col min="15112" max="15112" width="11" style="172" bestFit="1" customWidth="1"/>
    <col min="15113" max="15116" width="10.125" style="172" bestFit="1" customWidth="1"/>
    <col min="15117" max="15360" width="11" style="172"/>
    <col min="15361" max="15361" width="8.375" style="172" customWidth="1"/>
    <col min="15362" max="15362" width="9.25" style="172" customWidth="1"/>
    <col min="15363" max="15363" width="8.25" style="172" bestFit="1" customWidth="1"/>
    <col min="15364" max="15364" width="8.875" style="172" bestFit="1" customWidth="1"/>
    <col min="15365" max="15365" width="8.25" style="172" bestFit="1" customWidth="1"/>
    <col min="15366" max="15366" width="8.375" style="172" bestFit="1" customWidth="1"/>
    <col min="15367" max="15367" width="7.5" style="172" bestFit="1" customWidth="1"/>
    <col min="15368" max="15368" width="11" style="172" bestFit="1" customWidth="1"/>
    <col min="15369" max="15372" width="10.125" style="172" bestFit="1" customWidth="1"/>
    <col min="15373" max="15616" width="10" style="172"/>
    <col min="15617" max="15617" width="8.375" style="172" customWidth="1"/>
    <col min="15618" max="15618" width="9.25" style="172" customWidth="1"/>
    <col min="15619" max="15619" width="8.25" style="172" bestFit="1" customWidth="1"/>
    <col min="15620" max="15620" width="8.875" style="172" bestFit="1" customWidth="1"/>
    <col min="15621" max="15621" width="8.25" style="172" bestFit="1" customWidth="1"/>
    <col min="15622" max="15622" width="8.375" style="172" bestFit="1" customWidth="1"/>
    <col min="15623" max="15623" width="7.5" style="172" bestFit="1" customWidth="1"/>
    <col min="15624" max="15624" width="11" style="172" bestFit="1" customWidth="1"/>
    <col min="15625" max="15628" width="10.125" style="172" bestFit="1" customWidth="1"/>
    <col min="15629" max="15872" width="10" style="172"/>
    <col min="15873" max="15873" width="8.375" style="172" customWidth="1"/>
    <col min="15874" max="15874" width="9.25" style="172" customWidth="1"/>
    <col min="15875" max="15875" width="8.25" style="172" bestFit="1" customWidth="1"/>
    <col min="15876" max="15876" width="8.875" style="172" bestFit="1" customWidth="1"/>
    <col min="15877" max="15877" width="8.25" style="172" bestFit="1" customWidth="1"/>
    <col min="15878" max="15878" width="8.375" style="172" bestFit="1" customWidth="1"/>
    <col min="15879" max="15879" width="7.5" style="172" bestFit="1" customWidth="1"/>
    <col min="15880" max="15880" width="11" style="172" bestFit="1" customWidth="1"/>
    <col min="15881" max="15884" width="10.125" style="172" bestFit="1" customWidth="1"/>
    <col min="15885" max="16128" width="10" style="172"/>
    <col min="16129" max="16129" width="8.375" style="172" customWidth="1"/>
    <col min="16130" max="16130" width="9.25" style="172" customWidth="1"/>
    <col min="16131" max="16131" width="8.25" style="172" bestFit="1" customWidth="1"/>
    <col min="16132" max="16132" width="8.875" style="172" bestFit="1" customWidth="1"/>
    <col min="16133" max="16133" width="8.25" style="172" bestFit="1" customWidth="1"/>
    <col min="16134" max="16134" width="8.375" style="172" bestFit="1" customWidth="1"/>
    <col min="16135" max="16135" width="7.5" style="172" bestFit="1" customWidth="1"/>
    <col min="16136" max="16136" width="11" style="172" bestFit="1" customWidth="1"/>
    <col min="16137" max="16140" width="10.125" style="172" bestFit="1" customWidth="1"/>
    <col min="16141" max="16384" width="11" style="172"/>
  </cols>
  <sheetData>
    <row r="1" spans="1:65" x14ac:dyDescent="0.2">
      <c r="A1" s="171" t="s">
        <v>6</v>
      </c>
    </row>
    <row r="2" spans="1:65" ht="15.75" x14ac:dyDescent="0.25">
      <c r="A2" s="173"/>
      <c r="B2" s="174"/>
      <c r="H2" s="110" t="s">
        <v>157</v>
      </c>
    </row>
    <row r="3" spans="1:65" s="102" customFormat="1" x14ac:dyDescent="0.2">
      <c r="A3" s="79"/>
      <c r="B3" s="885">
        <f>INDICE!A3</f>
        <v>42826</v>
      </c>
      <c r="C3" s="886"/>
      <c r="D3" s="886" t="s">
        <v>118</v>
      </c>
      <c r="E3" s="886"/>
      <c r="F3" s="886" t="s">
        <v>119</v>
      </c>
      <c r="G3" s="886"/>
      <c r="H3" s="88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473</v>
      </c>
      <c r="D4" s="97" t="s">
        <v>47</v>
      </c>
      <c r="E4" s="97" t="s">
        <v>473</v>
      </c>
      <c r="F4" s="97" t="s">
        <v>47</v>
      </c>
      <c r="G4" s="97" t="s">
        <v>473</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201</v>
      </c>
      <c r="B5" s="100">
        <v>519.86447999999996</v>
      </c>
      <c r="C5" s="101">
        <v>15.556683959416235</v>
      </c>
      <c r="D5" s="100">
        <v>1806.3598999999999</v>
      </c>
      <c r="E5" s="101">
        <v>12.14072190056717</v>
      </c>
      <c r="F5" s="100">
        <v>6089.0477499999997</v>
      </c>
      <c r="G5" s="101">
        <v>9.1414732860217072</v>
      </c>
      <c r="H5" s="101">
        <v>99.995805759810125</v>
      </c>
    </row>
    <row r="6" spans="1:65" s="99" customFormat="1" x14ac:dyDescent="0.2">
      <c r="A6" s="99" t="s">
        <v>147</v>
      </c>
      <c r="B6" s="119">
        <v>2.7780000000000003E-2</v>
      </c>
      <c r="C6" s="531">
        <v>-16.826347305389216</v>
      </c>
      <c r="D6" s="119">
        <v>7.2300000000000017E-2</v>
      </c>
      <c r="E6" s="531">
        <v>-33.966572289706818</v>
      </c>
      <c r="F6" s="119">
        <v>0.25540000000000002</v>
      </c>
      <c r="G6" s="531">
        <v>-10.664941061247328</v>
      </c>
      <c r="H6" s="265">
        <v>4.1942401898647464E-3</v>
      </c>
    </row>
    <row r="7" spans="1:65" s="99" customFormat="1" x14ac:dyDescent="0.2">
      <c r="A7" s="68" t="s">
        <v>117</v>
      </c>
      <c r="B7" s="69">
        <v>519.89225999999996</v>
      </c>
      <c r="C7" s="103">
        <v>15.554279947313141</v>
      </c>
      <c r="D7" s="69">
        <v>1806.4322</v>
      </c>
      <c r="E7" s="103">
        <v>12.13758808353268</v>
      </c>
      <c r="F7" s="69">
        <v>6089.3031500000006</v>
      </c>
      <c r="G7" s="103">
        <v>9.1404583866052587</v>
      </c>
      <c r="H7" s="103">
        <v>100</v>
      </c>
    </row>
    <row r="8" spans="1:65" s="99" customFormat="1" x14ac:dyDescent="0.2">
      <c r="H8" s="93" t="s">
        <v>233</v>
      </c>
    </row>
    <row r="9" spans="1:65" s="99" customFormat="1" x14ac:dyDescent="0.2">
      <c r="A9" s="94" t="s">
        <v>542</v>
      </c>
    </row>
    <row r="10" spans="1:65" x14ac:dyDescent="0.2">
      <c r="A10" s="166" t="s">
        <v>621</v>
      </c>
    </row>
    <row r="13" spans="1:65" x14ac:dyDescent="0.2">
      <c r="B13" s="100"/>
    </row>
  </sheetData>
  <mergeCells count="3">
    <mergeCell ref="B3:C3"/>
    <mergeCell ref="D3:E3"/>
    <mergeCell ref="F3:H3"/>
  </mergeCells>
  <conditionalFormatting sqref="B6">
    <cfRule type="cellIs" dxfId="327" priority="7" operator="between">
      <formula>0</formula>
      <formula>0.5</formula>
    </cfRule>
    <cfRule type="cellIs" dxfId="326" priority="8" operator="between">
      <formula>0</formula>
      <formula>0.49</formula>
    </cfRule>
  </conditionalFormatting>
  <conditionalFormatting sqref="D6">
    <cfRule type="cellIs" dxfId="325" priority="5" operator="between">
      <formula>0</formula>
      <formula>0.5</formula>
    </cfRule>
    <cfRule type="cellIs" dxfId="324" priority="6" operator="between">
      <formula>0</formula>
      <formula>0.49</formula>
    </cfRule>
  </conditionalFormatting>
  <conditionalFormatting sqref="F6">
    <cfRule type="cellIs" dxfId="323" priority="3" operator="between">
      <formula>0</formula>
      <formula>0.5</formula>
    </cfRule>
    <cfRule type="cellIs" dxfId="322" priority="4" operator="between">
      <formula>0</formula>
      <formula>0.49</formula>
    </cfRule>
  </conditionalFormatting>
  <conditionalFormatting sqref="H6">
    <cfRule type="cellIs" dxfId="321" priority="1" operator="between">
      <formula>0</formula>
      <formula>0.5</formula>
    </cfRule>
    <cfRule type="cellIs" dxfId="32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6" customWidth="1"/>
    <col min="2" max="2" width="9.375" style="176" customWidth="1"/>
    <col min="3" max="3" width="12.875" style="176" customWidth="1"/>
    <col min="4" max="4" width="10.375" style="176" customWidth="1"/>
    <col min="5" max="5" width="11.625" style="176" customWidth="1"/>
    <col min="6" max="6" width="10.375" style="176" customWidth="1"/>
    <col min="7" max="7" width="11" style="176" customWidth="1"/>
    <col min="8" max="8" width="16.375" style="176" customWidth="1"/>
    <col min="9" max="11" width="11" style="176"/>
    <col min="12" max="12" width="11.5" style="176" customWidth="1"/>
    <col min="13" max="66" width="11" style="176"/>
    <col min="67" max="256" width="10" style="176"/>
    <col min="257" max="257" width="19.75" style="176" customWidth="1"/>
    <col min="258" max="259" width="8.25" style="176" bestFit="1" customWidth="1"/>
    <col min="260" max="260" width="9.125" style="176" bestFit="1" customWidth="1"/>
    <col min="261" max="261" width="7.5" style="176" bestFit="1" customWidth="1"/>
    <col min="262" max="262" width="9.125" style="176" bestFit="1" customWidth="1"/>
    <col min="263" max="263" width="7.5" style="176" bestFit="1" customWidth="1"/>
    <col min="264" max="264" width="11" style="176" bestFit="1" customWidth="1"/>
    <col min="265" max="267" width="10" style="176"/>
    <col min="268" max="268" width="10.125" style="176" bestFit="1" customWidth="1"/>
    <col min="269" max="512" width="10" style="176"/>
    <col min="513" max="513" width="19.75" style="176" customWidth="1"/>
    <col min="514" max="515" width="8.25" style="176" bestFit="1" customWidth="1"/>
    <col min="516" max="516" width="9.125" style="176" bestFit="1" customWidth="1"/>
    <col min="517" max="517" width="7.5" style="176" bestFit="1" customWidth="1"/>
    <col min="518" max="518" width="9.125" style="176" bestFit="1" customWidth="1"/>
    <col min="519" max="519" width="7.5" style="176" bestFit="1" customWidth="1"/>
    <col min="520" max="520" width="11" style="176" bestFit="1" customWidth="1"/>
    <col min="521" max="523" width="10" style="176"/>
    <col min="524" max="524" width="10.125" style="176" bestFit="1" customWidth="1"/>
    <col min="525" max="768" width="10" style="176"/>
    <col min="769" max="769" width="19.75" style="176" customWidth="1"/>
    <col min="770" max="771" width="8.25" style="176" bestFit="1" customWidth="1"/>
    <col min="772" max="772" width="9.125" style="176" bestFit="1" customWidth="1"/>
    <col min="773" max="773" width="7.5" style="176" bestFit="1" customWidth="1"/>
    <col min="774" max="774" width="9.125" style="176" bestFit="1" customWidth="1"/>
    <col min="775" max="775" width="7.5" style="176" bestFit="1" customWidth="1"/>
    <col min="776" max="776" width="11" style="176" bestFit="1" customWidth="1"/>
    <col min="777" max="779" width="10" style="176"/>
    <col min="780" max="780" width="10.125" style="176" bestFit="1" customWidth="1"/>
    <col min="781" max="1024" width="11" style="176"/>
    <col min="1025" max="1025" width="19.75" style="176" customWidth="1"/>
    <col min="1026" max="1027" width="8.25" style="176" bestFit="1" customWidth="1"/>
    <col min="1028" max="1028" width="9.125" style="176" bestFit="1" customWidth="1"/>
    <col min="1029" max="1029" width="7.5" style="176" bestFit="1" customWidth="1"/>
    <col min="1030" max="1030" width="9.125" style="176" bestFit="1" customWidth="1"/>
    <col min="1031" max="1031" width="7.5" style="176" bestFit="1" customWidth="1"/>
    <col min="1032" max="1032" width="11" style="176" bestFit="1" customWidth="1"/>
    <col min="1033" max="1035" width="10" style="176"/>
    <col min="1036" max="1036" width="10.125" style="176" bestFit="1" customWidth="1"/>
    <col min="1037" max="1280" width="10" style="176"/>
    <col min="1281" max="1281" width="19.75" style="176" customWidth="1"/>
    <col min="1282" max="1283" width="8.25" style="176" bestFit="1" customWidth="1"/>
    <col min="1284" max="1284" width="9.125" style="176" bestFit="1" customWidth="1"/>
    <col min="1285" max="1285" width="7.5" style="176" bestFit="1" customWidth="1"/>
    <col min="1286" max="1286" width="9.125" style="176" bestFit="1" customWidth="1"/>
    <col min="1287" max="1287" width="7.5" style="176" bestFit="1" customWidth="1"/>
    <col min="1288" max="1288" width="11" style="176" bestFit="1" customWidth="1"/>
    <col min="1289" max="1291" width="10" style="176"/>
    <col min="1292" max="1292" width="10.125" style="176" bestFit="1" customWidth="1"/>
    <col min="1293" max="1536" width="10" style="176"/>
    <col min="1537" max="1537" width="19.75" style="176" customWidth="1"/>
    <col min="1538" max="1539" width="8.25" style="176" bestFit="1" customWidth="1"/>
    <col min="1540" max="1540" width="9.125" style="176" bestFit="1" customWidth="1"/>
    <col min="1541" max="1541" width="7.5" style="176" bestFit="1" customWidth="1"/>
    <col min="1542" max="1542" width="9.125" style="176" bestFit="1" customWidth="1"/>
    <col min="1543" max="1543" width="7.5" style="176" bestFit="1" customWidth="1"/>
    <col min="1544" max="1544" width="11" style="176" bestFit="1" customWidth="1"/>
    <col min="1545" max="1547" width="10" style="176"/>
    <col min="1548" max="1548" width="10.125" style="176" bestFit="1" customWidth="1"/>
    <col min="1549" max="1792" width="10" style="176"/>
    <col min="1793" max="1793" width="19.75" style="176" customWidth="1"/>
    <col min="1794" max="1795" width="8.25" style="176" bestFit="1" customWidth="1"/>
    <col min="1796" max="1796" width="9.125" style="176" bestFit="1" customWidth="1"/>
    <col min="1797" max="1797" width="7.5" style="176" bestFit="1" customWidth="1"/>
    <col min="1798" max="1798" width="9.125" style="176" bestFit="1" customWidth="1"/>
    <col min="1799" max="1799" width="7.5" style="176" bestFit="1" customWidth="1"/>
    <col min="1800" max="1800" width="11" style="176" bestFit="1" customWidth="1"/>
    <col min="1801" max="1803" width="10" style="176"/>
    <col min="1804" max="1804" width="10.125" style="176" bestFit="1" customWidth="1"/>
    <col min="1805" max="2048" width="11" style="176"/>
    <col min="2049" max="2049" width="19.75" style="176" customWidth="1"/>
    <col min="2050" max="2051" width="8.25" style="176" bestFit="1" customWidth="1"/>
    <col min="2052" max="2052" width="9.125" style="176" bestFit="1" customWidth="1"/>
    <col min="2053" max="2053" width="7.5" style="176" bestFit="1" customWidth="1"/>
    <col min="2054" max="2054" width="9.125" style="176" bestFit="1" customWidth="1"/>
    <col min="2055" max="2055" width="7.5" style="176" bestFit="1" customWidth="1"/>
    <col min="2056" max="2056" width="11" style="176" bestFit="1" customWidth="1"/>
    <col min="2057" max="2059" width="10" style="176"/>
    <col min="2060" max="2060" width="10.125" style="176" bestFit="1" customWidth="1"/>
    <col min="2061" max="2304" width="10" style="176"/>
    <col min="2305" max="2305" width="19.75" style="176" customWidth="1"/>
    <col min="2306" max="2307" width="8.25" style="176" bestFit="1" customWidth="1"/>
    <col min="2308" max="2308" width="9.125" style="176" bestFit="1" customWidth="1"/>
    <col min="2309" max="2309" width="7.5" style="176" bestFit="1" customWidth="1"/>
    <col min="2310" max="2310" width="9.125" style="176" bestFit="1" customWidth="1"/>
    <col min="2311" max="2311" width="7.5" style="176" bestFit="1" customWidth="1"/>
    <col min="2312" max="2312" width="11" style="176" bestFit="1" customWidth="1"/>
    <col min="2313" max="2315" width="10" style="176"/>
    <col min="2316" max="2316" width="10.125" style="176" bestFit="1" customWidth="1"/>
    <col min="2317" max="2560" width="10" style="176"/>
    <col min="2561" max="2561" width="19.75" style="176" customWidth="1"/>
    <col min="2562" max="2563" width="8.25" style="176" bestFit="1" customWidth="1"/>
    <col min="2564" max="2564" width="9.125" style="176" bestFit="1" customWidth="1"/>
    <col min="2565" max="2565" width="7.5" style="176" bestFit="1" customWidth="1"/>
    <col min="2566" max="2566" width="9.125" style="176" bestFit="1" customWidth="1"/>
    <col min="2567" max="2567" width="7.5" style="176" bestFit="1" customWidth="1"/>
    <col min="2568" max="2568" width="11" style="176" bestFit="1" customWidth="1"/>
    <col min="2569" max="2571" width="10" style="176"/>
    <col min="2572" max="2572" width="10.125" style="176" bestFit="1" customWidth="1"/>
    <col min="2573" max="2816" width="10" style="176"/>
    <col min="2817" max="2817" width="19.75" style="176" customWidth="1"/>
    <col min="2818" max="2819" width="8.25" style="176" bestFit="1" customWidth="1"/>
    <col min="2820" max="2820" width="9.125" style="176" bestFit="1" customWidth="1"/>
    <col min="2821" max="2821" width="7.5" style="176" bestFit="1" customWidth="1"/>
    <col min="2822" max="2822" width="9.125" style="176" bestFit="1" customWidth="1"/>
    <col min="2823" max="2823" width="7.5" style="176" bestFit="1" customWidth="1"/>
    <col min="2824" max="2824" width="11" style="176" bestFit="1" customWidth="1"/>
    <col min="2825" max="2827" width="10" style="176"/>
    <col min="2828" max="2828" width="10.125" style="176" bestFit="1" customWidth="1"/>
    <col min="2829" max="3072" width="11" style="176"/>
    <col min="3073" max="3073" width="19.75" style="176" customWidth="1"/>
    <col min="3074" max="3075" width="8.25" style="176" bestFit="1" customWidth="1"/>
    <col min="3076" max="3076" width="9.125" style="176" bestFit="1" customWidth="1"/>
    <col min="3077" max="3077" width="7.5" style="176" bestFit="1" customWidth="1"/>
    <col min="3078" max="3078" width="9.125" style="176" bestFit="1" customWidth="1"/>
    <col min="3079" max="3079" width="7.5" style="176" bestFit="1" customWidth="1"/>
    <col min="3080" max="3080" width="11" style="176" bestFit="1" customWidth="1"/>
    <col min="3081" max="3083" width="10" style="176"/>
    <col min="3084" max="3084" width="10.125" style="176" bestFit="1" customWidth="1"/>
    <col min="3085" max="3328" width="10" style="176"/>
    <col min="3329" max="3329" width="19.75" style="176" customWidth="1"/>
    <col min="3330" max="3331" width="8.25" style="176" bestFit="1" customWidth="1"/>
    <col min="3332" max="3332" width="9.125" style="176" bestFit="1" customWidth="1"/>
    <col min="3333" max="3333" width="7.5" style="176" bestFit="1" customWidth="1"/>
    <col min="3334" max="3334" width="9.125" style="176" bestFit="1" customWidth="1"/>
    <col min="3335" max="3335" width="7.5" style="176" bestFit="1" customWidth="1"/>
    <col min="3336" max="3336" width="11" style="176" bestFit="1" customWidth="1"/>
    <col min="3337" max="3339" width="10" style="176"/>
    <col min="3340" max="3340" width="10.125" style="176" bestFit="1" customWidth="1"/>
    <col min="3341" max="3584" width="10" style="176"/>
    <col min="3585" max="3585" width="19.75" style="176" customWidth="1"/>
    <col min="3586" max="3587" width="8.25" style="176" bestFit="1" customWidth="1"/>
    <col min="3588" max="3588" width="9.125" style="176" bestFit="1" customWidth="1"/>
    <col min="3589" max="3589" width="7.5" style="176" bestFit="1" customWidth="1"/>
    <col min="3590" max="3590" width="9.125" style="176" bestFit="1" customWidth="1"/>
    <col min="3591" max="3591" width="7.5" style="176" bestFit="1" customWidth="1"/>
    <col min="3592" max="3592" width="11" style="176" bestFit="1" customWidth="1"/>
    <col min="3593" max="3595" width="10" style="176"/>
    <col min="3596" max="3596" width="10.125" style="176" bestFit="1" customWidth="1"/>
    <col min="3597" max="3840" width="10" style="176"/>
    <col min="3841" max="3841" width="19.75" style="176" customWidth="1"/>
    <col min="3842" max="3843" width="8.25" style="176" bestFit="1" customWidth="1"/>
    <col min="3844" max="3844" width="9.125" style="176" bestFit="1" customWidth="1"/>
    <col min="3845" max="3845" width="7.5" style="176" bestFit="1" customWidth="1"/>
    <col min="3846" max="3846" width="9.125" style="176" bestFit="1" customWidth="1"/>
    <col min="3847" max="3847" width="7.5" style="176" bestFit="1" customWidth="1"/>
    <col min="3848" max="3848" width="11" style="176" bestFit="1" customWidth="1"/>
    <col min="3849" max="3851" width="10" style="176"/>
    <col min="3852" max="3852" width="10.125" style="176" bestFit="1" customWidth="1"/>
    <col min="3853" max="4096" width="11" style="176"/>
    <col min="4097" max="4097" width="19.75" style="176" customWidth="1"/>
    <col min="4098" max="4099" width="8.25" style="176" bestFit="1" customWidth="1"/>
    <col min="4100" max="4100" width="9.125" style="176" bestFit="1" customWidth="1"/>
    <col min="4101" max="4101" width="7.5" style="176" bestFit="1" customWidth="1"/>
    <col min="4102" max="4102" width="9.125" style="176" bestFit="1" customWidth="1"/>
    <col min="4103" max="4103" width="7.5" style="176" bestFit="1" customWidth="1"/>
    <col min="4104" max="4104" width="11" style="176" bestFit="1" customWidth="1"/>
    <col min="4105" max="4107" width="10" style="176"/>
    <col min="4108" max="4108" width="10.125" style="176" bestFit="1" customWidth="1"/>
    <col min="4109" max="4352" width="10" style="176"/>
    <col min="4353" max="4353" width="19.75" style="176" customWidth="1"/>
    <col min="4354" max="4355" width="8.25" style="176" bestFit="1" customWidth="1"/>
    <col min="4356" max="4356" width="9.125" style="176" bestFit="1" customWidth="1"/>
    <col min="4357" max="4357" width="7.5" style="176" bestFit="1" customWidth="1"/>
    <col min="4358" max="4358" width="9.125" style="176" bestFit="1" customWidth="1"/>
    <col min="4359" max="4359" width="7.5" style="176" bestFit="1" customWidth="1"/>
    <col min="4360" max="4360" width="11" style="176" bestFit="1" customWidth="1"/>
    <col min="4361" max="4363" width="10" style="176"/>
    <col min="4364" max="4364" width="10.125" style="176" bestFit="1" customWidth="1"/>
    <col min="4365" max="4608" width="10" style="176"/>
    <col min="4609" max="4609" width="19.75" style="176" customWidth="1"/>
    <col min="4610" max="4611" width="8.25" style="176" bestFit="1" customWidth="1"/>
    <col min="4612" max="4612" width="9.125" style="176" bestFit="1" customWidth="1"/>
    <col min="4613" max="4613" width="7.5" style="176" bestFit="1" customWidth="1"/>
    <col min="4614" max="4614" width="9.125" style="176" bestFit="1" customWidth="1"/>
    <col min="4615" max="4615" width="7.5" style="176" bestFit="1" customWidth="1"/>
    <col min="4616" max="4616" width="11" style="176" bestFit="1" customWidth="1"/>
    <col min="4617" max="4619" width="10" style="176"/>
    <col min="4620" max="4620" width="10.125" style="176" bestFit="1" customWidth="1"/>
    <col min="4621" max="4864" width="10" style="176"/>
    <col min="4865" max="4865" width="19.75" style="176" customWidth="1"/>
    <col min="4866" max="4867" width="8.25" style="176" bestFit="1" customWidth="1"/>
    <col min="4868" max="4868" width="9.125" style="176" bestFit="1" customWidth="1"/>
    <col min="4869" max="4869" width="7.5" style="176" bestFit="1" customWidth="1"/>
    <col min="4870" max="4870" width="9.125" style="176" bestFit="1" customWidth="1"/>
    <col min="4871" max="4871" width="7.5" style="176" bestFit="1" customWidth="1"/>
    <col min="4872" max="4872" width="11" style="176" bestFit="1" customWidth="1"/>
    <col min="4873" max="4875" width="10" style="176"/>
    <col min="4876" max="4876" width="10.125" style="176" bestFit="1" customWidth="1"/>
    <col min="4877" max="5120" width="11" style="176"/>
    <col min="5121" max="5121" width="19.75" style="176" customWidth="1"/>
    <col min="5122" max="5123" width="8.25" style="176" bestFit="1" customWidth="1"/>
    <col min="5124" max="5124" width="9.125" style="176" bestFit="1" customWidth="1"/>
    <col min="5125" max="5125" width="7.5" style="176" bestFit="1" customWidth="1"/>
    <col min="5126" max="5126" width="9.125" style="176" bestFit="1" customWidth="1"/>
    <col min="5127" max="5127" width="7.5" style="176" bestFit="1" customWidth="1"/>
    <col min="5128" max="5128" width="11" style="176" bestFit="1" customWidth="1"/>
    <col min="5129" max="5131" width="10" style="176"/>
    <col min="5132" max="5132" width="10.125" style="176" bestFit="1" customWidth="1"/>
    <col min="5133" max="5376" width="10" style="176"/>
    <col min="5377" max="5377" width="19.75" style="176" customWidth="1"/>
    <col min="5378" max="5379" width="8.25" style="176" bestFit="1" customWidth="1"/>
    <col min="5380" max="5380" width="9.125" style="176" bestFit="1" customWidth="1"/>
    <col min="5381" max="5381" width="7.5" style="176" bestFit="1" customWidth="1"/>
    <col min="5382" max="5382" width="9.125" style="176" bestFit="1" customWidth="1"/>
    <col min="5383" max="5383" width="7.5" style="176" bestFit="1" customWidth="1"/>
    <col min="5384" max="5384" width="11" style="176" bestFit="1" customWidth="1"/>
    <col min="5385" max="5387" width="10" style="176"/>
    <col min="5388" max="5388" width="10.125" style="176" bestFit="1" customWidth="1"/>
    <col min="5389" max="5632" width="10" style="176"/>
    <col min="5633" max="5633" width="19.75" style="176" customWidth="1"/>
    <col min="5634" max="5635" width="8.25" style="176" bestFit="1" customWidth="1"/>
    <col min="5636" max="5636" width="9.125" style="176" bestFit="1" customWidth="1"/>
    <col min="5637" max="5637" width="7.5" style="176" bestFit="1" customWidth="1"/>
    <col min="5638" max="5638" width="9.125" style="176" bestFit="1" customWidth="1"/>
    <col min="5639" max="5639" width="7.5" style="176" bestFit="1" customWidth="1"/>
    <col min="5640" max="5640" width="11" style="176" bestFit="1" customWidth="1"/>
    <col min="5641" max="5643" width="10" style="176"/>
    <col min="5644" max="5644" width="10.125" style="176" bestFit="1" customWidth="1"/>
    <col min="5645" max="5888" width="10" style="176"/>
    <col min="5889" max="5889" width="19.75" style="176" customWidth="1"/>
    <col min="5890" max="5891" width="8.25" style="176" bestFit="1" customWidth="1"/>
    <col min="5892" max="5892" width="9.125" style="176" bestFit="1" customWidth="1"/>
    <col min="5893" max="5893" width="7.5" style="176" bestFit="1" customWidth="1"/>
    <col min="5894" max="5894" width="9.125" style="176" bestFit="1" customWidth="1"/>
    <col min="5895" max="5895" width="7.5" style="176" bestFit="1" customWidth="1"/>
    <col min="5896" max="5896" width="11" style="176" bestFit="1" customWidth="1"/>
    <col min="5897" max="5899" width="10" style="176"/>
    <col min="5900" max="5900" width="10.125" style="176" bestFit="1" customWidth="1"/>
    <col min="5901" max="6144" width="11" style="176"/>
    <col min="6145" max="6145" width="19.75" style="176" customWidth="1"/>
    <col min="6146" max="6147" width="8.25" style="176" bestFit="1" customWidth="1"/>
    <col min="6148" max="6148" width="9.125" style="176" bestFit="1" customWidth="1"/>
    <col min="6149" max="6149" width="7.5" style="176" bestFit="1" customWidth="1"/>
    <col min="6150" max="6150" width="9.125" style="176" bestFit="1" customWidth="1"/>
    <col min="6151" max="6151" width="7.5" style="176" bestFit="1" customWidth="1"/>
    <col min="6152" max="6152" width="11" style="176" bestFit="1" customWidth="1"/>
    <col min="6153" max="6155" width="10" style="176"/>
    <col min="6156" max="6156" width="10.125" style="176" bestFit="1" customWidth="1"/>
    <col min="6157" max="6400" width="10" style="176"/>
    <col min="6401" max="6401" width="19.75" style="176" customWidth="1"/>
    <col min="6402" max="6403" width="8.25" style="176" bestFit="1" customWidth="1"/>
    <col min="6404" max="6404" width="9.125" style="176" bestFit="1" customWidth="1"/>
    <col min="6405" max="6405" width="7.5" style="176" bestFit="1" customWidth="1"/>
    <col min="6406" max="6406" width="9.125" style="176" bestFit="1" customWidth="1"/>
    <col min="6407" max="6407" width="7.5" style="176" bestFit="1" customWidth="1"/>
    <col min="6408" max="6408" width="11" style="176" bestFit="1" customWidth="1"/>
    <col min="6409" max="6411" width="10" style="176"/>
    <col min="6412" max="6412" width="10.125" style="176" bestFit="1" customWidth="1"/>
    <col min="6413" max="6656" width="10" style="176"/>
    <col min="6657" max="6657" width="19.75" style="176" customWidth="1"/>
    <col min="6658" max="6659" width="8.25" style="176" bestFit="1" customWidth="1"/>
    <col min="6660" max="6660" width="9.125" style="176" bestFit="1" customWidth="1"/>
    <col min="6661" max="6661" width="7.5" style="176" bestFit="1" customWidth="1"/>
    <col min="6662" max="6662" width="9.125" style="176" bestFit="1" customWidth="1"/>
    <col min="6663" max="6663" width="7.5" style="176" bestFit="1" customWidth="1"/>
    <col min="6664" max="6664" width="11" style="176" bestFit="1" customWidth="1"/>
    <col min="6665" max="6667" width="10" style="176"/>
    <col min="6668" max="6668" width="10.125" style="176" bestFit="1" customWidth="1"/>
    <col min="6669" max="6912" width="10" style="176"/>
    <col min="6913" max="6913" width="19.75" style="176" customWidth="1"/>
    <col min="6914" max="6915" width="8.25" style="176" bestFit="1" customWidth="1"/>
    <col min="6916" max="6916" width="9.125" style="176" bestFit="1" customWidth="1"/>
    <col min="6917" max="6917" width="7.5" style="176" bestFit="1" customWidth="1"/>
    <col min="6918" max="6918" width="9.125" style="176" bestFit="1" customWidth="1"/>
    <col min="6919" max="6919" width="7.5" style="176" bestFit="1" customWidth="1"/>
    <col min="6920" max="6920" width="11" style="176" bestFit="1" customWidth="1"/>
    <col min="6921" max="6923" width="10" style="176"/>
    <col min="6924" max="6924" width="10.125" style="176" bestFit="1" customWidth="1"/>
    <col min="6925" max="7168" width="11" style="176"/>
    <col min="7169" max="7169" width="19.75" style="176" customWidth="1"/>
    <col min="7170" max="7171" width="8.25" style="176" bestFit="1" customWidth="1"/>
    <col min="7172" max="7172" width="9.125" style="176" bestFit="1" customWidth="1"/>
    <col min="7173" max="7173" width="7.5" style="176" bestFit="1" customWidth="1"/>
    <col min="7174" max="7174" width="9.125" style="176" bestFit="1" customWidth="1"/>
    <col min="7175" max="7175" width="7.5" style="176" bestFit="1" customWidth="1"/>
    <col min="7176" max="7176" width="11" style="176" bestFit="1" customWidth="1"/>
    <col min="7177" max="7179" width="10" style="176"/>
    <col min="7180" max="7180" width="10.125" style="176" bestFit="1" customWidth="1"/>
    <col min="7181" max="7424" width="10" style="176"/>
    <col min="7425" max="7425" width="19.75" style="176" customWidth="1"/>
    <col min="7426" max="7427" width="8.25" style="176" bestFit="1" customWidth="1"/>
    <col min="7428" max="7428" width="9.125" style="176" bestFit="1" customWidth="1"/>
    <col min="7429" max="7429" width="7.5" style="176" bestFit="1" customWidth="1"/>
    <col min="7430" max="7430" width="9.125" style="176" bestFit="1" customWidth="1"/>
    <col min="7431" max="7431" width="7.5" style="176" bestFit="1" customWidth="1"/>
    <col min="7432" max="7432" width="11" style="176" bestFit="1" customWidth="1"/>
    <col min="7433" max="7435" width="10" style="176"/>
    <col min="7436" max="7436" width="10.125" style="176" bestFit="1" customWidth="1"/>
    <col min="7437" max="7680" width="10" style="176"/>
    <col min="7681" max="7681" width="19.75" style="176" customWidth="1"/>
    <col min="7682" max="7683" width="8.25" style="176" bestFit="1" customWidth="1"/>
    <col min="7684" max="7684" width="9.125" style="176" bestFit="1" customWidth="1"/>
    <col min="7685" max="7685" width="7.5" style="176" bestFit="1" customWidth="1"/>
    <col min="7686" max="7686" width="9.125" style="176" bestFit="1" customWidth="1"/>
    <col min="7687" max="7687" width="7.5" style="176" bestFit="1" customWidth="1"/>
    <col min="7688" max="7688" width="11" style="176" bestFit="1" customWidth="1"/>
    <col min="7689" max="7691" width="10" style="176"/>
    <col min="7692" max="7692" width="10.125" style="176" bestFit="1" customWidth="1"/>
    <col min="7693" max="7936" width="10" style="176"/>
    <col min="7937" max="7937" width="19.75" style="176" customWidth="1"/>
    <col min="7938" max="7939" width="8.25" style="176" bestFit="1" customWidth="1"/>
    <col min="7940" max="7940" width="9.125" style="176" bestFit="1" customWidth="1"/>
    <col min="7941" max="7941" width="7.5" style="176" bestFit="1" customWidth="1"/>
    <col min="7942" max="7942" width="9.125" style="176" bestFit="1" customWidth="1"/>
    <col min="7943" max="7943" width="7.5" style="176" bestFit="1" customWidth="1"/>
    <col min="7944" max="7944" width="11" style="176" bestFit="1" customWidth="1"/>
    <col min="7945" max="7947" width="10" style="176"/>
    <col min="7948" max="7948" width="10.125" style="176" bestFit="1" customWidth="1"/>
    <col min="7949" max="8192" width="11" style="176"/>
    <col min="8193" max="8193" width="19.75" style="176" customWidth="1"/>
    <col min="8194" max="8195" width="8.25" style="176" bestFit="1" customWidth="1"/>
    <col min="8196" max="8196" width="9.125" style="176" bestFit="1" customWidth="1"/>
    <col min="8197" max="8197" width="7.5" style="176" bestFit="1" customWidth="1"/>
    <col min="8198" max="8198" width="9.125" style="176" bestFit="1" customWidth="1"/>
    <col min="8199" max="8199" width="7.5" style="176" bestFit="1" customWidth="1"/>
    <col min="8200" max="8200" width="11" style="176" bestFit="1" customWidth="1"/>
    <col min="8201" max="8203" width="10" style="176"/>
    <col min="8204" max="8204" width="10.125" style="176" bestFit="1" customWidth="1"/>
    <col min="8205" max="8448" width="10" style="176"/>
    <col min="8449" max="8449" width="19.75" style="176" customWidth="1"/>
    <col min="8450" max="8451" width="8.25" style="176" bestFit="1" customWidth="1"/>
    <col min="8452" max="8452" width="9.125" style="176" bestFit="1" customWidth="1"/>
    <col min="8453" max="8453" width="7.5" style="176" bestFit="1" customWidth="1"/>
    <col min="8454" max="8454" width="9.125" style="176" bestFit="1" customWidth="1"/>
    <col min="8455" max="8455" width="7.5" style="176" bestFit="1" customWidth="1"/>
    <col min="8456" max="8456" width="11" style="176" bestFit="1" customWidth="1"/>
    <col min="8457" max="8459" width="10" style="176"/>
    <col min="8460" max="8460" width="10.125" style="176" bestFit="1" customWidth="1"/>
    <col min="8461" max="8704" width="10" style="176"/>
    <col min="8705" max="8705" width="19.75" style="176" customWidth="1"/>
    <col min="8706" max="8707" width="8.25" style="176" bestFit="1" customWidth="1"/>
    <col min="8708" max="8708" width="9.125" style="176" bestFit="1" customWidth="1"/>
    <col min="8709" max="8709" width="7.5" style="176" bestFit="1" customWidth="1"/>
    <col min="8710" max="8710" width="9.125" style="176" bestFit="1" customWidth="1"/>
    <col min="8711" max="8711" width="7.5" style="176" bestFit="1" customWidth="1"/>
    <col min="8712" max="8712" width="11" style="176" bestFit="1" customWidth="1"/>
    <col min="8713" max="8715" width="10" style="176"/>
    <col min="8716" max="8716" width="10.125" style="176" bestFit="1" customWidth="1"/>
    <col min="8717" max="8960" width="10" style="176"/>
    <col min="8961" max="8961" width="19.75" style="176" customWidth="1"/>
    <col min="8962" max="8963" width="8.25" style="176" bestFit="1" customWidth="1"/>
    <col min="8964" max="8964" width="9.125" style="176" bestFit="1" customWidth="1"/>
    <col min="8965" max="8965" width="7.5" style="176" bestFit="1" customWidth="1"/>
    <col min="8966" max="8966" width="9.125" style="176" bestFit="1" customWidth="1"/>
    <col min="8967" max="8967" width="7.5" style="176" bestFit="1" customWidth="1"/>
    <col min="8968" max="8968" width="11" style="176" bestFit="1" customWidth="1"/>
    <col min="8969" max="8971" width="10" style="176"/>
    <col min="8972" max="8972" width="10.125" style="176" bestFit="1" customWidth="1"/>
    <col min="8973" max="9216" width="11" style="176"/>
    <col min="9217" max="9217" width="19.75" style="176" customWidth="1"/>
    <col min="9218" max="9219" width="8.25" style="176" bestFit="1" customWidth="1"/>
    <col min="9220" max="9220" width="9.125" style="176" bestFit="1" customWidth="1"/>
    <col min="9221" max="9221" width="7.5" style="176" bestFit="1" customWidth="1"/>
    <col min="9222" max="9222" width="9.125" style="176" bestFit="1" customWidth="1"/>
    <col min="9223" max="9223" width="7.5" style="176" bestFit="1" customWidth="1"/>
    <col min="9224" max="9224" width="11" style="176" bestFit="1" customWidth="1"/>
    <col min="9225" max="9227" width="10" style="176"/>
    <col min="9228" max="9228" width="10.125" style="176" bestFit="1" customWidth="1"/>
    <col min="9229" max="9472" width="10" style="176"/>
    <col min="9473" max="9473" width="19.75" style="176" customWidth="1"/>
    <col min="9474" max="9475" width="8.25" style="176" bestFit="1" customWidth="1"/>
    <col min="9476" max="9476" width="9.125" style="176" bestFit="1" customWidth="1"/>
    <col min="9477" max="9477" width="7.5" style="176" bestFit="1" customWidth="1"/>
    <col min="9478" max="9478" width="9.125" style="176" bestFit="1" customWidth="1"/>
    <col min="9479" max="9479" width="7.5" style="176" bestFit="1" customWidth="1"/>
    <col min="9480" max="9480" width="11" style="176" bestFit="1" customWidth="1"/>
    <col min="9481" max="9483" width="10" style="176"/>
    <col min="9484" max="9484" width="10.125" style="176" bestFit="1" customWidth="1"/>
    <col min="9485" max="9728" width="10" style="176"/>
    <col min="9729" max="9729" width="19.75" style="176" customWidth="1"/>
    <col min="9730" max="9731" width="8.25" style="176" bestFit="1" customWidth="1"/>
    <col min="9732" max="9732" width="9.125" style="176" bestFit="1" customWidth="1"/>
    <col min="9733" max="9733" width="7.5" style="176" bestFit="1" customWidth="1"/>
    <col min="9734" max="9734" width="9.125" style="176" bestFit="1" customWidth="1"/>
    <col min="9735" max="9735" width="7.5" style="176" bestFit="1" customWidth="1"/>
    <col min="9736" max="9736" width="11" style="176" bestFit="1" customWidth="1"/>
    <col min="9737" max="9739" width="10" style="176"/>
    <col min="9740" max="9740" width="10.125" style="176" bestFit="1" customWidth="1"/>
    <col min="9741" max="9984" width="10" style="176"/>
    <col min="9985" max="9985" width="19.75" style="176" customWidth="1"/>
    <col min="9986" max="9987" width="8.25" style="176" bestFit="1" customWidth="1"/>
    <col min="9988" max="9988" width="9.125" style="176" bestFit="1" customWidth="1"/>
    <col min="9989" max="9989" width="7.5" style="176" bestFit="1" customWidth="1"/>
    <col min="9990" max="9990" width="9.125" style="176" bestFit="1" customWidth="1"/>
    <col min="9991" max="9991" width="7.5" style="176" bestFit="1" customWidth="1"/>
    <col min="9992" max="9992" width="11" style="176" bestFit="1" customWidth="1"/>
    <col min="9993" max="9995" width="10" style="176"/>
    <col min="9996" max="9996" width="10.125" style="176" bestFit="1" customWidth="1"/>
    <col min="9997" max="10240" width="11" style="176"/>
    <col min="10241" max="10241" width="19.75" style="176" customWidth="1"/>
    <col min="10242" max="10243" width="8.25" style="176" bestFit="1" customWidth="1"/>
    <col min="10244" max="10244" width="9.125" style="176" bestFit="1" customWidth="1"/>
    <col min="10245" max="10245" width="7.5" style="176" bestFit="1" customWidth="1"/>
    <col min="10246" max="10246" width="9.125" style="176" bestFit="1" customWidth="1"/>
    <col min="10247" max="10247" width="7.5" style="176" bestFit="1" customWidth="1"/>
    <col min="10248" max="10248" width="11" style="176" bestFit="1" customWidth="1"/>
    <col min="10249" max="10251" width="10" style="176"/>
    <col min="10252" max="10252" width="10.125" style="176" bestFit="1" customWidth="1"/>
    <col min="10253" max="10496" width="10" style="176"/>
    <col min="10497" max="10497" width="19.75" style="176" customWidth="1"/>
    <col min="10498" max="10499" width="8.25" style="176" bestFit="1" customWidth="1"/>
    <col min="10500" max="10500" width="9.125" style="176" bestFit="1" customWidth="1"/>
    <col min="10501" max="10501" width="7.5" style="176" bestFit="1" customWidth="1"/>
    <col min="10502" max="10502" width="9.125" style="176" bestFit="1" customWidth="1"/>
    <col min="10503" max="10503" width="7.5" style="176" bestFit="1" customWidth="1"/>
    <col min="10504" max="10504" width="11" style="176" bestFit="1" customWidth="1"/>
    <col min="10505" max="10507" width="10" style="176"/>
    <col min="10508" max="10508" width="10.125" style="176" bestFit="1" customWidth="1"/>
    <col min="10509" max="10752" width="10" style="176"/>
    <col min="10753" max="10753" width="19.75" style="176" customWidth="1"/>
    <col min="10754" max="10755" width="8.25" style="176" bestFit="1" customWidth="1"/>
    <col min="10756" max="10756" width="9.125" style="176" bestFit="1" customWidth="1"/>
    <col min="10757" max="10757" width="7.5" style="176" bestFit="1" customWidth="1"/>
    <col min="10758" max="10758" width="9.125" style="176" bestFit="1" customWidth="1"/>
    <col min="10759" max="10759" width="7.5" style="176" bestFit="1" customWidth="1"/>
    <col min="10760" max="10760" width="11" style="176" bestFit="1" customWidth="1"/>
    <col min="10761" max="10763" width="10" style="176"/>
    <col min="10764" max="10764" width="10.125" style="176" bestFit="1" customWidth="1"/>
    <col min="10765" max="11008" width="10" style="176"/>
    <col min="11009" max="11009" width="19.75" style="176" customWidth="1"/>
    <col min="11010" max="11011" width="8.25" style="176" bestFit="1" customWidth="1"/>
    <col min="11012" max="11012" width="9.125" style="176" bestFit="1" customWidth="1"/>
    <col min="11013" max="11013" width="7.5" style="176" bestFit="1" customWidth="1"/>
    <col min="11014" max="11014" width="9.125" style="176" bestFit="1" customWidth="1"/>
    <col min="11015" max="11015" width="7.5" style="176" bestFit="1" customWidth="1"/>
    <col min="11016" max="11016" width="11" style="176" bestFit="1" customWidth="1"/>
    <col min="11017" max="11019" width="10" style="176"/>
    <col min="11020" max="11020" width="10.125" style="176" bestFit="1" customWidth="1"/>
    <col min="11021" max="11264" width="11" style="176"/>
    <col min="11265" max="11265" width="19.75" style="176" customWidth="1"/>
    <col min="11266" max="11267" width="8.25" style="176" bestFit="1" customWidth="1"/>
    <col min="11268" max="11268" width="9.125" style="176" bestFit="1" customWidth="1"/>
    <col min="11269" max="11269" width="7.5" style="176" bestFit="1" customWidth="1"/>
    <col min="11270" max="11270" width="9.125" style="176" bestFit="1" customWidth="1"/>
    <col min="11271" max="11271" width="7.5" style="176" bestFit="1" customWidth="1"/>
    <col min="11272" max="11272" width="11" style="176" bestFit="1" customWidth="1"/>
    <col min="11273" max="11275" width="10" style="176"/>
    <col min="11276" max="11276" width="10.125" style="176" bestFit="1" customWidth="1"/>
    <col min="11277" max="11520" width="10" style="176"/>
    <col min="11521" max="11521" width="19.75" style="176" customWidth="1"/>
    <col min="11522" max="11523" width="8.25" style="176" bestFit="1" customWidth="1"/>
    <col min="11524" max="11524" width="9.125" style="176" bestFit="1" customWidth="1"/>
    <col min="11525" max="11525" width="7.5" style="176" bestFit="1" customWidth="1"/>
    <col min="11526" max="11526" width="9.125" style="176" bestFit="1" customWidth="1"/>
    <col min="11527" max="11527" width="7.5" style="176" bestFit="1" customWidth="1"/>
    <col min="11528" max="11528" width="11" style="176" bestFit="1" customWidth="1"/>
    <col min="11529" max="11531" width="10" style="176"/>
    <col min="11532" max="11532" width="10.125" style="176" bestFit="1" customWidth="1"/>
    <col min="11533" max="11776" width="10" style="176"/>
    <col min="11777" max="11777" width="19.75" style="176" customWidth="1"/>
    <col min="11778" max="11779" width="8.25" style="176" bestFit="1" customWidth="1"/>
    <col min="11780" max="11780" width="9.125" style="176" bestFit="1" customWidth="1"/>
    <col min="11781" max="11781" width="7.5" style="176" bestFit="1" customWidth="1"/>
    <col min="11782" max="11782" width="9.125" style="176" bestFit="1" customWidth="1"/>
    <col min="11783" max="11783" width="7.5" style="176" bestFit="1" customWidth="1"/>
    <col min="11784" max="11784" width="11" style="176" bestFit="1" customWidth="1"/>
    <col min="11785" max="11787" width="10" style="176"/>
    <col min="11788" max="11788" width="10.125" style="176" bestFit="1" customWidth="1"/>
    <col min="11789" max="12032" width="10" style="176"/>
    <col min="12033" max="12033" width="19.75" style="176" customWidth="1"/>
    <col min="12034" max="12035" width="8.25" style="176" bestFit="1" customWidth="1"/>
    <col min="12036" max="12036" width="9.125" style="176" bestFit="1" customWidth="1"/>
    <col min="12037" max="12037" width="7.5" style="176" bestFit="1" customWidth="1"/>
    <col min="12038" max="12038" width="9.125" style="176" bestFit="1" customWidth="1"/>
    <col min="12039" max="12039" width="7.5" style="176" bestFit="1" customWidth="1"/>
    <col min="12040" max="12040" width="11" style="176" bestFit="1" customWidth="1"/>
    <col min="12041" max="12043" width="10" style="176"/>
    <col min="12044" max="12044" width="10.125" style="176" bestFit="1" customWidth="1"/>
    <col min="12045" max="12288" width="11" style="176"/>
    <col min="12289" max="12289" width="19.75" style="176" customWidth="1"/>
    <col min="12290" max="12291" width="8.25" style="176" bestFit="1" customWidth="1"/>
    <col min="12292" max="12292" width="9.125" style="176" bestFit="1" customWidth="1"/>
    <col min="12293" max="12293" width="7.5" style="176" bestFit="1" customWidth="1"/>
    <col min="12294" max="12294" width="9.125" style="176" bestFit="1" customWidth="1"/>
    <col min="12295" max="12295" width="7.5" style="176" bestFit="1" customWidth="1"/>
    <col min="12296" max="12296" width="11" style="176" bestFit="1" customWidth="1"/>
    <col min="12297" max="12299" width="10" style="176"/>
    <col min="12300" max="12300" width="10.125" style="176" bestFit="1" customWidth="1"/>
    <col min="12301" max="12544" width="10" style="176"/>
    <col min="12545" max="12545" width="19.75" style="176" customWidth="1"/>
    <col min="12546" max="12547" width="8.25" style="176" bestFit="1" customWidth="1"/>
    <col min="12548" max="12548" width="9.125" style="176" bestFit="1" customWidth="1"/>
    <col min="12549" max="12549" width="7.5" style="176" bestFit="1" customWidth="1"/>
    <col min="12550" max="12550" width="9.125" style="176" bestFit="1" customWidth="1"/>
    <col min="12551" max="12551" width="7.5" style="176" bestFit="1" customWidth="1"/>
    <col min="12552" max="12552" width="11" style="176" bestFit="1" customWidth="1"/>
    <col min="12553" max="12555" width="10" style="176"/>
    <col min="12556" max="12556" width="10.125" style="176" bestFit="1" customWidth="1"/>
    <col min="12557" max="12800" width="10" style="176"/>
    <col min="12801" max="12801" width="19.75" style="176" customWidth="1"/>
    <col min="12802" max="12803" width="8.25" style="176" bestFit="1" customWidth="1"/>
    <col min="12804" max="12804" width="9.125" style="176" bestFit="1" customWidth="1"/>
    <col min="12805" max="12805" width="7.5" style="176" bestFit="1" customWidth="1"/>
    <col min="12806" max="12806" width="9.125" style="176" bestFit="1" customWidth="1"/>
    <col min="12807" max="12807" width="7.5" style="176" bestFit="1" customWidth="1"/>
    <col min="12808" max="12808" width="11" style="176" bestFit="1" customWidth="1"/>
    <col min="12809" max="12811" width="10" style="176"/>
    <col min="12812" max="12812" width="10.125" style="176" bestFit="1" customWidth="1"/>
    <col min="12813" max="13056" width="10" style="176"/>
    <col min="13057" max="13057" width="19.75" style="176" customWidth="1"/>
    <col min="13058" max="13059" width="8.25" style="176" bestFit="1" customWidth="1"/>
    <col min="13060" max="13060" width="9.125" style="176" bestFit="1" customWidth="1"/>
    <col min="13061" max="13061" width="7.5" style="176" bestFit="1" customWidth="1"/>
    <col min="13062" max="13062" width="9.125" style="176" bestFit="1" customWidth="1"/>
    <col min="13063" max="13063" width="7.5" style="176" bestFit="1" customWidth="1"/>
    <col min="13064" max="13064" width="11" style="176" bestFit="1" customWidth="1"/>
    <col min="13065" max="13067" width="10" style="176"/>
    <col min="13068" max="13068" width="10.125" style="176" bestFit="1" customWidth="1"/>
    <col min="13069" max="13312" width="11" style="176"/>
    <col min="13313" max="13313" width="19.75" style="176" customWidth="1"/>
    <col min="13314" max="13315" width="8.25" style="176" bestFit="1" customWidth="1"/>
    <col min="13316" max="13316" width="9.125" style="176" bestFit="1" customWidth="1"/>
    <col min="13317" max="13317" width="7.5" style="176" bestFit="1" customWidth="1"/>
    <col min="13318" max="13318" width="9.125" style="176" bestFit="1" customWidth="1"/>
    <col min="13319" max="13319" width="7.5" style="176" bestFit="1" customWidth="1"/>
    <col min="13320" max="13320" width="11" style="176" bestFit="1" customWidth="1"/>
    <col min="13321" max="13323" width="10" style="176"/>
    <col min="13324" max="13324" width="10.125" style="176" bestFit="1" customWidth="1"/>
    <col min="13325" max="13568" width="10" style="176"/>
    <col min="13569" max="13569" width="19.75" style="176" customWidth="1"/>
    <col min="13570" max="13571" width="8.25" style="176" bestFit="1" customWidth="1"/>
    <col min="13572" max="13572" width="9.125" style="176" bestFit="1" customWidth="1"/>
    <col min="13573" max="13573" width="7.5" style="176" bestFit="1" customWidth="1"/>
    <col min="13574" max="13574" width="9.125" style="176" bestFit="1" customWidth="1"/>
    <col min="13575" max="13575" width="7.5" style="176" bestFit="1" customWidth="1"/>
    <col min="13576" max="13576" width="11" style="176" bestFit="1" customWidth="1"/>
    <col min="13577" max="13579" width="10" style="176"/>
    <col min="13580" max="13580" width="10.125" style="176" bestFit="1" customWidth="1"/>
    <col min="13581" max="13824" width="10" style="176"/>
    <col min="13825" max="13825" width="19.75" style="176" customWidth="1"/>
    <col min="13826" max="13827" width="8.25" style="176" bestFit="1" customWidth="1"/>
    <col min="13828" max="13828" width="9.125" style="176" bestFit="1" customWidth="1"/>
    <col min="13829" max="13829" width="7.5" style="176" bestFit="1" customWidth="1"/>
    <col min="13830" max="13830" width="9.125" style="176" bestFit="1" customWidth="1"/>
    <col min="13831" max="13831" width="7.5" style="176" bestFit="1" customWidth="1"/>
    <col min="13832" max="13832" width="11" style="176" bestFit="1" customWidth="1"/>
    <col min="13833" max="13835" width="10" style="176"/>
    <col min="13836" max="13836" width="10.125" style="176" bestFit="1" customWidth="1"/>
    <col min="13837" max="14080" width="10" style="176"/>
    <col min="14081" max="14081" width="19.75" style="176" customWidth="1"/>
    <col min="14082" max="14083" width="8.25" style="176" bestFit="1" customWidth="1"/>
    <col min="14084" max="14084" width="9.125" style="176" bestFit="1" customWidth="1"/>
    <col min="14085" max="14085" width="7.5" style="176" bestFit="1" customWidth="1"/>
    <col min="14086" max="14086" width="9.125" style="176" bestFit="1" customWidth="1"/>
    <col min="14087" max="14087" width="7.5" style="176" bestFit="1" customWidth="1"/>
    <col min="14088" max="14088" width="11" style="176" bestFit="1" customWidth="1"/>
    <col min="14089" max="14091" width="10" style="176"/>
    <col min="14092" max="14092" width="10.125" style="176" bestFit="1" customWidth="1"/>
    <col min="14093" max="14336" width="11" style="176"/>
    <col min="14337" max="14337" width="19.75" style="176" customWidth="1"/>
    <col min="14338" max="14339" width="8.25" style="176" bestFit="1" customWidth="1"/>
    <col min="14340" max="14340" width="9.125" style="176" bestFit="1" customWidth="1"/>
    <col min="14341" max="14341" width="7.5" style="176" bestFit="1" customWidth="1"/>
    <col min="14342" max="14342" width="9.125" style="176" bestFit="1" customWidth="1"/>
    <col min="14343" max="14343" width="7.5" style="176" bestFit="1" customWidth="1"/>
    <col min="14344" max="14344" width="11" style="176" bestFit="1" customWidth="1"/>
    <col min="14345" max="14347" width="10" style="176"/>
    <col min="14348" max="14348" width="10.125" style="176" bestFit="1" customWidth="1"/>
    <col min="14349" max="14592" width="10" style="176"/>
    <col min="14593" max="14593" width="19.75" style="176" customWidth="1"/>
    <col min="14594" max="14595" width="8.25" style="176" bestFit="1" customWidth="1"/>
    <col min="14596" max="14596" width="9.125" style="176" bestFit="1" customWidth="1"/>
    <col min="14597" max="14597" width="7.5" style="176" bestFit="1" customWidth="1"/>
    <col min="14598" max="14598" width="9.125" style="176" bestFit="1" customWidth="1"/>
    <col min="14599" max="14599" width="7.5" style="176" bestFit="1" customWidth="1"/>
    <col min="14600" max="14600" width="11" style="176" bestFit="1" customWidth="1"/>
    <col min="14601" max="14603" width="10" style="176"/>
    <col min="14604" max="14604" width="10.125" style="176" bestFit="1" customWidth="1"/>
    <col min="14605" max="14848" width="10" style="176"/>
    <col min="14849" max="14849" width="19.75" style="176" customWidth="1"/>
    <col min="14850" max="14851" width="8.25" style="176" bestFit="1" customWidth="1"/>
    <col min="14852" max="14852" width="9.125" style="176" bestFit="1" customWidth="1"/>
    <col min="14853" max="14853" width="7.5" style="176" bestFit="1" customWidth="1"/>
    <col min="14854" max="14854" width="9.125" style="176" bestFit="1" customWidth="1"/>
    <col min="14855" max="14855" width="7.5" style="176" bestFit="1" customWidth="1"/>
    <col min="14856" max="14856" width="11" style="176" bestFit="1" customWidth="1"/>
    <col min="14857" max="14859" width="10" style="176"/>
    <col min="14860" max="14860" width="10.125" style="176" bestFit="1" customWidth="1"/>
    <col min="14861" max="15104" width="10" style="176"/>
    <col min="15105" max="15105" width="19.75" style="176" customWidth="1"/>
    <col min="15106" max="15107" width="8.25" style="176" bestFit="1" customWidth="1"/>
    <col min="15108" max="15108" width="9.125" style="176" bestFit="1" customWidth="1"/>
    <col min="15109" max="15109" width="7.5" style="176" bestFit="1" customWidth="1"/>
    <col min="15110" max="15110" width="9.125" style="176" bestFit="1" customWidth="1"/>
    <col min="15111" max="15111" width="7.5" style="176" bestFit="1" customWidth="1"/>
    <col min="15112" max="15112" width="11" style="176" bestFit="1" customWidth="1"/>
    <col min="15113" max="15115" width="10" style="176"/>
    <col min="15116" max="15116" width="10.125" style="176" bestFit="1" customWidth="1"/>
    <col min="15117" max="15360" width="11" style="176"/>
    <col min="15361" max="15361" width="19.75" style="176" customWidth="1"/>
    <col min="15362" max="15363" width="8.25" style="176" bestFit="1" customWidth="1"/>
    <col min="15364" max="15364" width="9.125" style="176" bestFit="1" customWidth="1"/>
    <col min="15365" max="15365" width="7.5" style="176" bestFit="1" customWidth="1"/>
    <col min="15366" max="15366" width="9.125" style="176" bestFit="1" customWidth="1"/>
    <col min="15367" max="15367" width="7.5" style="176" bestFit="1" customWidth="1"/>
    <col min="15368" max="15368" width="11" style="176" bestFit="1" customWidth="1"/>
    <col min="15369" max="15371" width="10" style="176"/>
    <col min="15372" max="15372" width="10.125" style="176" bestFit="1" customWidth="1"/>
    <col min="15373" max="15616" width="10" style="176"/>
    <col min="15617" max="15617" width="19.75" style="176" customWidth="1"/>
    <col min="15618" max="15619" width="8.25" style="176" bestFit="1" customWidth="1"/>
    <col min="15620" max="15620" width="9.125" style="176" bestFit="1" customWidth="1"/>
    <col min="15621" max="15621" width="7.5" style="176" bestFit="1" customWidth="1"/>
    <col min="15622" max="15622" width="9.125" style="176" bestFit="1" customWidth="1"/>
    <col min="15623" max="15623" width="7.5" style="176" bestFit="1" customWidth="1"/>
    <col min="15624" max="15624" width="11" style="176" bestFit="1" customWidth="1"/>
    <col min="15625" max="15627" width="10" style="176"/>
    <col min="15628" max="15628" width="10.125" style="176" bestFit="1" customWidth="1"/>
    <col min="15629" max="15872" width="10" style="176"/>
    <col min="15873" max="15873" width="19.75" style="176" customWidth="1"/>
    <col min="15874" max="15875" width="8.25" style="176" bestFit="1" customWidth="1"/>
    <col min="15876" max="15876" width="9.125" style="176" bestFit="1" customWidth="1"/>
    <col min="15877" max="15877" width="7.5" style="176" bestFit="1" customWidth="1"/>
    <col min="15878" max="15878" width="9.125" style="176" bestFit="1" customWidth="1"/>
    <col min="15879" max="15879" width="7.5" style="176" bestFit="1" customWidth="1"/>
    <col min="15880" max="15880" width="11" style="176" bestFit="1" customWidth="1"/>
    <col min="15881" max="15883" width="10" style="176"/>
    <col min="15884" max="15884" width="10.125" style="176" bestFit="1" customWidth="1"/>
    <col min="15885" max="16128" width="10" style="176"/>
    <col min="16129" max="16129" width="19.75" style="176" customWidth="1"/>
    <col min="16130" max="16131" width="8.25" style="176" bestFit="1" customWidth="1"/>
    <col min="16132" max="16132" width="9.125" style="176" bestFit="1" customWidth="1"/>
    <col min="16133" max="16133" width="7.5" style="176" bestFit="1" customWidth="1"/>
    <col min="16134" max="16134" width="9.125" style="176" bestFit="1" customWidth="1"/>
    <col min="16135" max="16135" width="7.5" style="176" bestFit="1" customWidth="1"/>
    <col min="16136" max="16136" width="11" style="176" bestFit="1" customWidth="1"/>
    <col min="16137" max="16139" width="10" style="176"/>
    <col min="16140" max="16140" width="10.125" style="176" bestFit="1" customWidth="1"/>
    <col min="16141" max="16384" width="11" style="176"/>
  </cols>
  <sheetData>
    <row r="1" spans="1:65" x14ac:dyDescent="0.2">
      <c r="A1" s="175" t="s">
        <v>29</v>
      </c>
    </row>
    <row r="2" spans="1:65" ht="15.75" x14ac:dyDescent="0.25">
      <c r="A2" s="177"/>
      <c r="B2" s="178"/>
      <c r="H2" s="581" t="s">
        <v>157</v>
      </c>
    </row>
    <row r="3" spans="1:65" s="102" customFormat="1" x14ac:dyDescent="0.2">
      <c r="A3" s="79"/>
      <c r="B3" s="885">
        <f>INDICE!A3</f>
        <v>42826</v>
      </c>
      <c r="C3" s="886"/>
      <c r="D3" s="886" t="s">
        <v>118</v>
      </c>
      <c r="E3" s="886"/>
      <c r="F3" s="886" t="s">
        <v>119</v>
      </c>
      <c r="G3" s="886"/>
      <c r="H3" s="88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473</v>
      </c>
      <c r="D4" s="97" t="s">
        <v>47</v>
      </c>
      <c r="E4" s="97" t="s">
        <v>473</v>
      </c>
      <c r="F4" s="97" t="s">
        <v>47</v>
      </c>
      <c r="G4" s="98" t="s">
        <v>473</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9" customFormat="1" x14ac:dyDescent="0.2">
      <c r="A5" s="179" t="s">
        <v>202</v>
      </c>
      <c r="B5" s="129">
        <v>160.89159999999995</v>
      </c>
      <c r="C5" s="180">
        <v>-1.1381625448427204</v>
      </c>
      <c r="D5" s="129">
        <v>710.74006999999995</v>
      </c>
      <c r="E5" s="180">
        <v>-1.7798391317158602</v>
      </c>
      <c r="F5" s="129">
        <v>2208.2790199999999</v>
      </c>
      <c r="G5" s="180">
        <v>3.828352719911416</v>
      </c>
      <c r="H5" s="180">
        <v>26.526517186990834</v>
      </c>
    </row>
    <row r="6" spans="1:65" s="179" customFormat="1" x14ac:dyDescent="0.2">
      <c r="A6" s="179" t="s">
        <v>203</v>
      </c>
      <c r="B6" s="129">
        <v>482.37349</v>
      </c>
      <c r="C6" s="180">
        <v>-9.7340875317585276</v>
      </c>
      <c r="D6" s="129">
        <v>1858.0729999999999</v>
      </c>
      <c r="E6" s="180">
        <v>-13.18334846163855</v>
      </c>
      <c r="F6" s="129">
        <v>6116.5191599999998</v>
      </c>
      <c r="G6" s="180">
        <v>-2.2384069314898749</v>
      </c>
      <c r="H6" s="180">
        <v>73.47348281300917</v>
      </c>
    </row>
    <row r="7" spans="1:65" s="99" customFormat="1" x14ac:dyDescent="0.2">
      <c r="A7" s="68" t="s">
        <v>495</v>
      </c>
      <c r="B7" s="69">
        <v>643.26508999999987</v>
      </c>
      <c r="C7" s="103">
        <v>-7.7273984299724416</v>
      </c>
      <c r="D7" s="69">
        <v>2568.8130699999997</v>
      </c>
      <c r="E7" s="103">
        <v>-10.30197836940142</v>
      </c>
      <c r="F7" s="69">
        <v>8324.7981799999998</v>
      </c>
      <c r="G7" s="103">
        <v>-0.69928353255389353</v>
      </c>
      <c r="H7" s="103">
        <v>100</v>
      </c>
    </row>
    <row r="8" spans="1:65" s="99" customFormat="1" x14ac:dyDescent="0.2">
      <c r="A8" s="181" t="s">
        <v>482</v>
      </c>
      <c r="B8" s="182">
        <v>463.97464999999994</v>
      </c>
      <c r="C8" s="751">
        <v>-10.406391200314674</v>
      </c>
      <c r="D8" s="182">
        <v>1783.6016299999999</v>
      </c>
      <c r="E8" s="751">
        <v>-14.004790221950525</v>
      </c>
      <c r="F8" s="182">
        <v>5839.9654199999995</v>
      </c>
      <c r="G8" s="751">
        <v>-3.9882041708123013</v>
      </c>
      <c r="H8" s="751">
        <v>70.151435430954791</v>
      </c>
    </row>
    <row r="9" spans="1:65" s="179" customFormat="1" x14ac:dyDescent="0.2">
      <c r="H9" s="93" t="s">
        <v>233</v>
      </c>
    </row>
    <row r="10" spans="1:65" s="179" customFormat="1" x14ac:dyDescent="0.2">
      <c r="A10" s="94" t="s">
        <v>542</v>
      </c>
    </row>
    <row r="11" spans="1:65" x14ac:dyDescent="0.2">
      <c r="A11" s="94" t="s">
        <v>496</v>
      </c>
    </row>
    <row r="12" spans="1:65" x14ac:dyDescent="0.2">
      <c r="A12" s="166" t="s">
        <v>621</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23" sqref="B2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497</v>
      </c>
    </row>
    <row r="2" spans="1:3" ht="15.75" x14ac:dyDescent="0.25">
      <c r="A2" s="2"/>
      <c r="C2" s="582" t="s">
        <v>157</v>
      </c>
    </row>
    <row r="3" spans="1:3" s="114" customFormat="1" ht="13.7" customHeight="1" x14ac:dyDescent="0.2">
      <c r="A3" s="111"/>
      <c r="B3" s="435">
        <f>INDICE!A3</f>
        <v>42826</v>
      </c>
      <c r="C3" s="113"/>
    </row>
    <row r="4" spans="1:3" s="114" customFormat="1" x14ac:dyDescent="0.2">
      <c r="A4" s="563" t="s">
        <v>159</v>
      </c>
      <c r="B4" s="117">
        <v>12.415430000000001</v>
      </c>
      <c r="C4" s="117">
        <v>189.13781999999983</v>
      </c>
    </row>
    <row r="5" spans="1:3" s="114" customFormat="1" x14ac:dyDescent="0.2">
      <c r="A5" s="564" t="s">
        <v>160</v>
      </c>
      <c r="B5" s="119">
        <v>0.38608999999999999</v>
      </c>
      <c r="C5" s="119">
        <v>3.2721199999999993</v>
      </c>
    </row>
    <row r="6" spans="1:3" s="114" customFormat="1" x14ac:dyDescent="0.2">
      <c r="A6" s="564" t="s">
        <v>161</v>
      </c>
      <c r="B6" s="119">
        <v>3.7437800000000001</v>
      </c>
      <c r="C6" s="119">
        <v>51.784770000000009</v>
      </c>
    </row>
    <row r="7" spans="1:3" s="114" customFormat="1" x14ac:dyDescent="0.2">
      <c r="A7" s="564" t="s">
        <v>162</v>
      </c>
      <c r="B7" s="119">
        <v>0.35393999999999998</v>
      </c>
      <c r="C7" s="119">
        <v>136.23203000000001</v>
      </c>
    </row>
    <row r="8" spans="1:3" s="114" customFormat="1" x14ac:dyDescent="0.2">
      <c r="A8" s="564" t="s">
        <v>163</v>
      </c>
      <c r="B8" s="119">
        <v>90.59317999999999</v>
      </c>
      <c r="C8" s="119">
        <v>1151.2427799999996</v>
      </c>
    </row>
    <row r="9" spans="1:3" s="114" customFormat="1" x14ac:dyDescent="0.2">
      <c r="A9" s="564" t="s">
        <v>164</v>
      </c>
      <c r="B9" s="119">
        <v>0.28713</v>
      </c>
      <c r="C9" s="119">
        <v>5.5438000000000001</v>
      </c>
    </row>
    <row r="10" spans="1:3" s="114" customFormat="1" x14ac:dyDescent="0.2">
      <c r="A10" s="564" t="s">
        <v>165</v>
      </c>
      <c r="B10" s="119">
        <v>1.7467099999999998</v>
      </c>
      <c r="C10" s="119">
        <v>26.855460000000015</v>
      </c>
    </row>
    <row r="11" spans="1:3" s="114" customFormat="1" x14ac:dyDescent="0.2">
      <c r="A11" s="564" t="s">
        <v>591</v>
      </c>
      <c r="B11" s="119">
        <v>9.6987800000000011</v>
      </c>
      <c r="C11" s="119">
        <v>115.77068000000004</v>
      </c>
    </row>
    <row r="12" spans="1:3" s="114" customFormat="1" x14ac:dyDescent="0.2">
      <c r="A12" s="564" t="s">
        <v>166</v>
      </c>
      <c r="B12" s="119">
        <v>4.3775300000000001</v>
      </c>
      <c r="C12" s="119">
        <v>41.188500000000012</v>
      </c>
    </row>
    <row r="13" spans="1:3" s="114" customFormat="1" x14ac:dyDescent="0.2">
      <c r="A13" s="564" t="s">
        <v>167</v>
      </c>
      <c r="B13" s="119">
        <v>5.11111</v>
      </c>
      <c r="C13" s="119">
        <v>54.373679999999993</v>
      </c>
    </row>
    <row r="14" spans="1:3" s="114" customFormat="1" x14ac:dyDescent="0.2">
      <c r="A14" s="564" t="s">
        <v>168</v>
      </c>
      <c r="B14" s="119">
        <v>0.76910999999999985</v>
      </c>
      <c r="C14" s="119">
        <v>10.012040000000004</v>
      </c>
    </row>
    <row r="15" spans="1:3" s="114" customFormat="1" x14ac:dyDescent="0.2">
      <c r="A15" s="564" t="s">
        <v>169</v>
      </c>
      <c r="B15" s="119">
        <v>0.41733000000000003</v>
      </c>
      <c r="C15" s="119">
        <v>3.1343900000000002</v>
      </c>
    </row>
    <row r="16" spans="1:3" s="114" customFormat="1" x14ac:dyDescent="0.2">
      <c r="A16" s="564" t="s">
        <v>170</v>
      </c>
      <c r="B16" s="119">
        <v>24.925540000000002</v>
      </c>
      <c r="C16" s="119">
        <v>348.76487999999989</v>
      </c>
    </row>
    <row r="17" spans="1:9" s="114" customFormat="1" x14ac:dyDescent="0.2">
      <c r="A17" s="564" t="s">
        <v>171</v>
      </c>
      <c r="B17" s="119">
        <v>0.16386000000000001</v>
      </c>
      <c r="C17" s="119">
        <v>2.8552000000000004</v>
      </c>
    </row>
    <row r="18" spans="1:9" s="114" customFormat="1" x14ac:dyDescent="0.2">
      <c r="A18" s="564" t="s">
        <v>172</v>
      </c>
      <c r="B18" s="119">
        <v>0.10442</v>
      </c>
      <c r="C18" s="119">
        <v>2.1883499999999998</v>
      </c>
    </row>
    <row r="19" spans="1:9" s="114" customFormat="1" x14ac:dyDescent="0.2">
      <c r="A19" s="564" t="s">
        <v>173</v>
      </c>
      <c r="B19" s="119">
        <v>4.9128500000000006</v>
      </c>
      <c r="C19" s="119">
        <v>53.484560000000002</v>
      </c>
    </row>
    <row r="20" spans="1:9" s="114" customFormat="1" x14ac:dyDescent="0.2">
      <c r="A20" s="564" t="s">
        <v>174</v>
      </c>
      <c r="B20" s="119">
        <v>0.34465999999999997</v>
      </c>
      <c r="C20" s="119">
        <v>4.6556800000000003</v>
      </c>
    </row>
    <row r="21" spans="1:9" s="114" customFormat="1" x14ac:dyDescent="0.2">
      <c r="A21" s="564" t="s">
        <v>175</v>
      </c>
      <c r="B21" s="119">
        <v>0.16517000000000001</v>
      </c>
      <c r="C21" s="119">
        <v>2.5200399999999998</v>
      </c>
    </row>
    <row r="22" spans="1:9" x14ac:dyDescent="0.2">
      <c r="A22" s="565" t="s">
        <v>176</v>
      </c>
      <c r="B22" s="119">
        <v>0.37498000000000004</v>
      </c>
      <c r="C22" s="119">
        <v>5.2622399999999994</v>
      </c>
      <c r="I22" s="114"/>
    </row>
    <row r="23" spans="1:9" x14ac:dyDescent="0.2">
      <c r="A23" s="566" t="s">
        <v>485</v>
      </c>
      <c r="B23" s="123">
        <v>160.89160000000007</v>
      </c>
      <c r="C23" s="123">
        <v>2208.2790200000004</v>
      </c>
    </row>
    <row r="24" spans="1:9" x14ac:dyDescent="0.2">
      <c r="A24" s="154" t="s">
        <v>234</v>
      </c>
      <c r="C24" s="93" t="s">
        <v>233</v>
      </c>
    </row>
    <row r="25" spans="1:9" x14ac:dyDescent="0.2">
      <c r="A25" s="124"/>
      <c r="C25" s="125"/>
    </row>
    <row r="26" spans="1:9" x14ac:dyDescent="0.2">
      <c r="A26" s="126"/>
      <c r="C26" s="125"/>
    </row>
    <row r="27" spans="1:9" ht="18" x14ac:dyDescent="0.25">
      <c r="A27" s="126"/>
      <c r="B27" s="712"/>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319" priority="3" operator="between">
      <formula>0</formula>
      <formula>0.5</formula>
    </cfRule>
    <cfRule type="cellIs" dxfId="318" priority="4" operator="between">
      <formula>0</formula>
      <formula>0.49</formula>
    </cfRule>
  </conditionalFormatting>
  <conditionalFormatting sqref="C5:C22">
    <cfRule type="cellIs" dxfId="317" priority="1" operator="between">
      <formula>0</formula>
      <formula>0.5</formula>
    </cfRule>
    <cfRule type="cellIs" dxfId="31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workbookViewId="0">
      <selection activeCell="D25" sqref="D25:F26"/>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74" t="s">
        <v>0</v>
      </c>
      <c r="B1" s="874"/>
      <c r="C1" s="874"/>
      <c r="D1" s="874"/>
      <c r="E1" s="874"/>
      <c r="F1" s="874"/>
    </row>
    <row r="2" spans="1:6" ht="12.75" x14ac:dyDescent="0.2">
      <c r="A2" s="875"/>
      <c r="B2" s="875"/>
      <c r="C2" s="875"/>
      <c r="D2" s="875"/>
      <c r="E2" s="875"/>
      <c r="F2" s="875"/>
    </row>
    <row r="3" spans="1:6" ht="29.45" customHeight="1" x14ac:dyDescent="0.25">
      <c r="A3" s="23"/>
      <c r="B3" s="24" t="s">
        <v>42</v>
      </c>
      <c r="C3" s="24" t="s">
        <v>43</v>
      </c>
      <c r="D3" s="25" t="s">
        <v>44</v>
      </c>
      <c r="E3" s="25" t="s">
        <v>465</v>
      </c>
      <c r="F3" s="711" t="s">
        <v>466</v>
      </c>
    </row>
    <row r="4" spans="1:6" ht="12.75" x14ac:dyDescent="0.2">
      <c r="A4" s="26" t="s">
        <v>45</v>
      </c>
      <c r="B4" s="433"/>
      <c r="C4" s="433"/>
      <c r="D4" s="433"/>
      <c r="E4" s="433"/>
      <c r="F4" s="711"/>
    </row>
    <row r="5" spans="1:6" ht="12.75" x14ac:dyDescent="0.2">
      <c r="A5" s="27" t="s">
        <v>46</v>
      </c>
      <c r="B5" s="28" t="s">
        <v>640</v>
      </c>
      <c r="C5" s="29" t="s">
        <v>47</v>
      </c>
      <c r="D5" s="30">
        <v>4904.2950886159406</v>
      </c>
      <c r="E5" s="452">
        <v>4577.3633100000006</v>
      </c>
      <c r="F5" s="707" t="s">
        <v>666</v>
      </c>
    </row>
    <row r="6" spans="1:6" ht="12.75" x14ac:dyDescent="0.2">
      <c r="A6" s="22" t="s">
        <v>455</v>
      </c>
      <c r="B6" s="31" t="s">
        <v>640</v>
      </c>
      <c r="C6" s="32" t="s">
        <v>47</v>
      </c>
      <c r="D6" s="33">
        <v>210.17905000000002</v>
      </c>
      <c r="E6" s="453">
        <v>195.03743999999998</v>
      </c>
      <c r="F6" s="707" t="s">
        <v>666</v>
      </c>
    </row>
    <row r="7" spans="1:6" ht="12.75" x14ac:dyDescent="0.2">
      <c r="A7" s="22" t="s">
        <v>48</v>
      </c>
      <c r="B7" s="31" t="s">
        <v>640</v>
      </c>
      <c r="C7" s="32" t="s">
        <v>47</v>
      </c>
      <c r="D7" s="33">
        <v>400.28601000000015</v>
      </c>
      <c r="E7" s="453">
        <v>397.86027999999999</v>
      </c>
      <c r="F7" s="707" t="s">
        <v>666</v>
      </c>
    </row>
    <row r="8" spans="1:6" ht="12.75" x14ac:dyDescent="0.2">
      <c r="A8" s="22" t="s">
        <v>49</v>
      </c>
      <c r="B8" s="31" t="s">
        <v>640</v>
      </c>
      <c r="C8" s="32" t="s">
        <v>47</v>
      </c>
      <c r="D8" s="33">
        <v>454.59319999999997</v>
      </c>
      <c r="E8" s="453">
        <v>519.89225999999996</v>
      </c>
      <c r="F8" s="707" t="s">
        <v>666</v>
      </c>
    </row>
    <row r="9" spans="1:6" ht="12.75" x14ac:dyDescent="0.2">
      <c r="A9" s="22" t="s">
        <v>580</v>
      </c>
      <c r="B9" s="31" t="s">
        <v>640</v>
      </c>
      <c r="C9" s="32" t="s">
        <v>47</v>
      </c>
      <c r="D9" s="33">
        <v>2011.6666999999993</v>
      </c>
      <c r="E9" s="453">
        <v>1840.7444099999998</v>
      </c>
      <c r="F9" s="707" t="s">
        <v>666</v>
      </c>
    </row>
    <row r="10" spans="1:6" ht="12.75" x14ac:dyDescent="0.2">
      <c r="A10" s="34" t="s">
        <v>50</v>
      </c>
      <c r="B10" s="35" t="s">
        <v>640</v>
      </c>
      <c r="C10" s="36" t="s">
        <v>587</v>
      </c>
      <c r="D10" s="37">
        <v>29250.115999999998</v>
      </c>
      <c r="E10" s="454">
        <v>23718.236000000001</v>
      </c>
      <c r="F10" s="708" t="s">
        <v>666</v>
      </c>
    </row>
    <row r="11" spans="1:6" ht="12.75" x14ac:dyDescent="0.2">
      <c r="A11" s="38" t="s">
        <v>51</v>
      </c>
      <c r="B11" s="39"/>
      <c r="C11" s="40"/>
      <c r="D11" s="41"/>
      <c r="E11" s="41"/>
      <c r="F11" s="709"/>
    </row>
    <row r="12" spans="1:6" ht="12.75" x14ac:dyDescent="0.2">
      <c r="A12" s="22" t="s">
        <v>52</v>
      </c>
      <c r="B12" s="31" t="s">
        <v>640</v>
      </c>
      <c r="C12" s="32" t="s">
        <v>47</v>
      </c>
      <c r="D12" s="33">
        <v>5323</v>
      </c>
      <c r="E12" s="453">
        <v>5323</v>
      </c>
      <c r="F12" s="710" t="s">
        <v>666</v>
      </c>
    </row>
    <row r="13" spans="1:6" ht="12.75" x14ac:dyDescent="0.2">
      <c r="A13" s="22" t="s">
        <v>53</v>
      </c>
      <c r="B13" s="31" t="s">
        <v>640</v>
      </c>
      <c r="C13" s="32" t="s">
        <v>54</v>
      </c>
      <c r="D13" s="33">
        <v>27946.921610000001</v>
      </c>
      <c r="E13" s="453">
        <v>25844.6482</v>
      </c>
      <c r="F13" s="707" t="s">
        <v>666</v>
      </c>
    </row>
    <row r="14" spans="1:6" ht="12.75" x14ac:dyDescent="0.2">
      <c r="A14" s="22" t="s">
        <v>55</v>
      </c>
      <c r="B14" s="31" t="s">
        <v>640</v>
      </c>
      <c r="C14" s="32" t="s">
        <v>56</v>
      </c>
      <c r="D14" s="42">
        <v>47.076269839321675</v>
      </c>
      <c r="E14" s="455">
        <v>46.048178531771043</v>
      </c>
      <c r="F14" s="707" t="s">
        <v>666</v>
      </c>
    </row>
    <row r="15" spans="1:6" ht="12.75" x14ac:dyDescent="0.2">
      <c r="A15" s="22" t="s">
        <v>467</v>
      </c>
      <c r="B15" s="31" t="s">
        <v>640</v>
      </c>
      <c r="C15" s="32" t="s">
        <v>47</v>
      </c>
      <c r="D15" s="33">
        <v>463</v>
      </c>
      <c r="E15" s="453">
        <v>204</v>
      </c>
      <c r="F15" s="708" t="s">
        <v>666</v>
      </c>
    </row>
    <row r="16" spans="1:6" ht="12.75" x14ac:dyDescent="0.2">
      <c r="A16" s="26" t="s">
        <v>57</v>
      </c>
      <c r="B16" s="28"/>
      <c r="C16" s="29"/>
      <c r="D16" s="43"/>
      <c r="E16" s="43"/>
      <c r="F16" s="709"/>
    </row>
    <row r="17" spans="1:6" ht="12.75" x14ac:dyDescent="0.2">
      <c r="A17" s="27" t="s">
        <v>58</v>
      </c>
      <c r="B17" s="28" t="s">
        <v>640</v>
      </c>
      <c r="C17" s="29" t="s">
        <v>47</v>
      </c>
      <c r="D17" s="30">
        <v>5586</v>
      </c>
      <c r="E17" s="452">
        <v>5654</v>
      </c>
      <c r="F17" s="710" t="s">
        <v>666</v>
      </c>
    </row>
    <row r="18" spans="1:6" ht="12.75" x14ac:dyDescent="0.2">
      <c r="A18" s="22" t="s">
        <v>59</v>
      </c>
      <c r="B18" s="31" t="s">
        <v>640</v>
      </c>
      <c r="C18" s="32" t="s">
        <v>60</v>
      </c>
      <c r="D18" s="42">
        <v>84.53810432042458</v>
      </c>
      <c r="E18" s="455">
        <v>88.419451585261356</v>
      </c>
      <c r="F18" s="707" t="s">
        <v>666</v>
      </c>
    </row>
    <row r="19" spans="1:6" ht="12.75" x14ac:dyDescent="0.2">
      <c r="A19" s="34" t="s">
        <v>61</v>
      </c>
      <c r="B19" s="35" t="s">
        <v>640</v>
      </c>
      <c r="C19" s="44" t="s">
        <v>47</v>
      </c>
      <c r="D19" s="37">
        <v>18695</v>
      </c>
      <c r="E19" s="454">
        <v>19120</v>
      </c>
      <c r="F19" s="708" t="s">
        <v>666</v>
      </c>
    </row>
    <row r="20" spans="1:6" ht="12.75" x14ac:dyDescent="0.2">
      <c r="A20" s="26" t="s">
        <v>66</v>
      </c>
      <c r="B20" s="28"/>
      <c r="C20" s="29"/>
      <c r="D20" s="30"/>
      <c r="E20" s="30"/>
      <c r="F20" s="709"/>
    </row>
    <row r="21" spans="1:6" ht="12.75" x14ac:dyDescent="0.2">
      <c r="A21" s="27" t="s">
        <v>67</v>
      </c>
      <c r="B21" s="28" t="s">
        <v>68</v>
      </c>
      <c r="C21" s="29" t="s">
        <v>69</v>
      </c>
      <c r="D21" s="47">
        <v>51.580000000000005</v>
      </c>
      <c r="E21" s="456">
        <v>52.351578947368409</v>
      </c>
      <c r="F21" s="707" t="s">
        <v>666</v>
      </c>
    </row>
    <row r="22" spans="1:6" ht="12.75" x14ac:dyDescent="0.2">
      <c r="A22" s="22" t="s">
        <v>70</v>
      </c>
      <c r="B22" s="31" t="s">
        <v>71</v>
      </c>
      <c r="C22" s="32" t="s">
        <v>72</v>
      </c>
      <c r="D22" s="48">
        <v>1.0684695652173912</v>
      </c>
      <c r="E22" s="457">
        <v>1.0722666666666667</v>
      </c>
      <c r="F22" s="707" t="s">
        <v>666</v>
      </c>
    </row>
    <row r="23" spans="1:6" ht="12.75" x14ac:dyDescent="0.2">
      <c r="A23" s="22" t="s">
        <v>73</v>
      </c>
      <c r="B23" s="31" t="s">
        <v>643</v>
      </c>
      <c r="C23" s="32" t="s">
        <v>74</v>
      </c>
      <c r="D23" s="46">
        <v>122.63535500967745</v>
      </c>
      <c r="E23" s="458">
        <v>124.4947564633333</v>
      </c>
      <c r="F23" s="707" t="s">
        <v>666</v>
      </c>
    </row>
    <row r="24" spans="1:6" ht="12.75" x14ac:dyDescent="0.2">
      <c r="A24" s="22" t="s">
        <v>75</v>
      </c>
      <c r="B24" s="31" t="s">
        <v>643</v>
      </c>
      <c r="C24" s="32" t="s">
        <v>74</v>
      </c>
      <c r="D24" s="46">
        <v>111.12870024193549</v>
      </c>
      <c r="E24" s="458">
        <v>111.5445306466667</v>
      </c>
      <c r="F24" s="707" t="s">
        <v>666</v>
      </c>
    </row>
    <row r="25" spans="1:6" ht="12.75" x14ac:dyDescent="0.2">
      <c r="A25" s="22" t="s">
        <v>76</v>
      </c>
      <c r="B25" s="31" t="s">
        <v>643</v>
      </c>
      <c r="C25" s="32" t="s">
        <v>77</v>
      </c>
      <c r="D25" s="46">
        <v>12.89</v>
      </c>
      <c r="E25" s="458">
        <v>13.52</v>
      </c>
      <c r="F25" s="707" t="s">
        <v>666</v>
      </c>
    </row>
    <row r="26" spans="1:6" ht="12.75" x14ac:dyDescent="0.2">
      <c r="A26" s="34" t="s">
        <v>78</v>
      </c>
      <c r="B26" s="35" t="s">
        <v>643</v>
      </c>
      <c r="C26" s="36" t="s">
        <v>79</v>
      </c>
      <c r="D26" s="49">
        <v>8.4755000000000003</v>
      </c>
      <c r="E26" s="459">
        <v>8.6130999999999993</v>
      </c>
      <c r="F26" s="707" t="s">
        <v>666</v>
      </c>
    </row>
    <row r="27" spans="1:6" ht="12.75" x14ac:dyDescent="0.2">
      <c r="A27" s="38" t="s">
        <v>80</v>
      </c>
      <c r="B27" s="39"/>
      <c r="C27" s="40"/>
      <c r="D27" s="41"/>
      <c r="E27" s="41"/>
      <c r="F27" s="709"/>
    </row>
    <row r="28" spans="1:6" ht="12.75" x14ac:dyDescent="0.2">
      <c r="A28" s="22" t="s">
        <v>81</v>
      </c>
      <c r="B28" s="31" t="s">
        <v>82</v>
      </c>
      <c r="C28" s="32" t="s">
        <v>468</v>
      </c>
      <c r="D28" s="50">
        <v>3</v>
      </c>
      <c r="E28" s="460">
        <v>3</v>
      </c>
      <c r="F28" s="707" t="s">
        <v>662</v>
      </c>
    </row>
    <row r="29" spans="1:6" x14ac:dyDescent="0.2">
      <c r="A29" s="22" t="s">
        <v>83</v>
      </c>
      <c r="B29" s="31" t="s">
        <v>82</v>
      </c>
      <c r="C29" s="32" t="s">
        <v>468</v>
      </c>
      <c r="D29" s="51">
        <v>0.4</v>
      </c>
      <c r="E29" s="461">
        <v>0.7</v>
      </c>
      <c r="F29" s="707" t="s">
        <v>666</v>
      </c>
    </row>
    <row r="30" spans="1:6" ht="12.75" x14ac:dyDescent="0.2">
      <c r="A30" s="52" t="s">
        <v>84</v>
      </c>
      <c r="B30" s="31" t="s">
        <v>82</v>
      </c>
      <c r="C30" s="32" t="s">
        <v>468</v>
      </c>
      <c r="D30" s="51">
        <v>1.1000000000000001</v>
      </c>
      <c r="E30" s="461">
        <v>0.8</v>
      </c>
      <c r="F30" s="707" t="s">
        <v>666</v>
      </c>
    </row>
    <row r="31" spans="1:6" ht="12.75" x14ac:dyDescent="0.2">
      <c r="A31" s="52" t="s">
        <v>85</v>
      </c>
      <c r="B31" s="31" t="s">
        <v>82</v>
      </c>
      <c r="C31" s="32" t="s">
        <v>468</v>
      </c>
      <c r="D31" s="51">
        <v>11.4</v>
      </c>
      <c r="E31" s="461">
        <v>9</v>
      </c>
      <c r="F31" s="707" t="s">
        <v>666</v>
      </c>
    </row>
    <row r="32" spans="1:6" ht="12.75" x14ac:dyDescent="0.2">
      <c r="A32" s="52" t="s">
        <v>86</v>
      </c>
      <c r="B32" s="31" t="s">
        <v>82</v>
      </c>
      <c r="C32" s="32" t="s">
        <v>468</v>
      </c>
      <c r="D32" s="51">
        <v>0.3</v>
      </c>
      <c r="E32" s="461">
        <v>0.4</v>
      </c>
      <c r="F32" s="707" t="s">
        <v>666</v>
      </c>
    </row>
    <row r="33" spans="1:6" ht="12.75" x14ac:dyDescent="0.2">
      <c r="A33" s="52" t="s">
        <v>87</v>
      </c>
      <c r="B33" s="31" t="s">
        <v>82</v>
      </c>
      <c r="C33" s="32" t="s">
        <v>468</v>
      </c>
      <c r="D33" s="51">
        <v>0.9</v>
      </c>
      <c r="E33" s="461">
        <v>-4.2</v>
      </c>
      <c r="F33" s="707" t="s">
        <v>666</v>
      </c>
    </row>
    <row r="34" spans="1:6" ht="12.75" x14ac:dyDescent="0.2">
      <c r="A34" s="52" t="s">
        <v>88</v>
      </c>
      <c r="B34" s="31" t="s">
        <v>82</v>
      </c>
      <c r="C34" s="32" t="s">
        <v>468</v>
      </c>
      <c r="D34" s="51">
        <v>2.9</v>
      </c>
      <c r="E34" s="461">
        <v>5.3</v>
      </c>
      <c r="F34" s="707" t="s">
        <v>666</v>
      </c>
    </row>
    <row r="35" spans="1:6" ht="12.75" x14ac:dyDescent="0.2">
      <c r="A35" s="52" t="s">
        <v>89</v>
      </c>
      <c r="B35" s="31" t="s">
        <v>82</v>
      </c>
      <c r="C35" s="32" t="s">
        <v>468</v>
      </c>
      <c r="D35" s="51">
        <v>-5.9</v>
      </c>
      <c r="E35" s="461">
        <v>-1.9</v>
      </c>
      <c r="F35" s="707" t="s">
        <v>666</v>
      </c>
    </row>
    <row r="36" spans="1:6" x14ac:dyDescent="0.2">
      <c r="A36" s="22" t="s">
        <v>90</v>
      </c>
      <c r="B36" s="31" t="s">
        <v>91</v>
      </c>
      <c r="C36" s="32" t="s">
        <v>468</v>
      </c>
      <c r="D36" s="51">
        <v>-2.6</v>
      </c>
      <c r="E36" s="461">
        <v>-1</v>
      </c>
      <c r="F36" s="707" t="s">
        <v>666</v>
      </c>
    </row>
    <row r="37" spans="1:6" x14ac:dyDescent="0.2">
      <c r="A37" s="22" t="s">
        <v>469</v>
      </c>
      <c r="B37" s="31" t="s">
        <v>92</v>
      </c>
      <c r="C37" s="32" t="s">
        <v>468</v>
      </c>
      <c r="D37" s="51">
        <v>21.5</v>
      </c>
      <c r="E37" s="461">
        <v>-2.2999999999999998</v>
      </c>
      <c r="F37" s="707" t="s">
        <v>666</v>
      </c>
    </row>
    <row r="38" spans="1:6" ht="12.75" x14ac:dyDescent="0.2">
      <c r="A38" s="34" t="s">
        <v>93</v>
      </c>
      <c r="B38" s="35" t="s">
        <v>94</v>
      </c>
      <c r="C38" s="36" t="s">
        <v>468</v>
      </c>
      <c r="D38" s="53">
        <v>12.6</v>
      </c>
      <c r="E38" s="462">
        <v>1.1000000000000001</v>
      </c>
      <c r="F38" s="707" t="s">
        <v>666</v>
      </c>
    </row>
    <row r="39" spans="1:6" ht="12.75" x14ac:dyDescent="0.2">
      <c r="A39" s="38" t="s">
        <v>62</v>
      </c>
      <c r="B39" s="39"/>
      <c r="C39" s="40"/>
      <c r="D39" s="41"/>
      <c r="E39" s="41"/>
      <c r="F39" s="709"/>
    </row>
    <row r="40" spans="1:6" ht="12.75" x14ac:dyDescent="0.2">
      <c r="A40" s="22" t="s">
        <v>63</v>
      </c>
      <c r="B40" s="31" t="s">
        <v>640</v>
      </c>
      <c r="C40" s="32" t="s">
        <v>47</v>
      </c>
      <c r="D40" s="45">
        <v>9.1189999999999998</v>
      </c>
      <c r="E40" s="463">
        <v>10.032</v>
      </c>
      <c r="F40" s="707" t="s">
        <v>666</v>
      </c>
    </row>
    <row r="41" spans="1:6" ht="12.75" x14ac:dyDescent="0.2">
      <c r="A41" s="22" t="s">
        <v>50</v>
      </c>
      <c r="B41" s="31" t="s">
        <v>640</v>
      </c>
      <c r="C41" s="32" t="s">
        <v>54</v>
      </c>
      <c r="D41" s="33">
        <v>48.080298200000001</v>
      </c>
      <c r="E41" s="453">
        <v>45.648024220000003</v>
      </c>
      <c r="F41" s="707" t="s">
        <v>666</v>
      </c>
    </row>
    <row r="42" spans="1:6" ht="12.75" x14ac:dyDescent="0.2">
      <c r="A42" s="22" t="s">
        <v>64</v>
      </c>
      <c r="B42" s="31" t="s">
        <v>640</v>
      </c>
      <c r="C42" s="32" t="s">
        <v>60</v>
      </c>
      <c r="D42" s="46">
        <v>0.1859390561788872</v>
      </c>
      <c r="E42" s="458">
        <v>0.21916547410784393</v>
      </c>
      <c r="F42" s="707" t="s">
        <v>666</v>
      </c>
    </row>
    <row r="43" spans="1:6" ht="12.75" x14ac:dyDescent="0.2">
      <c r="A43" s="34" t="s">
        <v>65</v>
      </c>
      <c r="B43" s="35" t="s">
        <v>640</v>
      </c>
      <c r="C43" s="36" t="s">
        <v>60</v>
      </c>
      <c r="D43" s="46">
        <v>0.16437643597721119</v>
      </c>
      <c r="E43" s="458">
        <v>0.19245960880058705</v>
      </c>
      <c r="F43" s="707" t="s">
        <v>666</v>
      </c>
    </row>
    <row r="44" spans="1:6" x14ac:dyDescent="0.2">
      <c r="A44" s="38" t="s">
        <v>95</v>
      </c>
      <c r="B44" s="39"/>
      <c r="C44" s="40"/>
      <c r="D44" s="41"/>
      <c r="E44" s="41"/>
      <c r="F44" s="709"/>
    </row>
    <row r="45" spans="1:6" ht="12.75" x14ac:dyDescent="0.2">
      <c r="A45" s="54" t="s">
        <v>96</v>
      </c>
      <c r="B45" s="31" t="s">
        <v>82</v>
      </c>
      <c r="C45" s="32" t="s">
        <v>468</v>
      </c>
      <c r="D45" s="51">
        <v>12.6</v>
      </c>
      <c r="E45" s="461">
        <v>-7.9</v>
      </c>
      <c r="F45" s="707" t="s">
        <v>666</v>
      </c>
    </row>
    <row r="46" spans="1:6" ht="12.75" x14ac:dyDescent="0.2">
      <c r="A46" s="55" t="s">
        <v>97</v>
      </c>
      <c r="B46" s="31" t="s">
        <v>82</v>
      </c>
      <c r="C46" s="32" t="s">
        <v>468</v>
      </c>
      <c r="D46" s="51">
        <v>14.2</v>
      </c>
      <c r="E46" s="461">
        <v>-7.4</v>
      </c>
      <c r="F46" s="707" t="s">
        <v>666</v>
      </c>
    </row>
    <row r="47" spans="1:6" ht="12.75" x14ac:dyDescent="0.2">
      <c r="A47" s="55" t="s">
        <v>98</v>
      </c>
      <c r="B47" s="31" t="s">
        <v>82</v>
      </c>
      <c r="C47" s="32" t="s">
        <v>468</v>
      </c>
      <c r="D47" s="51">
        <v>8.5</v>
      </c>
      <c r="E47" s="461">
        <v>-6</v>
      </c>
      <c r="F47" s="707" t="s">
        <v>666</v>
      </c>
    </row>
    <row r="48" spans="1:6" ht="12.75" x14ac:dyDescent="0.2">
      <c r="A48" s="54" t="s">
        <v>99</v>
      </c>
      <c r="B48" s="31" t="s">
        <v>82</v>
      </c>
      <c r="C48" s="32" t="s">
        <v>468</v>
      </c>
      <c r="D48" s="51">
        <v>7.5</v>
      </c>
      <c r="E48" s="461">
        <v>-6</v>
      </c>
      <c r="F48" s="707" t="s">
        <v>666</v>
      </c>
    </row>
    <row r="49" spans="1:7" ht="12.75" x14ac:dyDescent="0.2">
      <c r="A49" s="464" t="s">
        <v>100</v>
      </c>
      <c r="B49" s="31" t="s">
        <v>82</v>
      </c>
      <c r="C49" s="32" t="s">
        <v>468</v>
      </c>
      <c r="D49" s="51">
        <v>10.3</v>
      </c>
      <c r="E49" s="461">
        <v>-4.9000000000000004</v>
      </c>
      <c r="F49" s="707" t="s">
        <v>666</v>
      </c>
    </row>
    <row r="50" spans="1:7" ht="12.75" x14ac:dyDescent="0.2">
      <c r="A50" s="55" t="s">
        <v>101</v>
      </c>
      <c r="B50" s="31" t="s">
        <v>82</v>
      </c>
      <c r="C50" s="32" t="s">
        <v>468</v>
      </c>
      <c r="D50" s="51">
        <v>11</v>
      </c>
      <c r="E50" s="461">
        <v>-6.3</v>
      </c>
      <c r="F50" s="707" t="s">
        <v>666</v>
      </c>
    </row>
    <row r="51" spans="1:7" ht="12.75" x14ac:dyDescent="0.2">
      <c r="A51" s="55" t="s">
        <v>102</v>
      </c>
      <c r="B51" s="31" t="s">
        <v>82</v>
      </c>
      <c r="C51" s="32" t="s">
        <v>468</v>
      </c>
      <c r="D51" s="51">
        <v>5.9</v>
      </c>
      <c r="E51" s="461">
        <v>4.9000000000000004</v>
      </c>
      <c r="F51" s="707" t="s">
        <v>666</v>
      </c>
    </row>
    <row r="52" spans="1:7" ht="12.75" x14ac:dyDescent="0.2">
      <c r="A52" s="55" t="s">
        <v>103</v>
      </c>
      <c r="B52" s="31" t="s">
        <v>82</v>
      </c>
      <c r="C52" s="32" t="s">
        <v>468</v>
      </c>
      <c r="D52" s="51">
        <v>1.6</v>
      </c>
      <c r="E52" s="461">
        <v>10.199999999999999</v>
      </c>
      <c r="F52" s="707" t="s">
        <v>666</v>
      </c>
    </row>
    <row r="53" spans="1:7" ht="12.75" x14ac:dyDescent="0.2">
      <c r="A53" s="54" t="s">
        <v>104</v>
      </c>
      <c r="B53" s="31" t="s">
        <v>82</v>
      </c>
      <c r="C53" s="32" t="s">
        <v>468</v>
      </c>
      <c r="D53" s="51">
        <v>3.5</v>
      </c>
      <c r="E53" s="461">
        <v>13</v>
      </c>
      <c r="F53" s="707" t="s">
        <v>666</v>
      </c>
    </row>
    <row r="54" spans="1:7" ht="12.75" x14ac:dyDescent="0.2">
      <c r="A54" s="56" t="s">
        <v>105</v>
      </c>
      <c r="B54" s="35" t="s">
        <v>82</v>
      </c>
      <c r="C54" s="36" t="s">
        <v>468</v>
      </c>
      <c r="D54" s="53">
        <v>-10.4</v>
      </c>
      <c r="E54" s="462">
        <v>29.5</v>
      </c>
      <c r="F54" s="708" t="s">
        <v>666</v>
      </c>
    </row>
    <row r="55" spans="1:7" ht="12.75" x14ac:dyDescent="0.2">
      <c r="A55" s="22"/>
      <c r="B55" s="22"/>
      <c r="C55" s="22"/>
      <c r="D55" s="22"/>
      <c r="E55" s="22"/>
      <c r="F55" s="22"/>
    </row>
    <row r="56" spans="1:7" ht="12.75" x14ac:dyDescent="0.2">
      <c r="A56" s="443"/>
      <c r="B56" s="22"/>
      <c r="C56" s="22"/>
      <c r="D56" s="22"/>
      <c r="E56" s="22"/>
      <c r="F56" s="22"/>
    </row>
    <row r="57" spans="1:7" ht="12.75" x14ac:dyDescent="0.2">
      <c r="A57" s="443" t="s">
        <v>470</v>
      </c>
      <c r="B57" s="449"/>
      <c r="C57" s="449"/>
      <c r="D57" s="450"/>
      <c r="E57" s="22"/>
      <c r="F57" s="22"/>
    </row>
    <row r="58" spans="1:7" ht="12.75" x14ac:dyDescent="0.2">
      <c r="A58" s="443" t="s">
        <v>471</v>
      </c>
      <c r="B58" s="22"/>
      <c r="C58" s="22"/>
      <c r="D58" s="22"/>
      <c r="E58" s="22"/>
      <c r="F58" s="22"/>
    </row>
    <row r="59" spans="1:7" ht="12.75" x14ac:dyDescent="0.2">
      <c r="A59" s="443"/>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B5" sqref="B5"/>
    </sheetView>
  </sheetViews>
  <sheetFormatPr baseColWidth="10" defaultRowHeight="12.75" x14ac:dyDescent="0.2"/>
  <cols>
    <col min="1" max="1" width="22.5" style="183" customWidth="1"/>
    <col min="2" max="2" width="11" style="183" customWidth="1"/>
    <col min="3" max="3" width="11.75" style="183" customWidth="1"/>
    <col min="4" max="4" width="10.375" style="183" customWidth="1"/>
    <col min="5" max="5" width="9.875" style="183" customWidth="1"/>
    <col min="6" max="6" width="10.375" style="183" customWidth="1"/>
    <col min="7" max="7" width="11" style="183" customWidth="1"/>
    <col min="8" max="8" width="15.625" style="183" customWidth="1"/>
    <col min="9" max="11" width="11" style="183"/>
    <col min="12" max="12" width="11.5" style="183" customWidth="1"/>
    <col min="13" max="66" width="11" style="183"/>
    <col min="67" max="256" width="10" style="183"/>
    <col min="257" max="257" width="19.75" style="183" customWidth="1"/>
    <col min="258" max="258" width="10" style="183" customWidth="1"/>
    <col min="259" max="259" width="7.5" style="183" bestFit="1" customWidth="1"/>
    <col min="260" max="260" width="9.125" style="183" bestFit="1" customWidth="1"/>
    <col min="261" max="261" width="7.5" style="183" bestFit="1" customWidth="1"/>
    <col min="262" max="262" width="9.125" style="183" bestFit="1" customWidth="1"/>
    <col min="263" max="263" width="7.5" style="183" bestFit="1" customWidth="1"/>
    <col min="264" max="264" width="11" style="183" bestFit="1" customWidth="1"/>
    <col min="265" max="267" width="10" style="183"/>
    <col min="268" max="268" width="10.125" style="183" bestFit="1" customWidth="1"/>
    <col min="269" max="512" width="10" style="183"/>
    <col min="513" max="513" width="19.75" style="183" customWidth="1"/>
    <col min="514" max="514" width="10" style="183" customWidth="1"/>
    <col min="515" max="515" width="7.5" style="183" bestFit="1" customWidth="1"/>
    <col min="516" max="516" width="9.125" style="183" bestFit="1" customWidth="1"/>
    <col min="517" max="517" width="7.5" style="183" bestFit="1" customWidth="1"/>
    <col min="518" max="518" width="9.125" style="183" bestFit="1" customWidth="1"/>
    <col min="519" max="519" width="7.5" style="183" bestFit="1" customWidth="1"/>
    <col min="520" max="520" width="11" style="183" bestFit="1" customWidth="1"/>
    <col min="521" max="523" width="10" style="183"/>
    <col min="524" max="524" width="10.125" style="183" bestFit="1" customWidth="1"/>
    <col min="525" max="768" width="10" style="183"/>
    <col min="769" max="769" width="19.75" style="183" customWidth="1"/>
    <col min="770" max="770" width="10" style="183" customWidth="1"/>
    <col min="771" max="771" width="7.5" style="183" bestFit="1" customWidth="1"/>
    <col min="772" max="772" width="9.125" style="183" bestFit="1" customWidth="1"/>
    <col min="773" max="773" width="7.5" style="183" bestFit="1" customWidth="1"/>
    <col min="774" max="774" width="9.125" style="183" bestFit="1" customWidth="1"/>
    <col min="775" max="775" width="7.5" style="183" bestFit="1" customWidth="1"/>
    <col min="776" max="776" width="11" style="183" bestFit="1" customWidth="1"/>
    <col min="777" max="779" width="10" style="183"/>
    <col min="780" max="780" width="10.125" style="183" bestFit="1" customWidth="1"/>
    <col min="781" max="1024" width="11" style="183"/>
    <col min="1025" max="1025" width="19.75" style="183" customWidth="1"/>
    <col min="1026" max="1026" width="10" style="183" customWidth="1"/>
    <col min="1027" max="1027" width="7.5" style="183" bestFit="1" customWidth="1"/>
    <col min="1028" max="1028" width="9.125" style="183" bestFit="1" customWidth="1"/>
    <col min="1029" max="1029" width="7.5" style="183" bestFit="1" customWidth="1"/>
    <col min="1030" max="1030" width="9.125" style="183" bestFit="1" customWidth="1"/>
    <col min="1031" max="1031" width="7.5" style="183" bestFit="1" customWidth="1"/>
    <col min="1032" max="1032" width="11" style="183" bestFit="1" customWidth="1"/>
    <col min="1033" max="1035" width="10" style="183"/>
    <col min="1036" max="1036" width="10.125" style="183" bestFit="1" customWidth="1"/>
    <col min="1037" max="1280" width="10" style="183"/>
    <col min="1281" max="1281" width="19.75" style="183" customWidth="1"/>
    <col min="1282" max="1282" width="10" style="183" customWidth="1"/>
    <col min="1283" max="1283" width="7.5" style="183" bestFit="1" customWidth="1"/>
    <col min="1284" max="1284" width="9.125" style="183" bestFit="1" customWidth="1"/>
    <col min="1285" max="1285" width="7.5" style="183" bestFit="1" customWidth="1"/>
    <col min="1286" max="1286" width="9.125" style="183" bestFit="1" customWidth="1"/>
    <col min="1287" max="1287" width="7.5" style="183" bestFit="1" customWidth="1"/>
    <col min="1288" max="1288" width="11" style="183" bestFit="1" customWidth="1"/>
    <col min="1289" max="1291" width="10" style="183"/>
    <col min="1292" max="1292" width="10.125" style="183" bestFit="1" customWidth="1"/>
    <col min="1293" max="1536" width="10" style="183"/>
    <col min="1537" max="1537" width="19.75" style="183" customWidth="1"/>
    <col min="1538" max="1538" width="10" style="183" customWidth="1"/>
    <col min="1539" max="1539" width="7.5" style="183" bestFit="1" customWidth="1"/>
    <col min="1540" max="1540" width="9.125" style="183" bestFit="1" customWidth="1"/>
    <col min="1541" max="1541" width="7.5" style="183" bestFit="1" customWidth="1"/>
    <col min="1542" max="1542" width="9.125" style="183" bestFit="1" customWidth="1"/>
    <col min="1543" max="1543" width="7.5" style="183" bestFit="1" customWidth="1"/>
    <col min="1544" max="1544" width="11" style="183" bestFit="1" customWidth="1"/>
    <col min="1545" max="1547" width="10" style="183"/>
    <col min="1548" max="1548" width="10.125" style="183" bestFit="1" customWidth="1"/>
    <col min="1549" max="1792" width="10" style="183"/>
    <col min="1793" max="1793" width="19.75" style="183" customWidth="1"/>
    <col min="1794" max="1794" width="10" style="183" customWidth="1"/>
    <col min="1795" max="1795" width="7.5" style="183" bestFit="1" customWidth="1"/>
    <col min="1796" max="1796" width="9.125" style="183" bestFit="1" customWidth="1"/>
    <col min="1797" max="1797" width="7.5" style="183" bestFit="1" customWidth="1"/>
    <col min="1798" max="1798" width="9.125" style="183" bestFit="1" customWidth="1"/>
    <col min="1799" max="1799" width="7.5" style="183" bestFit="1" customWidth="1"/>
    <col min="1800" max="1800" width="11" style="183" bestFit="1" customWidth="1"/>
    <col min="1801" max="1803" width="10" style="183"/>
    <col min="1804" max="1804" width="10.125" style="183" bestFit="1" customWidth="1"/>
    <col min="1805" max="2048" width="11" style="183"/>
    <col min="2049" max="2049" width="19.75" style="183" customWidth="1"/>
    <col min="2050" max="2050" width="10" style="183" customWidth="1"/>
    <col min="2051" max="2051" width="7.5" style="183" bestFit="1" customWidth="1"/>
    <col min="2052" max="2052" width="9.125" style="183" bestFit="1" customWidth="1"/>
    <col min="2053" max="2053" width="7.5" style="183" bestFit="1" customWidth="1"/>
    <col min="2054" max="2054" width="9.125" style="183" bestFit="1" customWidth="1"/>
    <col min="2055" max="2055" width="7.5" style="183" bestFit="1" customWidth="1"/>
    <col min="2056" max="2056" width="11" style="183" bestFit="1" customWidth="1"/>
    <col min="2057" max="2059" width="10" style="183"/>
    <col min="2060" max="2060" width="10.125" style="183" bestFit="1" customWidth="1"/>
    <col min="2061" max="2304" width="10" style="183"/>
    <col min="2305" max="2305" width="19.75" style="183" customWidth="1"/>
    <col min="2306" max="2306" width="10" style="183" customWidth="1"/>
    <col min="2307" max="2307" width="7.5" style="183" bestFit="1" customWidth="1"/>
    <col min="2308" max="2308" width="9.125" style="183" bestFit="1" customWidth="1"/>
    <col min="2309" max="2309" width="7.5" style="183" bestFit="1" customWidth="1"/>
    <col min="2310" max="2310" width="9.125" style="183" bestFit="1" customWidth="1"/>
    <col min="2311" max="2311" width="7.5" style="183" bestFit="1" customWidth="1"/>
    <col min="2312" max="2312" width="11" style="183" bestFit="1" customWidth="1"/>
    <col min="2313" max="2315" width="10" style="183"/>
    <col min="2316" max="2316" width="10.125" style="183" bestFit="1" customWidth="1"/>
    <col min="2317" max="2560" width="10" style="183"/>
    <col min="2561" max="2561" width="19.75" style="183" customWidth="1"/>
    <col min="2562" max="2562" width="10" style="183" customWidth="1"/>
    <col min="2563" max="2563" width="7.5" style="183" bestFit="1" customWidth="1"/>
    <col min="2564" max="2564" width="9.125" style="183" bestFit="1" customWidth="1"/>
    <col min="2565" max="2565" width="7.5" style="183" bestFit="1" customWidth="1"/>
    <col min="2566" max="2566" width="9.125" style="183" bestFit="1" customWidth="1"/>
    <col min="2567" max="2567" width="7.5" style="183" bestFit="1" customWidth="1"/>
    <col min="2568" max="2568" width="11" style="183" bestFit="1" customWidth="1"/>
    <col min="2569" max="2571" width="10" style="183"/>
    <col min="2572" max="2572" width="10.125" style="183" bestFit="1" customWidth="1"/>
    <col min="2573" max="2816" width="10" style="183"/>
    <col min="2817" max="2817" width="19.75" style="183" customWidth="1"/>
    <col min="2818" max="2818" width="10" style="183" customWidth="1"/>
    <col min="2819" max="2819" width="7.5" style="183" bestFit="1" customWidth="1"/>
    <col min="2820" max="2820" width="9.125" style="183" bestFit="1" customWidth="1"/>
    <col min="2821" max="2821" width="7.5" style="183" bestFit="1" customWidth="1"/>
    <col min="2822" max="2822" width="9.125" style="183" bestFit="1" customWidth="1"/>
    <col min="2823" max="2823" width="7.5" style="183" bestFit="1" customWidth="1"/>
    <col min="2824" max="2824" width="11" style="183" bestFit="1" customWidth="1"/>
    <col min="2825" max="2827" width="10" style="183"/>
    <col min="2828" max="2828" width="10.125" style="183" bestFit="1" customWidth="1"/>
    <col min="2829" max="3072" width="11" style="183"/>
    <col min="3073" max="3073" width="19.75" style="183" customWidth="1"/>
    <col min="3074" max="3074" width="10" style="183" customWidth="1"/>
    <col min="3075" max="3075" width="7.5" style="183" bestFit="1" customWidth="1"/>
    <col min="3076" max="3076" width="9.125" style="183" bestFit="1" customWidth="1"/>
    <col min="3077" max="3077" width="7.5" style="183" bestFit="1" customWidth="1"/>
    <col min="3078" max="3078" width="9.125" style="183" bestFit="1" customWidth="1"/>
    <col min="3079" max="3079" width="7.5" style="183" bestFit="1" customWidth="1"/>
    <col min="3080" max="3080" width="11" style="183" bestFit="1" customWidth="1"/>
    <col min="3081" max="3083" width="10" style="183"/>
    <col min="3084" max="3084" width="10.125" style="183" bestFit="1" customWidth="1"/>
    <col min="3085" max="3328" width="10" style="183"/>
    <col min="3329" max="3329" width="19.75" style="183" customWidth="1"/>
    <col min="3330" max="3330" width="10" style="183" customWidth="1"/>
    <col min="3331" max="3331" width="7.5" style="183" bestFit="1" customWidth="1"/>
    <col min="3332" max="3332" width="9.125" style="183" bestFit="1" customWidth="1"/>
    <col min="3333" max="3333" width="7.5" style="183" bestFit="1" customWidth="1"/>
    <col min="3334" max="3334" width="9.125" style="183" bestFit="1" customWidth="1"/>
    <col min="3335" max="3335" width="7.5" style="183" bestFit="1" customWidth="1"/>
    <col min="3336" max="3336" width="11" style="183" bestFit="1" customWidth="1"/>
    <col min="3337" max="3339" width="10" style="183"/>
    <col min="3340" max="3340" width="10.125" style="183" bestFit="1" customWidth="1"/>
    <col min="3341" max="3584" width="10" style="183"/>
    <col min="3585" max="3585" width="19.75" style="183" customWidth="1"/>
    <col min="3586" max="3586" width="10" style="183" customWidth="1"/>
    <col min="3587" max="3587" width="7.5" style="183" bestFit="1" customWidth="1"/>
    <col min="3588" max="3588" width="9.125" style="183" bestFit="1" customWidth="1"/>
    <col min="3589" max="3589" width="7.5" style="183" bestFit="1" customWidth="1"/>
    <col min="3590" max="3590" width="9.125" style="183" bestFit="1" customWidth="1"/>
    <col min="3591" max="3591" width="7.5" style="183" bestFit="1" customWidth="1"/>
    <col min="3592" max="3592" width="11" style="183" bestFit="1" customWidth="1"/>
    <col min="3593" max="3595" width="10" style="183"/>
    <col min="3596" max="3596" width="10.125" style="183" bestFit="1" customWidth="1"/>
    <col min="3597" max="3840" width="10" style="183"/>
    <col min="3841" max="3841" width="19.75" style="183" customWidth="1"/>
    <col min="3842" max="3842" width="10" style="183" customWidth="1"/>
    <col min="3843" max="3843" width="7.5" style="183" bestFit="1" customWidth="1"/>
    <col min="3844" max="3844" width="9.125" style="183" bestFit="1" customWidth="1"/>
    <col min="3845" max="3845" width="7.5" style="183" bestFit="1" customWidth="1"/>
    <col min="3846" max="3846" width="9.125" style="183" bestFit="1" customWidth="1"/>
    <col min="3847" max="3847" width="7.5" style="183" bestFit="1" customWidth="1"/>
    <col min="3848" max="3848" width="11" style="183" bestFit="1" customWidth="1"/>
    <col min="3849" max="3851" width="10" style="183"/>
    <col min="3852" max="3852" width="10.125" style="183" bestFit="1" customWidth="1"/>
    <col min="3853" max="4096" width="11" style="183"/>
    <col min="4097" max="4097" width="19.75" style="183" customWidth="1"/>
    <col min="4098" max="4098" width="10" style="183" customWidth="1"/>
    <col min="4099" max="4099" width="7.5" style="183" bestFit="1" customWidth="1"/>
    <col min="4100" max="4100" width="9.125" style="183" bestFit="1" customWidth="1"/>
    <col min="4101" max="4101" width="7.5" style="183" bestFit="1" customWidth="1"/>
    <col min="4102" max="4102" width="9.125" style="183" bestFit="1" customWidth="1"/>
    <col min="4103" max="4103" width="7.5" style="183" bestFit="1" customWidth="1"/>
    <col min="4104" max="4104" width="11" style="183" bestFit="1" customWidth="1"/>
    <col min="4105" max="4107" width="10" style="183"/>
    <col min="4108" max="4108" width="10.125" style="183" bestFit="1" customWidth="1"/>
    <col min="4109" max="4352" width="10" style="183"/>
    <col min="4353" max="4353" width="19.75" style="183" customWidth="1"/>
    <col min="4354" max="4354" width="10" style="183" customWidth="1"/>
    <col min="4355" max="4355" width="7.5" style="183" bestFit="1" customWidth="1"/>
    <col min="4356" max="4356" width="9.125" style="183" bestFit="1" customWidth="1"/>
    <col min="4357" max="4357" width="7.5" style="183" bestFit="1" customWidth="1"/>
    <col min="4358" max="4358" width="9.125" style="183" bestFit="1" customWidth="1"/>
    <col min="4359" max="4359" width="7.5" style="183" bestFit="1" customWidth="1"/>
    <col min="4360" max="4360" width="11" style="183" bestFit="1" customWidth="1"/>
    <col min="4361" max="4363" width="10" style="183"/>
    <col min="4364" max="4364" width="10.125" style="183" bestFit="1" customWidth="1"/>
    <col min="4365" max="4608" width="10" style="183"/>
    <col min="4609" max="4609" width="19.75" style="183" customWidth="1"/>
    <col min="4610" max="4610" width="10" style="183" customWidth="1"/>
    <col min="4611" max="4611" width="7.5" style="183" bestFit="1" customWidth="1"/>
    <col min="4612" max="4612" width="9.125" style="183" bestFit="1" customWidth="1"/>
    <col min="4613" max="4613" width="7.5" style="183" bestFit="1" customWidth="1"/>
    <col min="4614" max="4614" width="9.125" style="183" bestFit="1" customWidth="1"/>
    <col min="4615" max="4615" width="7.5" style="183" bestFit="1" customWidth="1"/>
    <col min="4616" max="4616" width="11" style="183" bestFit="1" customWidth="1"/>
    <col min="4617" max="4619" width="10" style="183"/>
    <col min="4620" max="4620" width="10.125" style="183" bestFit="1" customWidth="1"/>
    <col min="4621" max="4864" width="10" style="183"/>
    <col min="4865" max="4865" width="19.75" style="183" customWidth="1"/>
    <col min="4866" max="4866" width="10" style="183" customWidth="1"/>
    <col min="4867" max="4867" width="7.5" style="183" bestFit="1" customWidth="1"/>
    <col min="4868" max="4868" width="9.125" style="183" bestFit="1" customWidth="1"/>
    <col min="4869" max="4869" width="7.5" style="183" bestFit="1" customWidth="1"/>
    <col min="4870" max="4870" width="9.125" style="183" bestFit="1" customWidth="1"/>
    <col min="4871" max="4871" width="7.5" style="183" bestFit="1" customWidth="1"/>
    <col min="4872" max="4872" width="11" style="183" bestFit="1" customWidth="1"/>
    <col min="4873" max="4875" width="10" style="183"/>
    <col min="4876" max="4876" width="10.125" style="183" bestFit="1" customWidth="1"/>
    <col min="4877" max="5120" width="11" style="183"/>
    <col min="5121" max="5121" width="19.75" style="183" customWidth="1"/>
    <col min="5122" max="5122" width="10" style="183" customWidth="1"/>
    <col min="5123" max="5123" width="7.5" style="183" bestFit="1" customWidth="1"/>
    <col min="5124" max="5124" width="9.125" style="183" bestFit="1" customWidth="1"/>
    <col min="5125" max="5125" width="7.5" style="183" bestFit="1" customWidth="1"/>
    <col min="5126" max="5126" width="9.125" style="183" bestFit="1" customWidth="1"/>
    <col min="5127" max="5127" width="7.5" style="183" bestFit="1" customWidth="1"/>
    <col min="5128" max="5128" width="11" style="183" bestFit="1" customWidth="1"/>
    <col min="5129" max="5131" width="10" style="183"/>
    <col min="5132" max="5132" width="10.125" style="183" bestFit="1" customWidth="1"/>
    <col min="5133" max="5376" width="10" style="183"/>
    <col min="5377" max="5377" width="19.75" style="183" customWidth="1"/>
    <col min="5378" max="5378" width="10" style="183" customWidth="1"/>
    <col min="5379" max="5379" width="7.5" style="183" bestFit="1" customWidth="1"/>
    <col min="5380" max="5380" width="9.125" style="183" bestFit="1" customWidth="1"/>
    <col min="5381" max="5381" width="7.5" style="183" bestFit="1" customWidth="1"/>
    <col min="5382" max="5382" width="9.125" style="183" bestFit="1" customWidth="1"/>
    <col min="5383" max="5383" width="7.5" style="183" bestFit="1" customWidth="1"/>
    <col min="5384" max="5384" width="11" style="183" bestFit="1" customWidth="1"/>
    <col min="5385" max="5387" width="10" style="183"/>
    <col min="5388" max="5388" width="10.125" style="183" bestFit="1" customWidth="1"/>
    <col min="5389" max="5632" width="10" style="183"/>
    <col min="5633" max="5633" width="19.75" style="183" customWidth="1"/>
    <col min="5634" max="5634" width="10" style="183" customWidth="1"/>
    <col min="5635" max="5635" width="7.5" style="183" bestFit="1" customWidth="1"/>
    <col min="5636" max="5636" width="9.125" style="183" bestFit="1" customWidth="1"/>
    <col min="5637" max="5637" width="7.5" style="183" bestFit="1" customWidth="1"/>
    <col min="5638" max="5638" width="9.125" style="183" bestFit="1" customWidth="1"/>
    <col min="5639" max="5639" width="7.5" style="183" bestFit="1" customWidth="1"/>
    <col min="5640" max="5640" width="11" style="183" bestFit="1" customWidth="1"/>
    <col min="5641" max="5643" width="10" style="183"/>
    <col min="5644" max="5644" width="10.125" style="183" bestFit="1" customWidth="1"/>
    <col min="5645" max="5888" width="10" style="183"/>
    <col min="5889" max="5889" width="19.75" style="183" customWidth="1"/>
    <col min="5890" max="5890" width="10" style="183" customWidth="1"/>
    <col min="5891" max="5891" width="7.5" style="183" bestFit="1" customWidth="1"/>
    <col min="5892" max="5892" width="9.125" style="183" bestFit="1" customWidth="1"/>
    <col min="5893" max="5893" width="7.5" style="183" bestFit="1" customWidth="1"/>
    <col min="5894" max="5894" width="9.125" style="183" bestFit="1" customWidth="1"/>
    <col min="5895" max="5895" width="7.5" style="183" bestFit="1" customWidth="1"/>
    <col min="5896" max="5896" width="11" style="183" bestFit="1" customWidth="1"/>
    <col min="5897" max="5899" width="10" style="183"/>
    <col min="5900" max="5900" width="10.125" style="183" bestFit="1" customWidth="1"/>
    <col min="5901" max="6144" width="11" style="183"/>
    <col min="6145" max="6145" width="19.75" style="183" customWidth="1"/>
    <col min="6146" max="6146" width="10" style="183" customWidth="1"/>
    <col min="6147" max="6147" width="7.5" style="183" bestFit="1" customWidth="1"/>
    <col min="6148" max="6148" width="9.125" style="183" bestFit="1" customWidth="1"/>
    <col min="6149" max="6149" width="7.5" style="183" bestFit="1" customWidth="1"/>
    <col min="6150" max="6150" width="9.125" style="183" bestFit="1" customWidth="1"/>
    <col min="6151" max="6151" width="7.5" style="183" bestFit="1" customWidth="1"/>
    <col min="6152" max="6152" width="11" style="183" bestFit="1" customWidth="1"/>
    <col min="6153" max="6155" width="10" style="183"/>
    <col min="6156" max="6156" width="10.125" style="183" bestFit="1" customWidth="1"/>
    <col min="6157" max="6400" width="10" style="183"/>
    <col min="6401" max="6401" width="19.75" style="183" customWidth="1"/>
    <col min="6402" max="6402" width="10" style="183" customWidth="1"/>
    <col min="6403" max="6403" width="7.5" style="183" bestFit="1" customWidth="1"/>
    <col min="6404" max="6404" width="9.125" style="183" bestFit="1" customWidth="1"/>
    <col min="6405" max="6405" width="7.5" style="183" bestFit="1" customWidth="1"/>
    <col min="6406" max="6406" width="9.125" style="183" bestFit="1" customWidth="1"/>
    <col min="6407" max="6407" width="7.5" style="183" bestFit="1" customWidth="1"/>
    <col min="6408" max="6408" width="11" style="183" bestFit="1" customWidth="1"/>
    <col min="6409" max="6411" width="10" style="183"/>
    <col min="6412" max="6412" width="10.125" style="183" bestFit="1" customWidth="1"/>
    <col min="6413" max="6656" width="10" style="183"/>
    <col min="6657" max="6657" width="19.75" style="183" customWidth="1"/>
    <col min="6658" max="6658" width="10" style="183" customWidth="1"/>
    <col min="6659" max="6659" width="7.5" style="183" bestFit="1" customWidth="1"/>
    <col min="6660" max="6660" width="9.125" style="183" bestFit="1" customWidth="1"/>
    <col min="6661" max="6661" width="7.5" style="183" bestFit="1" customWidth="1"/>
    <col min="6662" max="6662" width="9.125" style="183" bestFit="1" customWidth="1"/>
    <col min="6663" max="6663" width="7.5" style="183" bestFit="1" customWidth="1"/>
    <col min="6664" max="6664" width="11" style="183" bestFit="1" customWidth="1"/>
    <col min="6665" max="6667" width="10" style="183"/>
    <col min="6668" max="6668" width="10.125" style="183" bestFit="1" customWidth="1"/>
    <col min="6669" max="6912" width="10" style="183"/>
    <col min="6913" max="6913" width="19.75" style="183" customWidth="1"/>
    <col min="6914" max="6914" width="10" style="183" customWidth="1"/>
    <col min="6915" max="6915" width="7.5" style="183" bestFit="1" customWidth="1"/>
    <col min="6916" max="6916" width="9.125" style="183" bestFit="1" customWidth="1"/>
    <col min="6917" max="6917" width="7.5" style="183" bestFit="1" customWidth="1"/>
    <col min="6918" max="6918" width="9.125" style="183" bestFit="1" customWidth="1"/>
    <col min="6919" max="6919" width="7.5" style="183" bestFit="1" customWidth="1"/>
    <col min="6920" max="6920" width="11" style="183" bestFit="1" customWidth="1"/>
    <col min="6921" max="6923" width="10" style="183"/>
    <col min="6924" max="6924" width="10.125" style="183" bestFit="1" customWidth="1"/>
    <col min="6925" max="7168" width="11" style="183"/>
    <col min="7169" max="7169" width="19.75" style="183" customWidth="1"/>
    <col min="7170" max="7170" width="10" style="183" customWidth="1"/>
    <col min="7171" max="7171" width="7.5" style="183" bestFit="1" customWidth="1"/>
    <col min="7172" max="7172" width="9.125" style="183" bestFit="1" customWidth="1"/>
    <col min="7173" max="7173" width="7.5" style="183" bestFit="1" customWidth="1"/>
    <col min="7174" max="7174" width="9.125" style="183" bestFit="1" customWidth="1"/>
    <col min="7175" max="7175" width="7.5" style="183" bestFit="1" customWidth="1"/>
    <col min="7176" max="7176" width="11" style="183" bestFit="1" customWidth="1"/>
    <col min="7177" max="7179" width="10" style="183"/>
    <col min="7180" max="7180" width="10.125" style="183" bestFit="1" customWidth="1"/>
    <col min="7181" max="7424" width="10" style="183"/>
    <col min="7425" max="7425" width="19.75" style="183" customWidth="1"/>
    <col min="7426" max="7426" width="10" style="183" customWidth="1"/>
    <col min="7427" max="7427" width="7.5" style="183" bestFit="1" customWidth="1"/>
    <col min="7428" max="7428" width="9.125" style="183" bestFit="1" customWidth="1"/>
    <col min="7429" max="7429" width="7.5" style="183" bestFit="1" customWidth="1"/>
    <col min="7430" max="7430" width="9.125" style="183" bestFit="1" customWidth="1"/>
    <col min="7431" max="7431" width="7.5" style="183" bestFit="1" customWidth="1"/>
    <col min="7432" max="7432" width="11" style="183" bestFit="1" customWidth="1"/>
    <col min="7433" max="7435" width="10" style="183"/>
    <col min="7436" max="7436" width="10.125" style="183" bestFit="1" customWidth="1"/>
    <col min="7437" max="7680" width="10" style="183"/>
    <col min="7681" max="7681" width="19.75" style="183" customWidth="1"/>
    <col min="7682" max="7682" width="10" style="183" customWidth="1"/>
    <col min="7683" max="7683" width="7.5" style="183" bestFit="1" customWidth="1"/>
    <col min="7684" max="7684" width="9.125" style="183" bestFit="1" customWidth="1"/>
    <col min="7685" max="7685" width="7.5" style="183" bestFit="1" customWidth="1"/>
    <col min="7686" max="7686" width="9.125" style="183" bestFit="1" customWidth="1"/>
    <col min="7687" max="7687" width="7.5" style="183" bestFit="1" customWidth="1"/>
    <col min="7688" max="7688" width="11" style="183" bestFit="1" customWidth="1"/>
    <col min="7689" max="7691" width="10" style="183"/>
    <col min="7692" max="7692" width="10.125" style="183" bestFit="1" customWidth="1"/>
    <col min="7693" max="7936" width="10" style="183"/>
    <col min="7937" max="7937" width="19.75" style="183" customWidth="1"/>
    <col min="7938" max="7938" width="10" style="183" customWidth="1"/>
    <col min="7939" max="7939" width="7.5" style="183" bestFit="1" customWidth="1"/>
    <col min="7940" max="7940" width="9.125" style="183" bestFit="1" customWidth="1"/>
    <col min="7941" max="7941" width="7.5" style="183" bestFit="1" customWidth="1"/>
    <col min="7942" max="7942" width="9.125" style="183" bestFit="1" customWidth="1"/>
    <col min="7943" max="7943" width="7.5" style="183" bestFit="1" customWidth="1"/>
    <col min="7944" max="7944" width="11" style="183" bestFit="1" customWidth="1"/>
    <col min="7945" max="7947" width="10" style="183"/>
    <col min="7948" max="7948" width="10.125" style="183" bestFit="1" customWidth="1"/>
    <col min="7949" max="8192" width="11" style="183"/>
    <col min="8193" max="8193" width="19.75" style="183" customWidth="1"/>
    <col min="8194" max="8194" width="10" style="183" customWidth="1"/>
    <col min="8195" max="8195" width="7.5" style="183" bestFit="1" customWidth="1"/>
    <col min="8196" max="8196" width="9.125" style="183" bestFit="1" customWidth="1"/>
    <col min="8197" max="8197" width="7.5" style="183" bestFit="1" customWidth="1"/>
    <col min="8198" max="8198" width="9.125" style="183" bestFit="1" customWidth="1"/>
    <col min="8199" max="8199" width="7.5" style="183" bestFit="1" customWidth="1"/>
    <col min="8200" max="8200" width="11" style="183" bestFit="1" customWidth="1"/>
    <col min="8201" max="8203" width="10" style="183"/>
    <col min="8204" max="8204" width="10.125" style="183" bestFit="1" customWidth="1"/>
    <col min="8205" max="8448" width="10" style="183"/>
    <col min="8449" max="8449" width="19.75" style="183" customWidth="1"/>
    <col min="8450" max="8450" width="10" style="183" customWidth="1"/>
    <col min="8451" max="8451" width="7.5" style="183" bestFit="1" customWidth="1"/>
    <col min="8452" max="8452" width="9.125" style="183" bestFit="1" customWidth="1"/>
    <col min="8453" max="8453" width="7.5" style="183" bestFit="1" customWidth="1"/>
    <col min="8454" max="8454" width="9.125" style="183" bestFit="1" customWidth="1"/>
    <col min="8455" max="8455" width="7.5" style="183" bestFit="1" customWidth="1"/>
    <col min="8456" max="8456" width="11" style="183" bestFit="1" customWidth="1"/>
    <col min="8457" max="8459" width="10" style="183"/>
    <col min="8460" max="8460" width="10.125" style="183" bestFit="1" customWidth="1"/>
    <col min="8461" max="8704" width="10" style="183"/>
    <col min="8705" max="8705" width="19.75" style="183" customWidth="1"/>
    <col min="8706" max="8706" width="10" style="183" customWidth="1"/>
    <col min="8707" max="8707" width="7.5" style="183" bestFit="1" customWidth="1"/>
    <col min="8708" max="8708" width="9.125" style="183" bestFit="1" customWidth="1"/>
    <col min="8709" max="8709" width="7.5" style="183" bestFit="1" customWidth="1"/>
    <col min="8710" max="8710" width="9.125" style="183" bestFit="1" customWidth="1"/>
    <col min="8711" max="8711" width="7.5" style="183" bestFit="1" customWidth="1"/>
    <col min="8712" max="8712" width="11" style="183" bestFit="1" customWidth="1"/>
    <col min="8713" max="8715" width="10" style="183"/>
    <col min="8716" max="8716" width="10.125" style="183" bestFit="1" customWidth="1"/>
    <col min="8717" max="8960" width="10" style="183"/>
    <col min="8961" max="8961" width="19.75" style="183" customWidth="1"/>
    <col min="8962" max="8962" width="10" style="183" customWidth="1"/>
    <col min="8963" max="8963" width="7.5" style="183" bestFit="1" customWidth="1"/>
    <col min="8964" max="8964" width="9.125" style="183" bestFit="1" customWidth="1"/>
    <col min="8965" max="8965" width="7.5" style="183" bestFit="1" customWidth="1"/>
    <col min="8966" max="8966" width="9.125" style="183" bestFit="1" customWidth="1"/>
    <col min="8967" max="8967" width="7.5" style="183" bestFit="1" customWidth="1"/>
    <col min="8968" max="8968" width="11" style="183" bestFit="1" customWidth="1"/>
    <col min="8969" max="8971" width="10" style="183"/>
    <col min="8972" max="8972" width="10.125" style="183" bestFit="1" customWidth="1"/>
    <col min="8973" max="9216" width="11" style="183"/>
    <col min="9217" max="9217" width="19.75" style="183" customWidth="1"/>
    <col min="9218" max="9218" width="10" style="183" customWidth="1"/>
    <col min="9219" max="9219" width="7.5" style="183" bestFit="1" customWidth="1"/>
    <col min="9220" max="9220" width="9.125" style="183" bestFit="1" customWidth="1"/>
    <col min="9221" max="9221" width="7.5" style="183" bestFit="1" customWidth="1"/>
    <col min="9222" max="9222" width="9.125" style="183" bestFit="1" customWidth="1"/>
    <col min="9223" max="9223" width="7.5" style="183" bestFit="1" customWidth="1"/>
    <col min="9224" max="9224" width="11" style="183" bestFit="1" customWidth="1"/>
    <col min="9225" max="9227" width="10" style="183"/>
    <col min="9228" max="9228" width="10.125" style="183" bestFit="1" customWidth="1"/>
    <col min="9229" max="9472" width="10" style="183"/>
    <col min="9473" max="9473" width="19.75" style="183" customWidth="1"/>
    <col min="9474" max="9474" width="10" style="183" customWidth="1"/>
    <col min="9475" max="9475" width="7.5" style="183" bestFit="1" customWidth="1"/>
    <col min="9476" max="9476" width="9.125" style="183" bestFit="1" customWidth="1"/>
    <col min="9477" max="9477" width="7.5" style="183" bestFit="1" customWidth="1"/>
    <col min="9478" max="9478" width="9.125" style="183" bestFit="1" customWidth="1"/>
    <col min="9479" max="9479" width="7.5" style="183" bestFit="1" customWidth="1"/>
    <col min="9480" max="9480" width="11" style="183" bestFit="1" customWidth="1"/>
    <col min="9481" max="9483" width="10" style="183"/>
    <col min="9484" max="9484" width="10.125" style="183" bestFit="1" customWidth="1"/>
    <col min="9485" max="9728" width="10" style="183"/>
    <col min="9729" max="9729" width="19.75" style="183" customWidth="1"/>
    <col min="9730" max="9730" width="10" style="183" customWidth="1"/>
    <col min="9731" max="9731" width="7.5" style="183" bestFit="1" customWidth="1"/>
    <col min="9732" max="9732" width="9.125" style="183" bestFit="1" customWidth="1"/>
    <col min="9733" max="9733" width="7.5" style="183" bestFit="1" customWidth="1"/>
    <col min="9734" max="9734" width="9.125" style="183" bestFit="1" customWidth="1"/>
    <col min="9735" max="9735" width="7.5" style="183" bestFit="1" customWidth="1"/>
    <col min="9736" max="9736" width="11" style="183" bestFit="1" customWidth="1"/>
    <col min="9737" max="9739" width="10" style="183"/>
    <col min="9740" max="9740" width="10.125" style="183" bestFit="1" customWidth="1"/>
    <col min="9741" max="9984" width="10" style="183"/>
    <col min="9985" max="9985" width="19.75" style="183" customWidth="1"/>
    <col min="9986" max="9986" width="10" style="183" customWidth="1"/>
    <col min="9987" max="9987" width="7.5" style="183" bestFit="1" customWidth="1"/>
    <col min="9988" max="9988" width="9.125" style="183" bestFit="1" customWidth="1"/>
    <col min="9989" max="9989" width="7.5" style="183" bestFit="1" customWidth="1"/>
    <col min="9990" max="9990" width="9.125" style="183" bestFit="1" customWidth="1"/>
    <col min="9991" max="9991" width="7.5" style="183" bestFit="1" customWidth="1"/>
    <col min="9992" max="9992" width="11" style="183" bestFit="1" customWidth="1"/>
    <col min="9993" max="9995" width="10" style="183"/>
    <col min="9996" max="9996" width="10.125" style="183" bestFit="1" customWidth="1"/>
    <col min="9997" max="10240" width="11" style="183"/>
    <col min="10241" max="10241" width="19.75" style="183" customWidth="1"/>
    <col min="10242" max="10242" width="10" style="183" customWidth="1"/>
    <col min="10243" max="10243" width="7.5" style="183" bestFit="1" customWidth="1"/>
    <col min="10244" max="10244" width="9.125" style="183" bestFit="1" customWidth="1"/>
    <col min="10245" max="10245" width="7.5" style="183" bestFit="1" customWidth="1"/>
    <col min="10246" max="10246" width="9.125" style="183" bestFit="1" customWidth="1"/>
    <col min="10247" max="10247" width="7.5" style="183" bestFit="1" customWidth="1"/>
    <col min="10248" max="10248" width="11" style="183" bestFit="1" customWidth="1"/>
    <col min="10249" max="10251" width="10" style="183"/>
    <col min="10252" max="10252" width="10.125" style="183" bestFit="1" customWidth="1"/>
    <col min="10253" max="10496" width="10" style="183"/>
    <col min="10497" max="10497" width="19.75" style="183" customWidth="1"/>
    <col min="10498" max="10498" width="10" style="183" customWidth="1"/>
    <col min="10499" max="10499" width="7.5" style="183" bestFit="1" customWidth="1"/>
    <col min="10500" max="10500" width="9.125" style="183" bestFit="1" customWidth="1"/>
    <col min="10501" max="10501" width="7.5" style="183" bestFit="1" customWidth="1"/>
    <col min="10502" max="10502" width="9.125" style="183" bestFit="1" customWidth="1"/>
    <col min="10503" max="10503" width="7.5" style="183" bestFit="1" customWidth="1"/>
    <col min="10504" max="10504" width="11" style="183" bestFit="1" customWidth="1"/>
    <col min="10505" max="10507" width="10" style="183"/>
    <col min="10508" max="10508" width="10.125" style="183" bestFit="1" customWidth="1"/>
    <col min="10509" max="10752" width="10" style="183"/>
    <col min="10753" max="10753" width="19.75" style="183" customWidth="1"/>
    <col min="10754" max="10754" width="10" style="183" customWidth="1"/>
    <col min="10755" max="10755" width="7.5" style="183" bestFit="1" customWidth="1"/>
    <col min="10756" max="10756" width="9.125" style="183" bestFit="1" customWidth="1"/>
    <col min="10757" max="10757" width="7.5" style="183" bestFit="1" customWidth="1"/>
    <col min="10758" max="10758" width="9.125" style="183" bestFit="1" customWidth="1"/>
    <col min="10759" max="10759" width="7.5" style="183" bestFit="1" customWidth="1"/>
    <col min="10760" max="10760" width="11" style="183" bestFit="1" customWidth="1"/>
    <col min="10761" max="10763" width="10" style="183"/>
    <col min="10764" max="10764" width="10.125" style="183" bestFit="1" customWidth="1"/>
    <col min="10765" max="11008" width="10" style="183"/>
    <col min="11009" max="11009" width="19.75" style="183" customWidth="1"/>
    <col min="11010" max="11010" width="10" style="183" customWidth="1"/>
    <col min="11011" max="11011" width="7.5" style="183" bestFit="1" customWidth="1"/>
    <col min="11012" max="11012" width="9.125" style="183" bestFit="1" customWidth="1"/>
    <col min="11013" max="11013" width="7.5" style="183" bestFit="1" customWidth="1"/>
    <col min="11014" max="11014" width="9.125" style="183" bestFit="1" customWidth="1"/>
    <col min="11015" max="11015" width="7.5" style="183" bestFit="1" customWidth="1"/>
    <col min="11016" max="11016" width="11" style="183" bestFit="1" customWidth="1"/>
    <col min="11017" max="11019" width="10" style="183"/>
    <col min="11020" max="11020" width="10.125" style="183" bestFit="1" customWidth="1"/>
    <col min="11021" max="11264" width="11" style="183"/>
    <col min="11265" max="11265" width="19.75" style="183" customWidth="1"/>
    <col min="11266" max="11266" width="10" style="183" customWidth="1"/>
    <col min="11267" max="11267" width="7.5" style="183" bestFit="1" customWidth="1"/>
    <col min="11268" max="11268" width="9.125" style="183" bestFit="1" customWidth="1"/>
    <col min="11269" max="11269" width="7.5" style="183" bestFit="1" customWidth="1"/>
    <col min="11270" max="11270" width="9.125" style="183" bestFit="1" customWidth="1"/>
    <col min="11271" max="11271" width="7.5" style="183" bestFit="1" customWidth="1"/>
    <col min="11272" max="11272" width="11" style="183" bestFit="1" customWidth="1"/>
    <col min="11273" max="11275" width="10" style="183"/>
    <col min="11276" max="11276" width="10.125" style="183" bestFit="1" customWidth="1"/>
    <col min="11277" max="11520" width="10" style="183"/>
    <col min="11521" max="11521" width="19.75" style="183" customWidth="1"/>
    <col min="11522" max="11522" width="10" style="183" customWidth="1"/>
    <col min="11523" max="11523" width="7.5" style="183" bestFit="1" customWidth="1"/>
    <col min="11524" max="11524" width="9.125" style="183" bestFit="1" customWidth="1"/>
    <col min="11525" max="11525" width="7.5" style="183" bestFit="1" customWidth="1"/>
    <col min="11526" max="11526" width="9.125" style="183" bestFit="1" customWidth="1"/>
    <col min="11527" max="11527" width="7.5" style="183" bestFit="1" customWidth="1"/>
    <col min="11528" max="11528" width="11" style="183" bestFit="1" customWidth="1"/>
    <col min="11529" max="11531" width="10" style="183"/>
    <col min="11532" max="11532" width="10.125" style="183" bestFit="1" customWidth="1"/>
    <col min="11533" max="11776" width="10" style="183"/>
    <col min="11777" max="11777" width="19.75" style="183" customWidth="1"/>
    <col min="11778" max="11778" width="10" style="183" customWidth="1"/>
    <col min="11779" max="11779" width="7.5" style="183" bestFit="1" customWidth="1"/>
    <col min="11780" max="11780" width="9.125" style="183" bestFit="1" customWidth="1"/>
    <col min="11781" max="11781" width="7.5" style="183" bestFit="1" customWidth="1"/>
    <col min="11782" max="11782" width="9.125" style="183" bestFit="1" customWidth="1"/>
    <col min="11783" max="11783" width="7.5" style="183" bestFit="1" customWidth="1"/>
    <col min="11784" max="11784" width="11" style="183" bestFit="1" customWidth="1"/>
    <col min="11785" max="11787" width="10" style="183"/>
    <col min="11788" max="11788" width="10.125" style="183" bestFit="1" customWidth="1"/>
    <col min="11789" max="12032" width="10" style="183"/>
    <col min="12033" max="12033" width="19.75" style="183" customWidth="1"/>
    <col min="12034" max="12034" width="10" style="183" customWidth="1"/>
    <col min="12035" max="12035" width="7.5" style="183" bestFit="1" customWidth="1"/>
    <col min="12036" max="12036" width="9.125" style="183" bestFit="1" customWidth="1"/>
    <col min="12037" max="12037" width="7.5" style="183" bestFit="1" customWidth="1"/>
    <col min="12038" max="12038" width="9.125" style="183" bestFit="1" customWidth="1"/>
    <col min="12039" max="12039" width="7.5" style="183" bestFit="1" customWidth="1"/>
    <col min="12040" max="12040" width="11" style="183" bestFit="1" customWidth="1"/>
    <col min="12041" max="12043" width="10" style="183"/>
    <col min="12044" max="12044" width="10.125" style="183" bestFit="1" customWidth="1"/>
    <col min="12045" max="12288" width="11" style="183"/>
    <col min="12289" max="12289" width="19.75" style="183" customWidth="1"/>
    <col min="12290" max="12290" width="10" style="183" customWidth="1"/>
    <col min="12291" max="12291" width="7.5" style="183" bestFit="1" customWidth="1"/>
    <col min="12292" max="12292" width="9.125" style="183" bestFit="1" customWidth="1"/>
    <col min="12293" max="12293" width="7.5" style="183" bestFit="1" customWidth="1"/>
    <col min="12294" max="12294" width="9.125" style="183" bestFit="1" customWidth="1"/>
    <col min="12295" max="12295" width="7.5" style="183" bestFit="1" customWidth="1"/>
    <col min="12296" max="12296" width="11" style="183" bestFit="1" customWidth="1"/>
    <col min="12297" max="12299" width="10" style="183"/>
    <col min="12300" max="12300" width="10.125" style="183" bestFit="1" customWidth="1"/>
    <col min="12301" max="12544" width="10" style="183"/>
    <col min="12545" max="12545" width="19.75" style="183" customWidth="1"/>
    <col min="12546" max="12546" width="10" style="183" customWidth="1"/>
    <col min="12547" max="12547" width="7.5" style="183" bestFit="1" customWidth="1"/>
    <col min="12548" max="12548" width="9.125" style="183" bestFit="1" customWidth="1"/>
    <col min="12549" max="12549" width="7.5" style="183" bestFit="1" customWidth="1"/>
    <col min="12550" max="12550" width="9.125" style="183" bestFit="1" customWidth="1"/>
    <col min="12551" max="12551" width="7.5" style="183" bestFit="1" customWidth="1"/>
    <col min="12552" max="12552" width="11" style="183" bestFit="1" customWidth="1"/>
    <col min="12553" max="12555" width="10" style="183"/>
    <col min="12556" max="12556" width="10.125" style="183" bestFit="1" customWidth="1"/>
    <col min="12557" max="12800" width="10" style="183"/>
    <col min="12801" max="12801" width="19.75" style="183" customWidth="1"/>
    <col min="12802" max="12802" width="10" style="183" customWidth="1"/>
    <col min="12803" max="12803" width="7.5" style="183" bestFit="1" customWidth="1"/>
    <col min="12804" max="12804" width="9.125" style="183" bestFit="1" customWidth="1"/>
    <col min="12805" max="12805" width="7.5" style="183" bestFit="1" customWidth="1"/>
    <col min="12806" max="12806" width="9.125" style="183" bestFit="1" customWidth="1"/>
    <col min="12807" max="12807" width="7.5" style="183" bestFit="1" customWidth="1"/>
    <col min="12808" max="12808" width="11" style="183" bestFit="1" customWidth="1"/>
    <col min="12809" max="12811" width="10" style="183"/>
    <col min="12812" max="12812" width="10.125" style="183" bestFit="1" customWidth="1"/>
    <col min="12813" max="13056" width="10" style="183"/>
    <col min="13057" max="13057" width="19.75" style="183" customWidth="1"/>
    <col min="13058" max="13058" width="10" style="183" customWidth="1"/>
    <col min="13059" max="13059" width="7.5" style="183" bestFit="1" customWidth="1"/>
    <col min="13060" max="13060" width="9.125" style="183" bestFit="1" customWidth="1"/>
    <col min="13061" max="13061" width="7.5" style="183" bestFit="1" customWidth="1"/>
    <col min="13062" max="13062" width="9.125" style="183" bestFit="1" customWidth="1"/>
    <col min="13063" max="13063" width="7.5" style="183" bestFit="1" customWidth="1"/>
    <col min="13064" max="13064" width="11" style="183" bestFit="1" customWidth="1"/>
    <col min="13065" max="13067" width="10" style="183"/>
    <col min="13068" max="13068" width="10.125" style="183" bestFit="1" customWidth="1"/>
    <col min="13069" max="13312" width="11" style="183"/>
    <col min="13313" max="13313" width="19.75" style="183" customWidth="1"/>
    <col min="13314" max="13314" width="10" style="183" customWidth="1"/>
    <col min="13315" max="13315" width="7.5" style="183" bestFit="1" customWidth="1"/>
    <col min="13316" max="13316" width="9.125" style="183" bestFit="1" customWidth="1"/>
    <col min="13317" max="13317" width="7.5" style="183" bestFit="1" customWidth="1"/>
    <col min="13318" max="13318" width="9.125" style="183" bestFit="1" customWidth="1"/>
    <col min="13319" max="13319" width="7.5" style="183" bestFit="1" customWidth="1"/>
    <col min="13320" max="13320" width="11" style="183" bestFit="1" customWidth="1"/>
    <col min="13321" max="13323" width="10" style="183"/>
    <col min="13324" max="13324" width="10.125" style="183" bestFit="1" customWidth="1"/>
    <col min="13325" max="13568" width="10" style="183"/>
    <col min="13569" max="13569" width="19.75" style="183" customWidth="1"/>
    <col min="13570" max="13570" width="10" style="183" customWidth="1"/>
    <col min="13571" max="13571" width="7.5" style="183" bestFit="1" customWidth="1"/>
    <col min="13572" max="13572" width="9.125" style="183" bestFit="1" customWidth="1"/>
    <col min="13573" max="13573" width="7.5" style="183" bestFit="1" customWidth="1"/>
    <col min="13574" max="13574" width="9.125" style="183" bestFit="1" customWidth="1"/>
    <col min="13575" max="13575" width="7.5" style="183" bestFit="1" customWidth="1"/>
    <col min="13576" max="13576" width="11" style="183" bestFit="1" customWidth="1"/>
    <col min="13577" max="13579" width="10" style="183"/>
    <col min="13580" max="13580" width="10.125" style="183" bestFit="1" customWidth="1"/>
    <col min="13581" max="13824" width="10" style="183"/>
    <col min="13825" max="13825" width="19.75" style="183" customWidth="1"/>
    <col min="13826" max="13826" width="10" style="183" customWidth="1"/>
    <col min="13827" max="13827" width="7.5" style="183" bestFit="1" customWidth="1"/>
    <col min="13828" max="13828" width="9.125" style="183" bestFit="1" customWidth="1"/>
    <col min="13829" max="13829" width="7.5" style="183" bestFit="1" customWidth="1"/>
    <col min="13830" max="13830" width="9.125" style="183" bestFit="1" customWidth="1"/>
    <col min="13831" max="13831" width="7.5" style="183" bestFit="1" customWidth="1"/>
    <col min="13832" max="13832" width="11" style="183" bestFit="1" customWidth="1"/>
    <col min="13833" max="13835" width="10" style="183"/>
    <col min="13836" max="13836" width="10.125" style="183" bestFit="1" customWidth="1"/>
    <col min="13837" max="14080" width="10" style="183"/>
    <col min="14081" max="14081" width="19.75" style="183" customWidth="1"/>
    <col min="14082" max="14082" width="10" style="183" customWidth="1"/>
    <col min="14083" max="14083" width="7.5" style="183" bestFit="1" customWidth="1"/>
    <col min="14084" max="14084" width="9.125" style="183" bestFit="1" customWidth="1"/>
    <col min="14085" max="14085" width="7.5" style="183" bestFit="1" customWidth="1"/>
    <col min="14086" max="14086" width="9.125" style="183" bestFit="1" customWidth="1"/>
    <col min="14087" max="14087" width="7.5" style="183" bestFit="1" customWidth="1"/>
    <col min="14088" max="14088" width="11" style="183" bestFit="1" customWidth="1"/>
    <col min="14089" max="14091" width="10" style="183"/>
    <col min="14092" max="14092" width="10.125" style="183" bestFit="1" customWidth="1"/>
    <col min="14093" max="14336" width="11" style="183"/>
    <col min="14337" max="14337" width="19.75" style="183" customWidth="1"/>
    <col min="14338" max="14338" width="10" style="183" customWidth="1"/>
    <col min="14339" max="14339" width="7.5" style="183" bestFit="1" customWidth="1"/>
    <col min="14340" max="14340" width="9.125" style="183" bestFit="1" customWidth="1"/>
    <col min="14341" max="14341" width="7.5" style="183" bestFit="1" customWidth="1"/>
    <col min="14342" max="14342" width="9.125" style="183" bestFit="1" customWidth="1"/>
    <col min="14343" max="14343" width="7.5" style="183" bestFit="1" customWidth="1"/>
    <col min="14344" max="14344" width="11" style="183" bestFit="1" customWidth="1"/>
    <col min="14345" max="14347" width="10" style="183"/>
    <col min="14348" max="14348" width="10.125" style="183" bestFit="1" customWidth="1"/>
    <col min="14349" max="14592" width="10" style="183"/>
    <col min="14593" max="14593" width="19.75" style="183" customWidth="1"/>
    <col min="14594" max="14594" width="10" style="183" customWidth="1"/>
    <col min="14595" max="14595" width="7.5" style="183" bestFit="1" customWidth="1"/>
    <col min="14596" max="14596" width="9.125" style="183" bestFit="1" customWidth="1"/>
    <col min="14597" max="14597" width="7.5" style="183" bestFit="1" customWidth="1"/>
    <col min="14598" max="14598" width="9.125" style="183" bestFit="1" customWidth="1"/>
    <col min="14599" max="14599" width="7.5" style="183" bestFit="1" customWidth="1"/>
    <col min="14600" max="14600" width="11" style="183" bestFit="1" customWidth="1"/>
    <col min="14601" max="14603" width="10" style="183"/>
    <col min="14604" max="14604" width="10.125" style="183" bestFit="1" customWidth="1"/>
    <col min="14605" max="14848" width="10" style="183"/>
    <col min="14849" max="14849" width="19.75" style="183" customWidth="1"/>
    <col min="14850" max="14850" width="10" style="183" customWidth="1"/>
    <col min="14851" max="14851" width="7.5" style="183" bestFit="1" customWidth="1"/>
    <col min="14852" max="14852" width="9.125" style="183" bestFit="1" customWidth="1"/>
    <col min="14853" max="14853" width="7.5" style="183" bestFit="1" customWidth="1"/>
    <col min="14854" max="14854" width="9.125" style="183" bestFit="1" customWidth="1"/>
    <col min="14855" max="14855" width="7.5" style="183" bestFit="1" customWidth="1"/>
    <col min="14856" max="14856" width="11" style="183" bestFit="1" customWidth="1"/>
    <col min="14857" max="14859" width="10" style="183"/>
    <col min="14860" max="14860" width="10.125" style="183" bestFit="1" customWidth="1"/>
    <col min="14861" max="15104" width="10" style="183"/>
    <col min="15105" max="15105" width="19.75" style="183" customWidth="1"/>
    <col min="15106" max="15106" width="10" style="183" customWidth="1"/>
    <col min="15107" max="15107" width="7.5" style="183" bestFit="1" customWidth="1"/>
    <col min="15108" max="15108" width="9.125" style="183" bestFit="1" customWidth="1"/>
    <col min="15109" max="15109" width="7.5" style="183" bestFit="1" customWidth="1"/>
    <col min="15110" max="15110" width="9.125" style="183" bestFit="1" customWidth="1"/>
    <col min="15111" max="15111" width="7.5" style="183" bestFit="1" customWidth="1"/>
    <col min="15112" max="15112" width="11" style="183" bestFit="1" customWidth="1"/>
    <col min="15113" max="15115" width="10" style="183"/>
    <col min="15116" max="15116" width="10.125" style="183" bestFit="1" customWidth="1"/>
    <col min="15117" max="15360" width="11" style="183"/>
    <col min="15361" max="15361" width="19.75" style="183" customWidth="1"/>
    <col min="15362" max="15362" width="10" style="183" customWidth="1"/>
    <col min="15363" max="15363" width="7.5" style="183" bestFit="1" customWidth="1"/>
    <col min="15364" max="15364" width="9.125" style="183" bestFit="1" customWidth="1"/>
    <col min="15365" max="15365" width="7.5" style="183" bestFit="1" customWidth="1"/>
    <col min="15366" max="15366" width="9.125" style="183" bestFit="1" customWidth="1"/>
    <col min="15367" max="15367" width="7.5" style="183" bestFit="1" customWidth="1"/>
    <col min="15368" max="15368" width="11" style="183" bestFit="1" customWidth="1"/>
    <col min="15369" max="15371" width="10" style="183"/>
    <col min="15372" max="15372" width="10.125" style="183" bestFit="1" customWidth="1"/>
    <col min="15373" max="15616" width="10" style="183"/>
    <col min="15617" max="15617" width="19.75" style="183" customWidth="1"/>
    <col min="15618" max="15618" width="10" style="183" customWidth="1"/>
    <col min="15619" max="15619" width="7.5" style="183" bestFit="1" customWidth="1"/>
    <col min="15620" max="15620" width="9.125" style="183" bestFit="1" customWidth="1"/>
    <col min="15621" max="15621" width="7.5" style="183" bestFit="1" customWidth="1"/>
    <col min="15622" max="15622" width="9.125" style="183" bestFit="1" customWidth="1"/>
    <col min="15623" max="15623" width="7.5" style="183" bestFit="1" customWidth="1"/>
    <col min="15624" max="15624" width="11" style="183" bestFit="1" customWidth="1"/>
    <col min="15625" max="15627" width="10" style="183"/>
    <col min="15628" max="15628" width="10.125" style="183" bestFit="1" customWidth="1"/>
    <col min="15629" max="15872" width="10" style="183"/>
    <col min="15873" max="15873" width="19.75" style="183" customWidth="1"/>
    <col min="15874" max="15874" width="10" style="183" customWidth="1"/>
    <col min="15875" max="15875" width="7.5" style="183" bestFit="1" customWidth="1"/>
    <col min="15876" max="15876" width="9.125" style="183" bestFit="1" customWidth="1"/>
    <col min="15877" max="15877" width="7.5" style="183" bestFit="1" customWidth="1"/>
    <col min="15878" max="15878" width="9.125" style="183" bestFit="1" customWidth="1"/>
    <col min="15879" max="15879" width="7.5" style="183" bestFit="1" customWidth="1"/>
    <col min="15880" max="15880" width="11" style="183" bestFit="1" customWidth="1"/>
    <col min="15881" max="15883" width="10" style="183"/>
    <col min="15884" max="15884" width="10.125" style="183" bestFit="1" customWidth="1"/>
    <col min="15885" max="16128" width="10" style="183"/>
    <col min="16129" max="16129" width="19.75" style="183" customWidth="1"/>
    <col min="16130" max="16130" width="10" style="183" customWidth="1"/>
    <col min="16131" max="16131" width="7.5" style="183" bestFit="1" customWidth="1"/>
    <col min="16132" max="16132" width="9.125" style="183" bestFit="1" customWidth="1"/>
    <col min="16133" max="16133" width="7.5" style="183" bestFit="1" customWidth="1"/>
    <col min="16134" max="16134" width="9.125" style="183" bestFit="1" customWidth="1"/>
    <col min="16135" max="16135" width="7.5" style="183" bestFit="1" customWidth="1"/>
    <col min="16136" max="16136" width="11" style="183" bestFit="1" customWidth="1"/>
    <col min="16137" max="16139" width="10" style="183"/>
    <col min="16140" max="16140" width="10.125" style="183" bestFit="1" customWidth="1"/>
    <col min="16141" max="16384" width="11" style="183"/>
  </cols>
  <sheetData>
    <row r="1" spans="1:65" s="176" customFormat="1" x14ac:dyDescent="0.2">
      <c r="A1" s="175" t="s">
        <v>7</v>
      </c>
    </row>
    <row r="2" spans="1:65" ht="15.75" x14ac:dyDescent="0.25">
      <c r="A2" s="177"/>
      <c r="B2" s="178"/>
      <c r="H2" s="581" t="s">
        <v>157</v>
      </c>
    </row>
    <row r="3" spans="1:65" s="102" customFormat="1" x14ac:dyDescent="0.2">
      <c r="A3" s="79"/>
      <c r="B3" s="885">
        <f>INDICE!A3</f>
        <v>42826</v>
      </c>
      <c r="C3" s="886"/>
      <c r="D3" s="886" t="s">
        <v>118</v>
      </c>
      <c r="E3" s="886"/>
      <c r="F3" s="886" t="s">
        <v>119</v>
      </c>
      <c r="G3" s="886"/>
      <c r="H3" s="88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473</v>
      </c>
      <c r="D4" s="97" t="s">
        <v>47</v>
      </c>
      <c r="E4" s="97" t="s">
        <v>473</v>
      </c>
      <c r="F4" s="97" t="s">
        <v>47</v>
      </c>
      <c r="G4" s="98" t="s">
        <v>473</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204</v>
      </c>
      <c r="B5" s="583">
        <v>31.514251207729476</v>
      </c>
      <c r="C5" s="265">
        <v>-9.3490131574523758</v>
      </c>
      <c r="D5" s="100">
        <v>137.88224637681162</v>
      </c>
      <c r="E5" s="101">
        <v>5.4592665316635776</v>
      </c>
      <c r="F5" s="100">
        <v>408.87031637681173</v>
      </c>
      <c r="G5" s="101">
        <v>5.649131379956053</v>
      </c>
      <c r="H5" s="584">
        <v>6.7169107408002233</v>
      </c>
      <c r="I5" s="99"/>
    </row>
    <row r="6" spans="1:65" s="136" customFormat="1" x14ac:dyDescent="0.2">
      <c r="A6" s="99" t="s">
        <v>205</v>
      </c>
      <c r="B6" s="583">
        <v>44.694000000000003</v>
      </c>
      <c r="C6" s="101">
        <v>-14.967371244839327</v>
      </c>
      <c r="D6" s="100">
        <v>158.316</v>
      </c>
      <c r="E6" s="101">
        <v>-10.851582604582543</v>
      </c>
      <c r="F6" s="100">
        <v>714.25300000000004</v>
      </c>
      <c r="G6" s="101">
        <v>-11.005604411761041</v>
      </c>
      <c r="H6" s="584">
        <v>11.733729388482621</v>
      </c>
      <c r="I6" s="99"/>
    </row>
    <row r="7" spans="1:65" s="136" customFormat="1" x14ac:dyDescent="0.2">
      <c r="A7" s="99" t="s">
        <v>206</v>
      </c>
      <c r="B7" s="583">
        <v>158</v>
      </c>
      <c r="C7" s="101">
        <v>51.92307692307692</v>
      </c>
      <c r="D7" s="100">
        <v>779</v>
      </c>
      <c r="E7" s="101">
        <v>33.162393162393165</v>
      </c>
      <c r="F7" s="100">
        <v>2931</v>
      </c>
      <c r="G7" s="101">
        <v>6.0803474484256244</v>
      </c>
      <c r="H7" s="584">
        <v>48.150390460582678</v>
      </c>
      <c r="I7" s="99"/>
    </row>
    <row r="8" spans="1:65" s="136" customFormat="1" x14ac:dyDescent="0.2">
      <c r="A8" s="179" t="s">
        <v>499</v>
      </c>
      <c r="B8" s="583">
        <v>203.79174879227054</v>
      </c>
      <c r="C8" s="101">
        <v>8.9906370026483806</v>
      </c>
      <c r="D8" s="100">
        <v>726.73293758286275</v>
      </c>
      <c r="E8" s="101">
        <v>-10.39167655539643</v>
      </c>
      <c r="F8" s="100">
        <v>2033.0547354801149</v>
      </c>
      <c r="G8" s="786">
        <v>-2.9655238345035806</v>
      </c>
      <c r="H8" s="584">
        <v>33.398969410134484</v>
      </c>
      <c r="I8" s="99"/>
      <c r="J8" s="100"/>
    </row>
    <row r="9" spans="1:65" s="99" customFormat="1" x14ac:dyDescent="0.2">
      <c r="A9" s="68" t="s">
        <v>207</v>
      </c>
      <c r="B9" s="69">
        <v>438</v>
      </c>
      <c r="C9" s="103">
        <v>15.779183869183894</v>
      </c>
      <c r="D9" s="69">
        <v>1801.9311839596744</v>
      </c>
      <c r="E9" s="103">
        <v>5.7259105273307975</v>
      </c>
      <c r="F9" s="69">
        <v>6087.1780518569267</v>
      </c>
      <c r="G9" s="103">
        <v>0.65148351324484366</v>
      </c>
      <c r="H9" s="103">
        <v>100</v>
      </c>
    </row>
    <row r="10" spans="1:65" s="99" customFormat="1" x14ac:dyDescent="0.2">
      <c r="H10" s="93" t="s">
        <v>233</v>
      </c>
    </row>
    <row r="11" spans="1:65" s="99" customFormat="1" x14ac:dyDescent="0.2">
      <c r="A11" s="94" t="s">
        <v>542</v>
      </c>
    </row>
    <row r="12" spans="1:65" x14ac:dyDescent="0.2">
      <c r="A12" s="94" t="s">
        <v>498</v>
      </c>
    </row>
    <row r="13" spans="1:65" x14ac:dyDescent="0.2">
      <c r="A13" s="166" t="s">
        <v>621</v>
      </c>
    </row>
  </sheetData>
  <mergeCells count="3">
    <mergeCell ref="B3:C3"/>
    <mergeCell ref="D3:E3"/>
    <mergeCell ref="F3:H3"/>
  </mergeCells>
  <conditionalFormatting sqref="C5">
    <cfRule type="cellIs" dxfId="315" priority="1" operator="between">
      <formula>-0.49999999</formula>
      <formula>0.499999</formula>
    </cfRule>
    <cfRule type="cellIs" dxfId="314" priority="2" operator="between">
      <formula>0</formula>
      <formula>0.5</formula>
    </cfRule>
    <cfRule type="cellIs" dxfId="313" priority="3"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topLeftCell="A6" workbookViewId="0">
      <selection activeCell="B33" sqref="B33:B34"/>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92"/>
  </cols>
  <sheetData>
    <row r="1" spans="1:10" ht="15" x14ac:dyDescent="0.25">
      <c r="A1" s="425" t="s">
        <v>261</v>
      </c>
      <c r="B1" s="425"/>
      <c r="C1" s="1"/>
      <c r="D1" s="1"/>
      <c r="E1" s="1"/>
      <c r="F1" s="1"/>
      <c r="G1" s="1"/>
      <c r="H1" s="1"/>
      <c r="I1" s="1"/>
    </row>
    <row r="2" spans="1:10" x14ac:dyDescent="0.2">
      <c r="A2" s="585"/>
      <c r="B2" s="585"/>
      <c r="C2" s="585"/>
      <c r="D2" s="585"/>
      <c r="E2" s="585"/>
      <c r="F2" s="1"/>
      <c r="G2" s="1"/>
      <c r="H2" s="586"/>
      <c r="I2" s="589" t="s">
        <v>157</v>
      </c>
    </row>
    <row r="3" spans="1:10" ht="14.45" customHeight="1" x14ac:dyDescent="0.2">
      <c r="A3" s="902" t="s">
        <v>510</v>
      </c>
      <c r="B3" s="902" t="s">
        <v>511</v>
      </c>
      <c r="C3" s="885">
        <f>INDICE!A3</f>
        <v>42826</v>
      </c>
      <c r="D3" s="886"/>
      <c r="E3" s="886" t="s">
        <v>118</v>
      </c>
      <c r="F3" s="886"/>
      <c r="G3" s="886" t="s">
        <v>119</v>
      </c>
      <c r="H3" s="886"/>
      <c r="I3" s="886"/>
    </row>
    <row r="4" spans="1:10" x14ac:dyDescent="0.2">
      <c r="A4" s="903"/>
      <c r="B4" s="903"/>
      <c r="C4" s="97" t="s">
        <v>47</v>
      </c>
      <c r="D4" s="97" t="s">
        <v>508</v>
      </c>
      <c r="E4" s="97" t="s">
        <v>47</v>
      </c>
      <c r="F4" s="97" t="s">
        <v>508</v>
      </c>
      <c r="G4" s="97" t="s">
        <v>47</v>
      </c>
      <c r="H4" s="98" t="s">
        <v>508</v>
      </c>
      <c r="I4" s="98" t="s">
        <v>108</v>
      </c>
    </row>
    <row r="5" spans="1:10" x14ac:dyDescent="0.2">
      <c r="A5" s="590"/>
      <c r="B5" s="596" t="s">
        <v>209</v>
      </c>
      <c r="C5" s="593">
        <v>0</v>
      </c>
      <c r="D5" s="186" t="s">
        <v>148</v>
      </c>
      <c r="E5" s="185">
        <v>349</v>
      </c>
      <c r="F5" s="197">
        <v>353.24675324675326</v>
      </c>
      <c r="G5" s="592">
        <v>709</v>
      </c>
      <c r="H5" s="197">
        <v>38.4765625</v>
      </c>
      <c r="I5" s="598">
        <v>1.100743661796898</v>
      </c>
      <c r="J5" s="447"/>
    </row>
    <row r="6" spans="1:10" x14ac:dyDescent="0.2">
      <c r="A6" s="184"/>
      <c r="B6" s="184" t="s">
        <v>244</v>
      </c>
      <c r="C6" s="594">
        <v>0</v>
      </c>
      <c r="D6" s="186">
        <v>-100</v>
      </c>
      <c r="E6" s="188">
        <v>85</v>
      </c>
      <c r="F6" s="186">
        <v>1.1904761904761905</v>
      </c>
      <c r="G6" s="592">
        <v>523</v>
      </c>
      <c r="H6" s="789">
        <v>522.61904761904759</v>
      </c>
      <c r="I6" s="598">
        <v>0.8119731101830433</v>
      </c>
      <c r="J6" s="447"/>
    </row>
    <row r="7" spans="1:10" x14ac:dyDescent="0.2">
      <c r="A7" s="184"/>
      <c r="B7" s="597" t="s">
        <v>210</v>
      </c>
      <c r="C7" s="594">
        <v>1026</v>
      </c>
      <c r="D7" s="186">
        <v>27.770859277708592</v>
      </c>
      <c r="E7" s="188">
        <v>3665</v>
      </c>
      <c r="F7" s="186">
        <v>28.146853146853147</v>
      </c>
      <c r="G7" s="592">
        <v>10039</v>
      </c>
      <c r="H7" s="196">
        <v>13.653345409260728</v>
      </c>
      <c r="I7" s="598">
        <v>15.585847137911227</v>
      </c>
      <c r="J7" s="447"/>
    </row>
    <row r="8" spans="1:10" x14ac:dyDescent="0.2">
      <c r="A8" s="780" t="s">
        <v>338</v>
      </c>
      <c r="B8" s="781"/>
      <c r="C8" s="191">
        <v>1026</v>
      </c>
      <c r="D8" s="192">
        <v>15.670800450958286</v>
      </c>
      <c r="E8" s="191">
        <v>4099</v>
      </c>
      <c r="F8" s="193">
        <v>35.683548493876202</v>
      </c>
      <c r="G8" s="194">
        <v>11271</v>
      </c>
      <c r="H8" s="193">
        <v>19.535475660197264</v>
      </c>
      <c r="I8" s="195">
        <v>17.498563909891168</v>
      </c>
      <c r="J8" s="447"/>
    </row>
    <row r="9" spans="1:10" x14ac:dyDescent="0.2">
      <c r="A9" s="590"/>
      <c r="B9" s="184" t="s">
        <v>211</v>
      </c>
      <c r="C9" s="594">
        <v>142</v>
      </c>
      <c r="D9" s="186" t="s">
        <v>148</v>
      </c>
      <c r="E9" s="188">
        <v>788</v>
      </c>
      <c r="F9" s="189">
        <v>11.931818181818182</v>
      </c>
      <c r="G9" s="592">
        <v>2924</v>
      </c>
      <c r="H9" s="189">
        <v>39.238095238095241</v>
      </c>
      <c r="I9" s="598">
        <v>4.5395972737575878</v>
      </c>
      <c r="J9" s="447"/>
    </row>
    <row r="10" spans="1:10" x14ac:dyDescent="0.2">
      <c r="A10" s="590"/>
      <c r="B10" s="184" t="s">
        <v>212</v>
      </c>
      <c r="C10" s="594">
        <v>187</v>
      </c>
      <c r="D10" s="186">
        <v>-36.610169491525426</v>
      </c>
      <c r="E10" s="188">
        <v>634</v>
      </c>
      <c r="F10" s="197">
        <v>-41.458910433979682</v>
      </c>
      <c r="G10" s="188">
        <v>2195</v>
      </c>
      <c r="H10" s="197">
        <v>-30.073271742593182</v>
      </c>
      <c r="I10" s="754">
        <v>3.4078030150129632</v>
      </c>
      <c r="J10" s="447"/>
    </row>
    <row r="11" spans="1:10" x14ac:dyDescent="0.2">
      <c r="A11" s="199"/>
      <c r="B11" s="184" t="s">
        <v>532</v>
      </c>
      <c r="C11" s="594">
        <v>0</v>
      </c>
      <c r="D11" s="186" t="s">
        <v>148</v>
      </c>
      <c r="E11" s="188">
        <v>49</v>
      </c>
      <c r="F11" s="198" t="s">
        <v>148</v>
      </c>
      <c r="G11" s="188">
        <v>49</v>
      </c>
      <c r="H11" s="198" t="s">
        <v>148</v>
      </c>
      <c r="I11" s="804">
        <v>7.6073962521929481E-2</v>
      </c>
      <c r="J11" s="447"/>
    </row>
    <row r="12" spans="1:10" x14ac:dyDescent="0.2">
      <c r="A12" s="184"/>
      <c r="B12" s="184" t="s">
        <v>213</v>
      </c>
      <c r="C12" s="594">
        <v>0</v>
      </c>
      <c r="D12" s="186">
        <v>-100</v>
      </c>
      <c r="E12" s="188">
        <v>508</v>
      </c>
      <c r="F12" s="198">
        <v>-20.251177394034535</v>
      </c>
      <c r="G12" s="188">
        <v>991</v>
      </c>
      <c r="H12" s="198">
        <v>-60.517928286852587</v>
      </c>
      <c r="I12" s="804">
        <v>1.5385570787598393</v>
      </c>
      <c r="J12" s="447"/>
    </row>
    <row r="13" spans="1:10" x14ac:dyDescent="0.2">
      <c r="A13" s="780" t="s">
        <v>500</v>
      </c>
      <c r="B13" s="781"/>
      <c r="C13" s="191">
        <v>329</v>
      </c>
      <c r="D13" s="192">
        <v>-35.236220472440941</v>
      </c>
      <c r="E13" s="191">
        <v>1979</v>
      </c>
      <c r="F13" s="193">
        <v>-18.358085808580856</v>
      </c>
      <c r="G13" s="194">
        <v>6159</v>
      </c>
      <c r="H13" s="193">
        <v>-20.518776616337593</v>
      </c>
      <c r="I13" s="195">
        <v>9.5620313300523208</v>
      </c>
      <c r="J13" s="447"/>
    </row>
    <row r="14" spans="1:10" x14ac:dyDescent="0.2">
      <c r="A14" s="591"/>
      <c r="B14" s="595" t="s">
        <v>622</v>
      </c>
      <c r="C14" s="593">
        <v>91</v>
      </c>
      <c r="D14" s="188">
        <v>0</v>
      </c>
      <c r="E14" s="185">
        <v>356</v>
      </c>
      <c r="F14" s="186">
        <v>-30.196078431372548</v>
      </c>
      <c r="G14" s="188">
        <v>1476</v>
      </c>
      <c r="H14" s="198">
        <v>29.473684210526311</v>
      </c>
      <c r="I14" s="754">
        <v>2.2915340547422023</v>
      </c>
      <c r="J14" s="447"/>
    </row>
    <row r="15" spans="1:10" x14ac:dyDescent="0.2">
      <c r="A15" s="591"/>
      <c r="B15" s="595" t="s">
        <v>215</v>
      </c>
      <c r="C15" s="594">
        <v>24</v>
      </c>
      <c r="D15" s="186" t="s">
        <v>148</v>
      </c>
      <c r="E15" s="188">
        <v>54</v>
      </c>
      <c r="F15" s="185">
        <v>80</v>
      </c>
      <c r="G15" s="188">
        <v>165</v>
      </c>
      <c r="H15" s="198">
        <v>22.222222222222221</v>
      </c>
      <c r="I15" s="753">
        <v>0.25616742481874216</v>
      </c>
      <c r="J15" s="447"/>
    </row>
    <row r="16" spans="1:10" x14ac:dyDescent="0.2">
      <c r="A16" s="591"/>
      <c r="B16" s="595" t="s">
        <v>667</v>
      </c>
      <c r="C16" s="594">
        <v>31</v>
      </c>
      <c r="D16" s="186" t="s">
        <v>148</v>
      </c>
      <c r="E16" s="188">
        <v>31</v>
      </c>
      <c r="F16" s="198" t="s">
        <v>148</v>
      </c>
      <c r="G16" s="188">
        <v>31</v>
      </c>
      <c r="H16" s="198" t="s">
        <v>148</v>
      </c>
      <c r="I16" s="862">
        <v>4.8128425268975795E-2</v>
      </c>
      <c r="J16" s="447"/>
    </row>
    <row r="17" spans="1:10" x14ac:dyDescent="0.2">
      <c r="A17" s="591"/>
      <c r="B17" s="595" t="s">
        <v>216</v>
      </c>
      <c r="C17" s="594">
        <v>501</v>
      </c>
      <c r="D17" s="186">
        <v>-4.0229885057471266</v>
      </c>
      <c r="E17" s="188">
        <v>1415</v>
      </c>
      <c r="F17" s="198">
        <v>-8.6507424144609413</v>
      </c>
      <c r="G17" s="592">
        <v>2718</v>
      </c>
      <c r="H17" s="198">
        <v>-18.938264240978228</v>
      </c>
      <c r="I17" s="598">
        <v>4.2197761251960069</v>
      </c>
      <c r="J17" s="447"/>
    </row>
    <row r="18" spans="1:10" x14ac:dyDescent="0.2">
      <c r="A18" s="591"/>
      <c r="B18" s="595" t="s">
        <v>217</v>
      </c>
      <c r="C18" s="594">
        <v>339</v>
      </c>
      <c r="D18" s="186" t="s">
        <v>148</v>
      </c>
      <c r="E18" s="188">
        <v>1140</v>
      </c>
      <c r="F18" s="265">
        <v>170.78384798099762</v>
      </c>
      <c r="G18" s="592">
        <v>1656</v>
      </c>
      <c r="H18" s="198">
        <v>25.075528700906347</v>
      </c>
      <c r="I18" s="598">
        <v>2.5709894272717393</v>
      </c>
      <c r="J18" s="447"/>
    </row>
    <row r="19" spans="1:10" x14ac:dyDescent="0.2">
      <c r="A19" s="591"/>
      <c r="B19" s="595" t="s">
        <v>218</v>
      </c>
      <c r="C19" s="594">
        <v>0</v>
      </c>
      <c r="D19" s="186">
        <v>-100</v>
      </c>
      <c r="E19" s="188">
        <v>583</v>
      </c>
      <c r="F19" s="198">
        <v>46.851385390428213</v>
      </c>
      <c r="G19" s="592">
        <v>1978</v>
      </c>
      <c r="H19" s="198">
        <v>-3.41796875</v>
      </c>
      <c r="I19" s="598">
        <v>3.0709040381301329</v>
      </c>
      <c r="J19" s="447"/>
    </row>
    <row r="20" spans="1:10" x14ac:dyDescent="0.2">
      <c r="A20" s="184"/>
      <c r="B20" s="184" t="s">
        <v>219</v>
      </c>
      <c r="C20" s="594">
        <v>359</v>
      </c>
      <c r="D20" s="186">
        <v>20.066889632107024</v>
      </c>
      <c r="E20" s="188">
        <v>958</v>
      </c>
      <c r="F20" s="198">
        <v>-36.005344021376082</v>
      </c>
      <c r="G20" s="188">
        <v>4534</v>
      </c>
      <c r="H20" s="198">
        <v>6.3819802909432193</v>
      </c>
      <c r="I20" s="804">
        <v>7.0391703280495568</v>
      </c>
      <c r="J20" s="447"/>
    </row>
    <row r="21" spans="1:10" x14ac:dyDescent="0.2">
      <c r="A21" s="184"/>
      <c r="B21" s="184" t="s">
        <v>254</v>
      </c>
      <c r="C21" s="594">
        <v>20</v>
      </c>
      <c r="D21" s="186">
        <v>-4.7619047619047619</v>
      </c>
      <c r="E21" s="188">
        <v>81</v>
      </c>
      <c r="F21" s="198">
        <v>-45.270270270270267</v>
      </c>
      <c r="G21" s="188">
        <v>234</v>
      </c>
      <c r="H21" s="198">
        <v>-33.711048158640224</v>
      </c>
      <c r="I21" s="804">
        <v>0.36329198428839793</v>
      </c>
      <c r="J21" s="447"/>
    </row>
    <row r="22" spans="1:10" x14ac:dyDescent="0.2">
      <c r="A22" s="780" t="s">
        <v>501</v>
      </c>
      <c r="B22" s="781"/>
      <c r="C22" s="191">
        <v>1365</v>
      </c>
      <c r="D22" s="192">
        <v>16.567036720751492</v>
      </c>
      <c r="E22" s="191">
        <v>4618</v>
      </c>
      <c r="F22" s="193">
        <v>1.4499121265377855</v>
      </c>
      <c r="G22" s="194">
        <v>12792</v>
      </c>
      <c r="H22" s="193">
        <v>1.4030915576694412</v>
      </c>
      <c r="I22" s="195">
        <v>19.859961807765757</v>
      </c>
      <c r="J22" s="447"/>
    </row>
    <row r="23" spans="1:10" x14ac:dyDescent="0.2">
      <c r="A23" s="591"/>
      <c r="B23" s="595" t="s">
        <v>220</v>
      </c>
      <c r="C23" s="594">
        <v>682</v>
      </c>
      <c r="D23" s="186">
        <v>63.549160671462836</v>
      </c>
      <c r="E23" s="188">
        <v>2130</v>
      </c>
      <c r="F23" s="186">
        <v>4.3606075453209217</v>
      </c>
      <c r="G23" s="188">
        <v>6677</v>
      </c>
      <c r="H23" s="186">
        <v>3.9383561643835616</v>
      </c>
      <c r="I23" s="599">
        <v>10.366241790998432</v>
      </c>
      <c r="J23" s="447"/>
    </row>
    <row r="24" spans="1:10" x14ac:dyDescent="0.2">
      <c r="A24" s="591"/>
      <c r="B24" s="595" t="s">
        <v>221</v>
      </c>
      <c r="C24" s="594">
        <v>495</v>
      </c>
      <c r="D24" s="186">
        <v>243.75</v>
      </c>
      <c r="E24" s="188">
        <v>1580</v>
      </c>
      <c r="F24" s="186">
        <v>18.796992481203006</v>
      </c>
      <c r="G24" s="592">
        <v>5441</v>
      </c>
      <c r="H24" s="198">
        <v>36.777275012569135</v>
      </c>
      <c r="I24" s="598">
        <v>8.447314899628946</v>
      </c>
      <c r="J24" s="447"/>
    </row>
    <row r="25" spans="1:10" x14ac:dyDescent="0.2">
      <c r="A25" s="591"/>
      <c r="B25" s="595" t="s">
        <v>631</v>
      </c>
      <c r="C25" s="594">
        <v>274</v>
      </c>
      <c r="D25" s="186">
        <v>-34.916864608076011</v>
      </c>
      <c r="E25" s="188">
        <v>1120</v>
      </c>
      <c r="F25" s="198">
        <v>101.07719928186714</v>
      </c>
      <c r="G25" s="592">
        <v>3076</v>
      </c>
      <c r="H25" s="198">
        <v>452.24416517055658</v>
      </c>
      <c r="I25" s="598">
        <v>4.7755818105603076</v>
      </c>
      <c r="J25" s="447"/>
    </row>
    <row r="26" spans="1:10" x14ac:dyDescent="0.2">
      <c r="A26" s="184"/>
      <c r="B26" s="184" t="s">
        <v>380</v>
      </c>
      <c r="C26" s="594">
        <v>0</v>
      </c>
      <c r="D26" s="186" t="s">
        <v>148</v>
      </c>
      <c r="E26" s="188">
        <v>0</v>
      </c>
      <c r="F26" s="198">
        <v>-100</v>
      </c>
      <c r="G26" s="188">
        <v>0</v>
      </c>
      <c r="H26" s="198">
        <v>-100</v>
      </c>
      <c r="I26" s="804">
        <v>0</v>
      </c>
      <c r="J26" s="447"/>
    </row>
    <row r="27" spans="1:10" x14ac:dyDescent="0.2">
      <c r="A27" s="780" t="s">
        <v>382</v>
      </c>
      <c r="B27" s="781"/>
      <c r="C27" s="191">
        <v>1451</v>
      </c>
      <c r="D27" s="192">
        <v>47.759674134419548</v>
      </c>
      <c r="E27" s="191">
        <v>4830</v>
      </c>
      <c r="F27" s="193">
        <v>20.298879202988793</v>
      </c>
      <c r="G27" s="194">
        <v>15194</v>
      </c>
      <c r="H27" s="193">
        <v>37.552055042549334</v>
      </c>
      <c r="I27" s="195">
        <v>23.589138501187684</v>
      </c>
      <c r="J27" s="447"/>
    </row>
    <row r="28" spans="1:10" x14ac:dyDescent="0.2">
      <c r="A28" s="591"/>
      <c r="B28" s="595" t="s">
        <v>222</v>
      </c>
      <c r="C28" s="594">
        <v>131</v>
      </c>
      <c r="D28" s="186">
        <v>-76.007326007326</v>
      </c>
      <c r="E28" s="188">
        <v>685</v>
      </c>
      <c r="F28" s="186">
        <v>-37.783832879200723</v>
      </c>
      <c r="G28" s="188">
        <v>2573</v>
      </c>
      <c r="H28" s="186">
        <v>-46.373488953730721</v>
      </c>
      <c r="I28" s="599">
        <v>3.9946592973249908</v>
      </c>
      <c r="J28" s="447"/>
    </row>
    <row r="29" spans="1:10" x14ac:dyDescent="0.2">
      <c r="A29" s="591"/>
      <c r="B29" s="595" t="s">
        <v>223</v>
      </c>
      <c r="C29" s="594">
        <v>96</v>
      </c>
      <c r="D29" s="186">
        <v>220.00000000000003</v>
      </c>
      <c r="E29" s="188">
        <v>444</v>
      </c>
      <c r="F29" s="186">
        <v>45.57377049180328</v>
      </c>
      <c r="G29" s="592">
        <v>1658</v>
      </c>
      <c r="H29" s="186">
        <v>-32.683719041818918</v>
      </c>
      <c r="I29" s="599">
        <v>2.5740944869665121</v>
      </c>
      <c r="J29" s="447"/>
    </row>
    <row r="30" spans="1:10" x14ac:dyDescent="0.2">
      <c r="A30" s="591"/>
      <c r="B30" s="595" t="s">
        <v>224</v>
      </c>
      <c r="C30" s="594">
        <v>0</v>
      </c>
      <c r="D30" s="200" t="s">
        <v>148</v>
      </c>
      <c r="E30" s="188">
        <v>401</v>
      </c>
      <c r="F30" s="186">
        <v>3.3505154639175259</v>
      </c>
      <c r="G30" s="188">
        <v>708</v>
      </c>
      <c r="H30" s="186">
        <v>-9.4629156010230187</v>
      </c>
      <c r="I30" s="754">
        <v>1.0991911319495118</v>
      </c>
      <c r="J30" s="447"/>
    </row>
    <row r="31" spans="1:10" x14ac:dyDescent="0.2">
      <c r="A31" s="591"/>
      <c r="B31" s="595" t="s">
        <v>225</v>
      </c>
      <c r="C31" s="593">
        <v>0</v>
      </c>
      <c r="D31" s="200" t="s">
        <v>148</v>
      </c>
      <c r="E31" s="185">
        <v>0</v>
      </c>
      <c r="F31" s="186">
        <v>-100</v>
      </c>
      <c r="G31" s="188">
        <v>379</v>
      </c>
      <c r="H31" s="186">
        <v>-27.39463601532567</v>
      </c>
      <c r="I31" s="598">
        <v>0.58840881215941376</v>
      </c>
      <c r="J31" s="447"/>
    </row>
    <row r="32" spans="1:10" x14ac:dyDescent="0.2">
      <c r="A32" s="591"/>
      <c r="B32" s="595" t="s">
        <v>226</v>
      </c>
      <c r="C32" s="594">
        <v>65</v>
      </c>
      <c r="D32" s="186" t="s">
        <v>148</v>
      </c>
      <c r="E32" s="188">
        <v>476</v>
      </c>
      <c r="F32" s="186">
        <v>176.74418604651163</v>
      </c>
      <c r="G32" s="592">
        <v>1715</v>
      </c>
      <c r="H32" s="186">
        <v>359.78552278820376</v>
      </c>
      <c r="I32" s="599">
        <v>2.6625886882675318</v>
      </c>
      <c r="J32" s="447"/>
    </row>
    <row r="33" spans="1:10" x14ac:dyDescent="0.2">
      <c r="A33" s="591"/>
      <c r="B33" s="595" t="s">
        <v>227</v>
      </c>
      <c r="C33" s="594">
        <v>0</v>
      </c>
      <c r="D33" s="186" t="s">
        <v>148</v>
      </c>
      <c r="E33" s="188">
        <v>77</v>
      </c>
      <c r="F33" s="186">
        <v>-70.384615384615387</v>
      </c>
      <c r="G33" s="188">
        <v>213</v>
      </c>
      <c r="H33" s="186">
        <v>-74.882075471698116</v>
      </c>
      <c r="I33" s="599">
        <v>0.3306888574932853</v>
      </c>
      <c r="J33" s="447"/>
    </row>
    <row r="34" spans="1:10" x14ac:dyDescent="0.2">
      <c r="A34" s="591"/>
      <c r="B34" s="595" t="s">
        <v>671</v>
      </c>
      <c r="C34" s="594">
        <v>0</v>
      </c>
      <c r="D34" s="186">
        <v>-100</v>
      </c>
      <c r="E34" s="188">
        <v>140</v>
      </c>
      <c r="F34" s="265">
        <v>-74.637681159420282</v>
      </c>
      <c r="G34" s="592">
        <v>1262</v>
      </c>
      <c r="H34" s="198">
        <v>-16.368455931080188</v>
      </c>
      <c r="I34" s="598">
        <v>1.959292667401531</v>
      </c>
      <c r="J34" s="447"/>
    </row>
    <row r="35" spans="1:10" x14ac:dyDescent="0.2">
      <c r="A35" s="591"/>
      <c r="B35" s="595" t="s">
        <v>228</v>
      </c>
      <c r="C35" s="594">
        <v>253</v>
      </c>
      <c r="D35" s="863">
        <v>2.42914979757085</v>
      </c>
      <c r="E35" s="188">
        <v>993</v>
      </c>
      <c r="F35" s="198">
        <v>-6.7605633802816891</v>
      </c>
      <c r="G35" s="592">
        <v>2631</v>
      </c>
      <c r="H35" s="198">
        <v>26.005747126436781</v>
      </c>
      <c r="I35" s="598">
        <v>4.0847060284733976</v>
      </c>
      <c r="J35" s="447"/>
    </row>
    <row r="36" spans="1:10" x14ac:dyDescent="0.2">
      <c r="A36" s="591"/>
      <c r="B36" s="595" t="s">
        <v>229</v>
      </c>
      <c r="C36" s="594">
        <v>607</v>
      </c>
      <c r="D36" s="186">
        <v>-4.5597484276729556</v>
      </c>
      <c r="E36" s="188">
        <v>2922</v>
      </c>
      <c r="F36" s="186">
        <v>-12.880143112701253</v>
      </c>
      <c r="G36" s="188">
        <v>7678</v>
      </c>
      <c r="H36" s="198">
        <v>-28.074941451990632</v>
      </c>
      <c r="I36" s="757">
        <v>11.920324168232135</v>
      </c>
      <c r="J36" s="447"/>
    </row>
    <row r="37" spans="1:10" x14ac:dyDescent="0.2">
      <c r="A37" s="591"/>
      <c r="B37" s="595" t="s">
        <v>231</v>
      </c>
      <c r="C37" s="594">
        <v>0</v>
      </c>
      <c r="D37" s="186" t="s">
        <v>148</v>
      </c>
      <c r="E37" s="188">
        <v>0</v>
      </c>
      <c r="F37" s="198">
        <v>-100</v>
      </c>
      <c r="G37" s="592">
        <v>178</v>
      </c>
      <c r="H37" s="198">
        <v>109.41176470588236</v>
      </c>
      <c r="I37" s="598">
        <v>0.27635031283476424</v>
      </c>
      <c r="J37" s="447"/>
    </row>
    <row r="38" spans="1:10" x14ac:dyDescent="0.2">
      <c r="A38" s="780" t="s">
        <v>502</v>
      </c>
      <c r="B38" s="781"/>
      <c r="C38" s="191">
        <v>1152</v>
      </c>
      <c r="D38" s="192">
        <v>-33.602305475504323</v>
      </c>
      <c r="E38" s="191">
        <v>6138</v>
      </c>
      <c r="F38" s="193">
        <v>-17.188343227199137</v>
      </c>
      <c r="G38" s="194">
        <v>18995</v>
      </c>
      <c r="H38" s="193">
        <v>-21.391325939414006</v>
      </c>
      <c r="I38" s="195">
        <v>29.490304451103071</v>
      </c>
      <c r="J38" s="447"/>
    </row>
    <row r="39" spans="1:10" x14ac:dyDescent="0.2">
      <c r="A39" s="204" t="s">
        <v>232</v>
      </c>
      <c r="B39" s="204"/>
      <c r="C39" s="204">
        <v>5323</v>
      </c>
      <c r="D39" s="205">
        <v>0.75714556123414734</v>
      </c>
      <c r="E39" s="204">
        <v>21664</v>
      </c>
      <c r="F39" s="206">
        <v>1.1202389843166543</v>
      </c>
      <c r="G39" s="204">
        <v>64411</v>
      </c>
      <c r="H39" s="206">
        <v>-0.91072719720628281</v>
      </c>
      <c r="I39" s="207">
        <v>100</v>
      </c>
      <c r="J39" s="447"/>
    </row>
    <row r="40" spans="1:10" x14ac:dyDescent="0.2">
      <c r="A40" s="208" t="s">
        <v>609</v>
      </c>
      <c r="B40" s="755"/>
      <c r="C40" s="209">
        <v>2538</v>
      </c>
      <c r="D40" s="210">
        <v>-4.3707611152976638</v>
      </c>
      <c r="E40" s="209">
        <v>10382</v>
      </c>
      <c r="F40" s="210">
        <v>-0.90674811491839258</v>
      </c>
      <c r="G40" s="209">
        <v>30725</v>
      </c>
      <c r="H40" s="210">
        <v>-8.5020845741512812</v>
      </c>
      <c r="I40" s="211">
        <v>47.701479560944563</v>
      </c>
      <c r="J40" s="447"/>
    </row>
    <row r="41" spans="1:10" x14ac:dyDescent="0.2">
      <c r="A41" s="208" t="s">
        <v>610</v>
      </c>
      <c r="B41" s="755"/>
      <c r="C41" s="209">
        <v>2785</v>
      </c>
      <c r="D41" s="210">
        <v>5.9338151388360592</v>
      </c>
      <c r="E41" s="209">
        <v>11282</v>
      </c>
      <c r="F41" s="210">
        <v>3.0601991413172556</v>
      </c>
      <c r="G41" s="209">
        <v>33686</v>
      </c>
      <c r="H41" s="210">
        <v>7.2017312159882882</v>
      </c>
      <c r="I41" s="211">
        <v>52.298520439055437</v>
      </c>
    </row>
    <row r="42" spans="1:10" x14ac:dyDescent="0.2">
      <c r="A42" s="212" t="s">
        <v>611</v>
      </c>
      <c r="B42" s="756"/>
      <c r="C42" s="213">
        <v>1389</v>
      </c>
      <c r="D42" s="214">
        <v>23.466666666666665</v>
      </c>
      <c r="E42" s="213">
        <v>5876</v>
      </c>
      <c r="F42" s="214">
        <v>51.873869216851901</v>
      </c>
      <c r="G42" s="213">
        <v>15070</v>
      </c>
      <c r="H42" s="214">
        <v>16.49659863945578</v>
      </c>
      <c r="I42" s="215">
        <v>23.39662480011178</v>
      </c>
    </row>
    <row r="43" spans="1:10" x14ac:dyDescent="0.2">
      <c r="A43" s="212" t="s">
        <v>612</v>
      </c>
      <c r="B43" s="756"/>
      <c r="C43" s="213">
        <v>3934</v>
      </c>
      <c r="D43" s="214">
        <v>-5.3872053872053867</v>
      </c>
      <c r="E43" s="213">
        <v>15788</v>
      </c>
      <c r="F43" s="214">
        <v>-10.065508402164626</v>
      </c>
      <c r="G43" s="213">
        <v>49341</v>
      </c>
      <c r="H43" s="214">
        <v>-5.2355618722031227</v>
      </c>
      <c r="I43" s="215">
        <v>76.60337519988822</v>
      </c>
    </row>
    <row r="44" spans="1:10" x14ac:dyDescent="0.2">
      <c r="A44" s="762" t="s">
        <v>613</v>
      </c>
      <c r="B44" s="763"/>
      <c r="C44" s="784">
        <v>24</v>
      </c>
      <c r="D44" s="742">
        <v>-89.915966386554629</v>
      </c>
      <c r="E44" s="784">
        <v>637</v>
      </c>
      <c r="F44" s="742">
        <v>49.180327868852459</v>
      </c>
      <c r="G44" s="766">
        <v>2143</v>
      </c>
      <c r="H44" s="765">
        <v>-1.8323408153916629</v>
      </c>
      <c r="I44" s="767">
        <v>3.3270714629488753</v>
      </c>
    </row>
    <row r="45" spans="1:10" x14ac:dyDescent="0.2">
      <c r="A45" s="94"/>
      <c r="B45" s="792"/>
      <c r="C45" s="792"/>
      <c r="D45" s="792"/>
      <c r="E45" s="792"/>
      <c r="F45" s="792"/>
      <c r="G45" s="792"/>
      <c r="H45" s="792"/>
      <c r="I45" s="93" t="s">
        <v>233</v>
      </c>
    </row>
    <row r="46" spans="1:10" x14ac:dyDescent="0.2">
      <c r="A46" s="588" t="s">
        <v>542</v>
      </c>
      <c r="B46" s="792"/>
      <c r="C46" s="792"/>
      <c r="D46" s="792"/>
      <c r="E46" s="792"/>
      <c r="F46" s="792"/>
      <c r="G46" s="792"/>
      <c r="H46" s="792"/>
      <c r="I46" s="792"/>
    </row>
    <row r="47" spans="1:10" s="792" customFormat="1" x14ac:dyDescent="0.2">
      <c r="A47" s="588" t="s">
        <v>620</v>
      </c>
    </row>
    <row r="48" spans="1:10" s="792" customFormat="1" x14ac:dyDescent="0.2"/>
    <row r="49" s="792" customFormat="1" x14ac:dyDescent="0.2"/>
    <row r="50" s="792" customFormat="1" x14ac:dyDescent="0.2"/>
    <row r="51" s="792" customFormat="1" x14ac:dyDescent="0.2"/>
    <row r="52" s="792" customFormat="1" x14ac:dyDescent="0.2"/>
    <row r="53" s="792" customFormat="1" x14ac:dyDescent="0.2"/>
    <row r="54" s="792" customFormat="1" x14ac:dyDescent="0.2"/>
    <row r="55" s="792" customFormat="1" x14ac:dyDescent="0.2"/>
    <row r="56" s="792" customFormat="1" x14ac:dyDescent="0.2"/>
    <row r="57" s="792" customFormat="1" x14ac:dyDescent="0.2"/>
    <row r="58" s="792" customFormat="1" x14ac:dyDescent="0.2"/>
    <row r="59" s="792" customFormat="1" x14ac:dyDescent="0.2"/>
    <row r="60" s="792" customFormat="1" x14ac:dyDescent="0.2"/>
    <row r="61" s="792" customFormat="1" x14ac:dyDescent="0.2"/>
    <row r="62" s="792" customFormat="1" x14ac:dyDescent="0.2"/>
    <row r="63" s="792" customFormat="1" x14ac:dyDescent="0.2"/>
    <row r="64" s="792" customFormat="1" x14ac:dyDescent="0.2"/>
    <row r="65" s="792" customFormat="1" x14ac:dyDescent="0.2"/>
    <row r="66" s="792" customFormat="1" x14ac:dyDescent="0.2"/>
    <row r="67" s="792" customFormat="1" x14ac:dyDescent="0.2"/>
    <row r="68" s="792" customFormat="1" x14ac:dyDescent="0.2"/>
    <row r="69" s="792" customFormat="1" x14ac:dyDescent="0.2"/>
    <row r="70" s="792" customFormat="1" x14ac:dyDescent="0.2"/>
    <row r="71" s="792" customFormat="1" x14ac:dyDescent="0.2"/>
    <row r="72" s="792" customFormat="1" x14ac:dyDescent="0.2"/>
    <row r="73" s="792" customFormat="1" x14ac:dyDescent="0.2"/>
    <row r="74" s="792" customFormat="1" x14ac:dyDescent="0.2"/>
    <row r="75" s="792" customFormat="1" x14ac:dyDescent="0.2"/>
    <row r="76" s="792" customFormat="1" x14ac:dyDescent="0.2"/>
    <row r="77" s="792" customFormat="1" x14ac:dyDescent="0.2"/>
    <row r="78" s="792" customFormat="1" x14ac:dyDescent="0.2"/>
    <row r="79" s="792" customFormat="1" x14ac:dyDescent="0.2"/>
    <row r="80" s="792" customFormat="1" x14ac:dyDescent="0.2"/>
    <row r="81" s="792" customFormat="1" x14ac:dyDescent="0.2"/>
  </sheetData>
  <mergeCells count="5">
    <mergeCell ref="A3:A4"/>
    <mergeCell ref="C3:D3"/>
    <mergeCell ref="E3:F3"/>
    <mergeCell ref="G3:I3"/>
    <mergeCell ref="B3:B4"/>
  </mergeCells>
  <conditionalFormatting sqref="F18">
    <cfRule type="cellIs" dxfId="312" priority="20" operator="between">
      <formula>0</formula>
      <formula>0.5</formula>
    </cfRule>
    <cfRule type="cellIs" dxfId="311" priority="21" operator="between">
      <formula>0</formula>
      <formula>0.49</formula>
    </cfRule>
  </conditionalFormatting>
  <conditionalFormatting sqref="F18">
    <cfRule type="cellIs" dxfId="310" priority="19" stopIfTrue="1" operator="equal">
      <formula>0</formula>
    </cfRule>
  </conditionalFormatting>
  <conditionalFormatting sqref="F33">
    <cfRule type="cellIs" dxfId="309" priority="14" operator="between">
      <formula>0</formula>
      <formula>0.5</formula>
    </cfRule>
    <cfRule type="cellIs" dxfId="308" priority="15" operator="between">
      <formula>0</formula>
      <formula>0.49</formula>
    </cfRule>
  </conditionalFormatting>
  <conditionalFormatting sqref="F33">
    <cfRule type="cellIs" dxfId="307" priority="13" stopIfTrue="1" operator="equal">
      <formula>0</formula>
    </cfRule>
  </conditionalFormatting>
  <conditionalFormatting sqref="I35">
    <cfRule type="cellIs" dxfId="306" priority="8" operator="between">
      <formula>0</formula>
      <formula>0.5</formula>
    </cfRule>
    <cfRule type="cellIs" dxfId="305" priority="9" operator="between">
      <formula>0</formula>
      <formula>0.49</formula>
    </cfRule>
  </conditionalFormatting>
  <conditionalFormatting sqref="F34">
    <cfRule type="cellIs" dxfId="304" priority="5" operator="between">
      <formula>0</formula>
      <formula>0.5</formula>
    </cfRule>
    <cfRule type="cellIs" dxfId="303" priority="6" operator="between">
      <formula>0</formula>
      <formula>0.49</formula>
    </cfRule>
  </conditionalFormatting>
  <conditionalFormatting sqref="F34">
    <cfRule type="cellIs" dxfId="302" priority="4" stopIfTrue="1" operator="equal">
      <formula>0</formula>
    </cfRule>
  </conditionalFormatting>
  <conditionalFormatting sqref="I36">
    <cfRule type="cellIs" dxfId="301" priority="2" operator="between">
      <formula>0</formula>
      <formula>0.5</formula>
    </cfRule>
    <cfRule type="cellIs" dxfId="300" priority="3" operator="between">
      <formula>0</formula>
      <formula>0.49</formula>
    </cfRule>
  </conditionalFormatting>
  <conditionalFormatting sqref="I16">
    <cfRule type="cellIs" dxfId="299" priority="1" operator="between">
      <formula>0.00001</formula>
      <formula>0.499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235</v>
      </c>
      <c r="B1" s="1"/>
      <c r="C1" s="1"/>
      <c r="D1" s="1"/>
      <c r="E1" s="1"/>
      <c r="F1" s="1"/>
      <c r="G1" s="1"/>
      <c r="H1" s="1"/>
    </row>
    <row r="2" spans="1:8" x14ac:dyDescent="0.2">
      <c r="A2" s="1"/>
      <c r="B2" s="1"/>
      <c r="C2" s="1"/>
      <c r="D2" s="1"/>
      <c r="E2" s="1"/>
      <c r="F2" s="1"/>
      <c r="G2" s="62" t="s">
        <v>236</v>
      </c>
      <c r="H2" s="1"/>
    </row>
    <row r="3" spans="1:8" x14ac:dyDescent="0.2">
      <c r="A3" s="79"/>
      <c r="B3" s="885">
        <f>INDICE!A3</f>
        <v>42826</v>
      </c>
      <c r="C3" s="886"/>
      <c r="D3" s="886" t="s">
        <v>118</v>
      </c>
      <c r="E3" s="886"/>
      <c r="F3" s="886" t="s">
        <v>119</v>
      </c>
      <c r="G3" s="886"/>
      <c r="H3" s="1"/>
    </row>
    <row r="4" spans="1:8" x14ac:dyDescent="0.2">
      <c r="A4" s="81"/>
      <c r="B4" s="97" t="s">
        <v>56</v>
      </c>
      <c r="C4" s="97" t="s">
        <v>508</v>
      </c>
      <c r="D4" s="97" t="s">
        <v>56</v>
      </c>
      <c r="E4" s="97" t="s">
        <v>508</v>
      </c>
      <c r="F4" s="97" t="s">
        <v>56</v>
      </c>
      <c r="G4" s="436" t="s">
        <v>508</v>
      </c>
      <c r="H4" s="1"/>
    </row>
    <row r="5" spans="1:8" x14ac:dyDescent="0.2">
      <c r="A5" s="221" t="s">
        <v>8</v>
      </c>
      <c r="B5" s="600">
        <v>46.048178531771043</v>
      </c>
      <c r="C5" s="758">
        <v>38.013667730120453</v>
      </c>
      <c r="D5" s="600">
        <v>47.470021696392372</v>
      </c>
      <c r="E5" s="758">
        <v>62.801253798975786</v>
      </c>
      <c r="F5" s="600">
        <v>42.354759666010438</v>
      </c>
      <c r="G5" s="758">
        <v>9.2865636111442171</v>
      </c>
      <c r="H5" s="1"/>
    </row>
    <row r="6" spans="1:8" x14ac:dyDescent="0.2">
      <c r="A6" s="1"/>
      <c r="B6" s="1"/>
      <c r="C6" s="1"/>
      <c r="D6" s="1"/>
      <c r="E6" s="1"/>
      <c r="F6" s="1"/>
      <c r="G6" s="93" t="s">
        <v>233</v>
      </c>
      <c r="H6" s="1"/>
    </row>
    <row r="7" spans="1:8" x14ac:dyDescent="0.2">
      <c r="A7" s="94" t="s">
        <v>131</v>
      </c>
      <c r="B7" s="1"/>
      <c r="C7" s="1"/>
      <c r="D7" s="1"/>
      <c r="E7" s="1"/>
      <c r="F7" s="1"/>
      <c r="G7" s="1"/>
      <c r="H7" s="1"/>
    </row>
    <row r="21" spans="7:7" x14ac:dyDescent="0.2">
      <c r="G21" t="s">
        <v>596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C37" sqref="C37"/>
    </sheetView>
  </sheetViews>
  <sheetFormatPr baseColWidth="10" defaultRowHeight="14.25" x14ac:dyDescent="0.2"/>
  <cols>
    <col min="1" max="1" width="20" customWidth="1"/>
    <col min="2" max="2" width="12.25" customWidth="1"/>
  </cols>
  <sheetData>
    <row r="1" spans="1:8" x14ac:dyDescent="0.2">
      <c r="A1" s="222" t="s">
        <v>512</v>
      </c>
      <c r="B1" s="222"/>
      <c r="C1" s="223"/>
      <c r="D1" s="223"/>
      <c r="E1" s="223"/>
      <c r="F1" s="223"/>
      <c r="G1" s="223"/>
      <c r="H1" s="224"/>
    </row>
    <row r="2" spans="1:8" x14ac:dyDescent="0.2">
      <c r="A2" s="225"/>
      <c r="B2" s="225"/>
      <c r="C2" s="226"/>
      <c r="D2" s="226"/>
      <c r="E2" s="226"/>
      <c r="F2" s="226"/>
      <c r="G2" s="226"/>
      <c r="H2" s="227" t="s">
        <v>157</v>
      </c>
    </row>
    <row r="3" spans="1:8" ht="14.1" customHeight="1" x14ac:dyDescent="0.2">
      <c r="A3" s="228"/>
      <c r="B3" s="885">
        <f>INDICE!A3</f>
        <v>42826</v>
      </c>
      <c r="C3" s="886"/>
      <c r="D3" s="886" t="s">
        <v>118</v>
      </c>
      <c r="E3" s="886"/>
      <c r="F3" s="886" t="s">
        <v>119</v>
      </c>
      <c r="G3" s="886"/>
      <c r="H3" s="886"/>
    </row>
    <row r="4" spans="1:8" x14ac:dyDescent="0.2">
      <c r="A4" s="229"/>
      <c r="B4" s="72" t="s">
        <v>47</v>
      </c>
      <c r="C4" s="72" t="s">
        <v>508</v>
      </c>
      <c r="D4" s="72" t="s">
        <v>47</v>
      </c>
      <c r="E4" s="72" t="s">
        <v>508</v>
      </c>
      <c r="F4" s="72" t="s">
        <v>47</v>
      </c>
      <c r="G4" s="73" t="s">
        <v>508</v>
      </c>
      <c r="H4" s="73" t="s">
        <v>108</v>
      </c>
    </row>
    <row r="5" spans="1:8" x14ac:dyDescent="0.2">
      <c r="A5" s="229" t="s">
        <v>237</v>
      </c>
      <c r="B5" s="230"/>
      <c r="C5" s="230"/>
      <c r="D5" s="230"/>
      <c r="E5" s="230"/>
      <c r="F5" s="230"/>
      <c r="G5" s="231"/>
      <c r="H5" s="232"/>
    </row>
    <row r="6" spans="1:8" x14ac:dyDescent="0.2">
      <c r="A6" s="233" t="s">
        <v>455</v>
      </c>
      <c r="B6" s="725">
        <v>139</v>
      </c>
      <c r="C6" s="842">
        <v>124.19354838709677</v>
      </c>
      <c r="D6" s="368">
        <v>592</v>
      </c>
      <c r="E6" s="842">
        <v>37.674418604651159</v>
      </c>
      <c r="F6" s="368">
        <v>1605</v>
      </c>
      <c r="G6" s="602">
        <v>67.536534446764094</v>
      </c>
      <c r="H6" s="602">
        <v>8.0596565230491102</v>
      </c>
    </row>
    <row r="7" spans="1:8" x14ac:dyDescent="0.2">
      <c r="A7" s="233" t="s">
        <v>48</v>
      </c>
      <c r="B7" s="725">
        <v>14</v>
      </c>
      <c r="C7" s="809">
        <v>250</v>
      </c>
      <c r="D7" s="368">
        <v>210</v>
      </c>
      <c r="E7" s="602">
        <v>483.33333333333331</v>
      </c>
      <c r="F7" s="368">
        <v>346</v>
      </c>
      <c r="G7" s="602">
        <v>183.60655737704917</v>
      </c>
      <c r="H7" s="602">
        <v>1.7374711258411168</v>
      </c>
    </row>
    <row r="8" spans="1:8" x14ac:dyDescent="0.2">
      <c r="A8" s="233" t="s">
        <v>49</v>
      </c>
      <c r="B8" s="725">
        <v>145</v>
      </c>
      <c r="C8" s="602">
        <v>-16.666666666666664</v>
      </c>
      <c r="D8" s="368">
        <v>675</v>
      </c>
      <c r="E8" s="602">
        <v>11.386138613861387</v>
      </c>
      <c r="F8" s="368">
        <v>2257</v>
      </c>
      <c r="G8" s="602">
        <v>2.3118766999093383</v>
      </c>
      <c r="H8" s="602">
        <v>11.333735060761274</v>
      </c>
    </row>
    <row r="9" spans="1:8" x14ac:dyDescent="0.2">
      <c r="A9" s="233" t="s">
        <v>127</v>
      </c>
      <c r="B9" s="725">
        <v>656</v>
      </c>
      <c r="C9" s="602">
        <v>53.990610328638496</v>
      </c>
      <c r="D9" s="368">
        <v>2243</v>
      </c>
      <c r="E9" s="602">
        <v>10.874938210578348</v>
      </c>
      <c r="F9" s="368">
        <v>5796</v>
      </c>
      <c r="G9" s="602">
        <v>9.3378607809847214</v>
      </c>
      <c r="H9" s="602">
        <v>29.10515215426333</v>
      </c>
    </row>
    <row r="10" spans="1:8" x14ac:dyDescent="0.2">
      <c r="A10" s="233" t="s">
        <v>128</v>
      </c>
      <c r="B10" s="725">
        <v>452</v>
      </c>
      <c r="C10" s="602">
        <v>-11.71875</v>
      </c>
      <c r="D10" s="368">
        <v>2128</v>
      </c>
      <c r="E10" s="602">
        <v>19.954904171364149</v>
      </c>
      <c r="F10" s="368">
        <v>6309</v>
      </c>
      <c r="G10" s="602">
        <v>28.075517661388549</v>
      </c>
      <c r="H10" s="602">
        <v>31.681229285929497</v>
      </c>
    </row>
    <row r="11" spans="1:8" x14ac:dyDescent="0.2">
      <c r="A11" s="233" t="s">
        <v>238</v>
      </c>
      <c r="B11" s="725">
        <v>301</v>
      </c>
      <c r="C11" s="602">
        <v>33.185840707964601</v>
      </c>
      <c r="D11" s="368">
        <v>1373</v>
      </c>
      <c r="E11" s="602">
        <v>2.2338049143708116</v>
      </c>
      <c r="F11" s="368">
        <v>3601</v>
      </c>
      <c r="G11" s="602">
        <v>-12.490886998784934</v>
      </c>
      <c r="H11" s="602">
        <v>18.082755850155667</v>
      </c>
    </row>
    <row r="12" spans="1:8" x14ac:dyDescent="0.2">
      <c r="A12" s="236" t="s">
        <v>239</v>
      </c>
      <c r="B12" s="726">
        <v>1707</v>
      </c>
      <c r="C12" s="238">
        <v>21.581196581196583</v>
      </c>
      <c r="D12" s="237">
        <v>7221</v>
      </c>
      <c r="E12" s="238">
        <v>16.242755956213781</v>
      </c>
      <c r="F12" s="237">
        <v>19914</v>
      </c>
      <c r="G12" s="238">
        <v>12.968005445881554</v>
      </c>
      <c r="H12" s="238">
        <v>100</v>
      </c>
    </row>
    <row r="13" spans="1:8" x14ac:dyDescent="0.2">
      <c r="A13" s="190" t="s">
        <v>240</v>
      </c>
      <c r="B13" s="727"/>
      <c r="C13" s="240"/>
      <c r="D13" s="239"/>
      <c r="E13" s="240"/>
      <c r="F13" s="239"/>
      <c r="G13" s="240"/>
      <c r="H13" s="240"/>
    </row>
    <row r="14" spans="1:8" x14ac:dyDescent="0.2">
      <c r="A14" s="233" t="s">
        <v>455</v>
      </c>
      <c r="B14" s="725">
        <v>53</v>
      </c>
      <c r="C14" s="744">
        <v>70.967741935483872</v>
      </c>
      <c r="D14" s="368">
        <v>155</v>
      </c>
      <c r="E14" s="602">
        <v>30.252100840336134</v>
      </c>
      <c r="F14" s="368">
        <v>498</v>
      </c>
      <c r="G14" s="602">
        <v>29.350649350649348</v>
      </c>
      <c r="H14" s="602">
        <v>2.1085612668303835</v>
      </c>
    </row>
    <row r="15" spans="1:8" x14ac:dyDescent="0.2">
      <c r="A15" s="233" t="s">
        <v>48</v>
      </c>
      <c r="B15" s="725">
        <v>386</v>
      </c>
      <c r="C15" s="602">
        <v>-10.232558139534884</v>
      </c>
      <c r="D15" s="368">
        <v>1495</v>
      </c>
      <c r="E15" s="602">
        <v>-7.7729796421961748</v>
      </c>
      <c r="F15" s="368">
        <v>4308</v>
      </c>
      <c r="G15" s="602">
        <v>-15.941463414634146</v>
      </c>
      <c r="H15" s="602">
        <v>18.240325175713441</v>
      </c>
    </row>
    <row r="16" spans="1:8" x14ac:dyDescent="0.2">
      <c r="A16" s="233" t="s">
        <v>49</v>
      </c>
      <c r="B16" s="725">
        <v>54</v>
      </c>
      <c r="C16" s="744">
        <v>217.64705882352939</v>
      </c>
      <c r="D16" s="368">
        <v>115</v>
      </c>
      <c r="E16" s="602">
        <v>-53.441295546558706</v>
      </c>
      <c r="F16" s="368">
        <v>487</v>
      </c>
      <c r="G16" s="602">
        <v>-15.889464594127805</v>
      </c>
      <c r="H16" s="602">
        <v>2.0619866203742907</v>
      </c>
    </row>
    <row r="17" spans="1:8" x14ac:dyDescent="0.2">
      <c r="A17" s="233" t="s">
        <v>127</v>
      </c>
      <c r="B17" s="725">
        <v>603</v>
      </c>
      <c r="C17" s="602">
        <v>50</v>
      </c>
      <c r="D17" s="368">
        <v>2185</v>
      </c>
      <c r="E17" s="602">
        <v>35.798632691112495</v>
      </c>
      <c r="F17" s="368">
        <v>7064</v>
      </c>
      <c r="G17" s="602">
        <v>10.773090795044691</v>
      </c>
      <c r="H17" s="602">
        <v>29.909391142349058</v>
      </c>
    </row>
    <row r="18" spans="1:8" x14ac:dyDescent="0.2">
      <c r="A18" s="233" t="s">
        <v>128</v>
      </c>
      <c r="B18" s="725">
        <v>176</v>
      </c>
      <c r="C18" s="602">
        <v>28.467153284671532</v>
      </c>
      <c r="D18" s="368">
        <v>1119</v>
      </c>
      <c r="E18" s="602">
        <v>90.955631399317411</v>
      </c>
      <c r="F18" s="368">
        <v>3334</v>
      </c>
      <c r="G18" s="602">
        <v>45.145842403134523</v>
      </c>
      <c r="H18" s="602">
        <v>14.116351934964857</v>
      </c>
    </row>
    <row r="19" spans="1:8" x14ac:dyDescent="0.2">
      <c r="A19" s="233" t="s">
        <v>238</v>
      </c>
      <c r="B19" s="725">
        <v>639</v>
      </c>
      <c r="C19" s="602">
        <v>-4.4843049327354256</v>
      </c>
      <c r="D19" s="368">
        <v>2456</v>
      </c>
      <c r="E19" s="602">
        <v>6.3663923776526632</v>
      </c>
      <c r="F19" s="368">
        <v>7927</v>
      </c>
      <c r="G19" s="602">
        <v>13.210511282490717</v>
      </c>
      <c r="H19" s="602">
        <v>33.563383859767974</v>
      </c>
    </row>
    <row r="20" spans="1:8" x14ac:dyDescent="0.2">
      <c r="A20" s="241" t="s">
        <v>241</v>
      </c>
      <c r="B20" s="728">
        <v>1911</v>
      </c>
      <c r="C20" s="243">
        <v>13.345195729537366</v>
      </c>
      <c r="D20" s="242">
        <v>7525</v>
      </c>
      <c r="E20" s="243">
        <v>15.929748883068864</v>
      </c>
      <c r="F20" s="242">
        <v>23618</v>
      </c>
      <c r="G20" s="243">
        <v>8.5136687342062949</v>
      </c>
      <c r="H20" s="243">
        <v>100</v>
      </c>
    </row>
    <row r="21" spans="1:8" x14ac:dyDescent="0.2">
      <c r="A21" s="190" t="s">
        <v>513</v>
      </c>
      <c r="B21" s="729"/>
      <c r="C21" s="604"/>
      <c r="D21" s="603"/>
      <c r="E21" s="604"/>
      <c r="F21" s="603"/>
      <c r="G21" s="604"/>
      <c r="H21" s="604"/>
    </row>
    <row r="22" spans="1:8" x14ac:dyDescent="0.2">
      <c r="A22" s="233" t="s">
        <v>455</v>
      </c>
      <c r="B22" s="725">
        <v>-86</v>
      </c>
      <c r="C22" s="602">
        <v>177.41935483870967</v>
      </c>
      <c r="D22" s="368">
        <v>-437</v>
      </c>
      <c r="E22" s="602">
        <v>40.514469453376208</v>
      </c>
      <c r="F22" s="368">
        <v>-1107</v>
      </c>
      <c r="G22" s="602">
        <v>93.193717277486911</v>
      </c>
      <c r="H22" s="605" t="s">
        <v>514</v>
      </c>
    </row>
    <row r="23" spans="1:8" x14ac:dyDescent="0.2">
      <c r="A23" s="233" t="s">
        <v>48</v>
      </c>
      <c r="B23" s="725">
        <v>372</v>
      </c>
      <c r="C23" s="602">
        <v>-12.676056338028168</v>
      </c>
      <c r="D23" s="368">
        <v>1285</v>
      </c>
      <c r="E23" s="602">
        <v>-18.927444794952681</v>
      </c>
      <c r="F23" s="368">
        <v>3962</v>
      </c>
      <c r="G23" s="602">
        <v>-20.807515490705576</v>
      </c>
      <c r="H23" s="605" t="s">
        <v>514</v>
      </c>
    </row>
    <row r="24" spans="1:8" x14ac:dyDescent="0.2">
      <c r="A24" s="233" t="s">
        <v>49</v>
      </c>
      <c r="B24" s="725">
        <v>-91</v>
      </c>
      <c r="C24" s="602">
        <v>-42.038216560509554</v>
      </c>
      <c r="D24" s="368">
        <v>-560</v>
      </c>
      <c r="E24" s="602">
        <v>55.98885793871866</v>
      </c>
      <c r="F24" s="368">
        <v>-1770</v>
      </c>
      <c r="G24" s="602">
        <v>8.7891825445605409</v>
      </c>
      <c r="H24" s="605" t="s">
        <v>514</v>
      </c>
    </row>
    <row r="25" spans="1:8" x14ac:dyDescent="0.2">
      <c r="A25" s="233" t="s">
        <v>127</v>
      </c>
      <c r="B25" s="725">
        <v>-53</v>
      </c>
      <c r="C25" s="602">
        <v>120.83333333333333</v>
      </c>
      <c r="D25" s="368">
        <v>-58</v>
      </c>
      <c r="E25" s="602">
        <v>-85.990338164251213</v>
      </c>
      <c r="F25" s="368">
        <v>1268</v>
      </c>
      <c r="G25" s="602">
        <v>17.843866171003718</v>
      </c>
      <c r="H25" s="605" t="s">
        <v>514</v>
      </c>
    </row>
    <row r="26" spans="1:8" x14ac:dyDescent="0.2">
      <c r="A26" s="233" t="s">
        <v>128</v>
      </c>
      <c r="B26" s="725">
        <v>-276</v>
      </c>
      <c r="C26" s="602">
        <v>-26.400000000000002</v>
      </c>
      <c r="D26" s="368">
        <v>-1009</v>
      </c>
      <c r="E26" s="602">
        <v>-15.067340067340067</v>
      </c>
      <c r="F26" s="368">
        <v>-2975</v>
      </c>
      <c r="G26" s="602">
        <v>13.160897679726133</v>
      </c>
      <c r="H26" s="605" t="s">
        <v>514</v>
      </c>
    </row>
    <row r="27" spans="1:8" x14ac:dyDescent="0.2">
      <c r="A27" s="233" t="s">
        <v>238</v>
      </c>
      <c r="B27" s="725">
        <v>338</v>
      </c>
      <c r="C27" s="602">
        <v>-23.702031602708804</v>
      </c>
      <c r="D27" s="368">
        <v>1083</v>
      </c>
      <c r="E27" s="602">
        <v>12.111801242236025</v>
      </c>
      <c r="F27" s="368">
        <v>4326</v>
      </c>
      <c r="G27" s="602">
        <v>49.844128853481124</v>
      </c>
      <c r="H27" s="605" t="s">
        <v>514</v>
      </c>
    </row>
    <row r="28" spans="1:8" x14ac:dyDescent="0.2">
      <c r="A28" s="241" t="s">
        <v>242</v>
      </c>
      <c r="B28" s="728">
        <v>204</v>
      </c>
      <c r="C28" s="243">
        <v>-27.659574468085108</v>
      </c>
      <c r="D28" s="242">
        <v>304</v>
      </c>
      <c r="E28" s="243">
        <v>8.9605734767025087</v>
      </c>
      <c r="F28" s="242">
        <v>3704</v>
      </c>
      <c r="G28" s="243">
        <v>-10.466521634034324</v>
      </c>
      <c r="H28" s="601" t="s">
        <v>514</v>
      </c>
    </row>
    <row r="29" spans="1:8" x14ac:dyDescent="0.2">
      <c r="A29" s="94" t="s">
        <v>616</v>
      </c>
      <c r="B29" s="234"/>
      <c r="C29" s="234"/>
      <c r="D29" s="234"/>
      <c r="E29" s="234"/>
      <c r="F29" s="234"/>
      <c r="G29" s="234"/>
      <c r="H29" s="245" t="s">
        <v>233</v>
      </c>
    </row>
    <row r="30" spans="1:8" x14ac:dyDescent="0.2">
      <c r="A30" s="166" t="s">
        <v>621</v>
      </c>
      <c r="B30" s="234"/>
      <c r="C30" s="234"/>
      <c r="D30" s="234"/>
      <c r="E30" s="234"/>
      <c r="F30" s="234"/>
      <c r="G30" s="235"/>
      <c r="H30" s="235"/>
    </row>
    <row r="31" spans="1:8" x14ac:dyDescent="0.2">
      <c r="A31" s="166" t="s">
        <v>515</v>
      </c>
      <c r="B31" s="234"/>
      <c r="C31" s="234"/>
      <c r="D31" s="234"/>
      <c r="E31" s="234"/>
      <c r="F31" s="234"/>
      <c r="G31" s="235"/>
      <c r="H31" s="235"/>
    </row>
    <row r="33" spans="6:6" x14ac:dyDescent="0.2">
      <c r="F33" s="794"/>
    </row>
  </sheetData>
  <mergeCells count="3">
    <mergeCell ref="B3:C3"/>
    <mergeCell ref="D3:E3"/>
    <mergeCell ref="F3:H3"/>
  </mergeCells>
  <conditionalFormatting sqref="E9">
    <cfRule type="cellIs" dxfId="298" priority="1" operator="between">
      <formula>-0.49</formula>
      <formula>0.49</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workbookViewId="0">
      <selection activeCell="A3" sqref="A3:A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22" t="s">
        <v>516</v>
      </c>
      <c r="B1" s="222"/>
      <c r="C1" s="1"/>
      <c r="D1" s="1"/>
      <c r="E1" s="1"/>
      <c r="F1" s="1"/>
      <c r="G1" s="1"/>
      <c r="H1" s="1"/>
    </row>
    <row r="2" spans="1:8" x14ac:dyDescent="0.2">
      <c r="A2" s="585"/>
      <c r="B2" s="585"/>
      <c r="C2" s="585"/>
      <c r="D2" s="585"/>
      <c r="E2" s="585"/>
      <c r="F2" s="1"/>
      <c r="G2" s="1"/>
      <c r="H2" s="587" t="s">
        <v>157</v>
      </c>
    </row>
    <row r="3" spans="1:8" ht="14.45" customHeight="1" x14ac:dyDescent="0.2">
      <c r="A3" s="904" t="s">
        <v>510</v>
      </c>
      <c r="B3" s="902" t="s">
        <v>511</v>
      </c>
      <c r="C3" s="888">
        <f>INDICE!A3</f>
        <v>42826</v>
      </c>
      <c r="D3" s="887">
        <v>41671</v>
      </c>
      <c r="E3" s="887">
        <v>41671</v>
      </c>
      <c r="F3" s="886" t="s">
        <v>119</v>
      </c>
      <c r="G3" s="886"/>
      <c r="H3" s="886"/>
    </row>
    <row r="4" spans="1:8" x14ac:dyDescent="0.2">
      <c r="A4" s="905"/>
      <c r="B4" s="903"/>
      <c r="C4" s="97" t="s">
        <v>519</v>
      </c>
      <c r="D4" s="97" t="s">
        <v>520</v>
      </c>
      <c r="E4" s="97" t="s">
        <v>243</v>
      </c>
      <c r="F4" s="97" t="s">
        <v>519</v>
      </c>
      <c r="G4" s="97" t="s">
        <v>520</v>
      </c>
      <c r="H4" s="97" t="s">
        <v>243</v>
      </c>
    </row>
    <row r="5" spans="1:8" x14ac:dyDescent="0.2">
      <c r="A5" s="606"/>
      <c r="B5" s="185" t="s">
        <v>209</v>
      </c>
      <c r="C5" s="185">
        <v>0</v>
      </c>
      <c r="D5" s="185">
        <v>34</v>
      </c>
      <c r="E5" s="246">
        <v>34</v>
      </c>
      <c r="F5" s="187">
        <v>19</v>
      </c>
      <c r="G5" s="185">
        <v>353</v>
      </c>
      <c r="H5" s="246">
        <v>334</v>
      </c>
    </row>
    <row r="6" spans="1:8" x14ac:dyDescent="0.2">
      <c r="A6" s="606"/>
      <c r="B6" s="185" t="s">
        <v>244</v>
      </c>
      <c r="C6" s="185">
        <v>201</v>
      </c>
      <c r="D6" s="185">
        <v>232</v>
      </c>
      <c r="E6" s="247">
        <v>31</v>
      </c>
      <c r="F6" s="187">
        <v>3194</v>
      </c>
      <c r="G6" s="185">
        <v>2294</v>
      </c>
      <c r="H6" s="247">
        <v>-900</v>
      </c>
    </row>
    <row r="7" spans="1:8" x14ac:dyDescent="0.2">
      <c r="A7" s="606"/>
      <c r="B7" s="188" t="s">
        <v>210</v>
      </c>
      <c r="C7" s="188">
        <v>0</v>
      </c>
      <c r="D7" s="188">
        <v>0</v>
      </c>
      <c r="E7" s="248">
        <v>0</v>
      </c>
      <c r="F7" s="188">
        <v>0</v>
      </c>
      <c r="G7" s="188">
        <v>147</v>
      </c>
      <c r="H7" s="247">
        <v>147</v>
      </c>
    </row>
    <row r="8" spans="1:8" x14ac:dyDescent="0.2">
      <c r="A8" s="190" t="s">
        <v>338</v>
      </c>
      <c r="B8" s="191"/>
      <c r="C8" s="191">
        <v>201</v>
      </c>
      <c r="D8" s="191">
        <v>266</v>
      </c>
      <c r="E8" s="249">
        <v>65</v>
      </c>
      <c r="F8" s="191">
        <v>3213</v>
      </c>
      <c r="G8" s="191">
        <v>2794</v>
      </c>
      <c r="H8" s="249">
        <v>-419</v>
      </c>
    </row>
    <row r="9" spans="1:8" x14ac:dyDescent="0.2">
      <c r="A9" s="606"/>
      <c r="B9" s="185" t="s">
        <v>213</v>
      </c>
      <c r="C9" s="185">
        <v>0</v>
      </c>
      <c r="D9" s="185">
        <v>11</v>
      </c>
      <c r="E9" s="247">
        <v>11</v>
      </c>
      <c r="F9" s="185">
        <v>91</v>
      </c>
      <c r="G9" s="185">
        <v>207</v>
      </c>
      <c r="H9" s="247">
        <v>116</v>
      </c>
    </row>
    <row r="10" spans="1:8" x14ac:dyDescent="0.2">
      <c r="A10" s="606"/>
      <c r="B10" s="188" t="s">
        <v>211</v>
      </c>
      <c r="C10" s="188">
        <v>0</v>
      </c>
      <c r="D10" s="185">
        <v>0</v>
      </c>
      <c r="E10" s="250">
        <v>0</v>
      </c>
      <c r="F10" s="188">
        <v>35</v>
      </c>
      <c r="G10" s="185">
        <v>47</v>
      </c>
      <c r="H10" s="250">
        <v>12</v>
      </c>
    </row>
    <row r="11" spans="1:8" x14ac:dyDescent="0.2">
      <c r="A11" s="606"/>
      <c r="B11" s="188" t="s">
        <v>246</v>
      </c>
      <c r="C11" s="188">
        <v>0</v>
      </c>
      <c r="D11" s="188">
        <v>78</v>
      </c>
      <c r="E11" s="247">
        <v>78</v>
      </c>
      <c r="F11" s="188">
        <v>35</v>
      </c>
      <c r="G11" s="188">
        <v>552</v>
      </c>
      <c r="H11" s="247">
        <v>517</v>
      </c>
    </row>
    <row r="12" spans="1:8" x14ac:dyDescent="0.2">
      <c r="A12" s="190" t="s">
        <v>517</v>
      </c>
      <c r="B12" s="191"/>
      <c r="C12" s="191">
        <v>0</v>
      </c>
      <c r="D12" s="191">
        <v>89</v>
      </c>
      <c r="E12" s="249">
        <v>89</v>
      </c>
      <c r="F12" s="191">
        <v>161</v>
      </c>
      <c r="G12" s="191">
        <v>806</v>
      </c>
      <c r="H12" s="249">
        <v>645</v>
      </c>
    </row>
    <row r="13" spans="1:8" x14ac:dyDescent="0.2">
      <c r="A13" s="606"/>
      <c r="B13" s="188" t="s">
        <v>300</v>
      </c>
      <c r="C13" s="188">
        <v>0</v>
      </c>
      <c r="D13" s="185">
        <v>19</v>
      </c>
      <c r="E13" s="250">
        <v>19</v>
      </c>
      <c r="F13" s="188">
        <v>77</v>
      </c>
      <c r="G13" s="185">
        <v>218</v>
      </c>
      <c r="H13" s="250">
        <v>141</v>
      </c>
    </row>
    <row r="14" spans="1:8" x14ac:dyDescent="0.2">
      <c r="A14" s="606"/>
      <c r="B14" s="188" t="s">
        <v>247</v>
      </c>
      <c r="C14" s="188">
        <v>56</v>
      </c>
      <c r="D14" s="188">
        <v>36</v>
      </c>
      <c r="E14" s="247">
        <v>-20</v>
      </c>
      <c r="F14" s="188">
        <v>511</v>
      </c>
      <c r="G14" s="188">
        <v>1065</v>
      </c>
      <c r="H14" s="247">
        <v>554</v>
      </c>
    </row>
    <row r="15" spans="1:8" x14ac:dyDescent="0.2">
      <c r="A15" s="606"/>
      <c r="B15" s="188" t="s">
        <v>248</v>
      </c>
      <c r="C15" s="188">
        <v>45</v>
      </c>
      <c r="D15" s="185">
        <v>201</v>
      </c>
      <c r="E15" s="247">
        <v>156</v>
      </c>
      <c r="F15" s="188">
        <v>474</v>
      </c>
      <c r="G15" s="185">
        <v>2659</v>
      </c>
      <c r="H15" s="247">
        <v>2185</v>
      </c>
    </row>
    <row r="16" spans="1:8" x14ac:dyDescent="0.2">
      <c r="A16" s="606"/>
      <c r="B16" s="188" t="s">
        <v>249</v>
      </c>
      <c r="C16" s="188">
        <v>0</v>
      </c>
      <c r="D16" s="185">
        <v>63</v>
      </c>
      <c r="E16" s="247">
        <v>63</v>
      </c>
      <c r="F16" s="188">
        <v>235</v>
      </c>
      <c r="G16" s="185">
        <v>384</v>
      </c>
      <c r="H16" s="247">
        <v>149</v>
      </c>
    </row>
    <row r="17" spans="1:8" x14ac:dyDescent="0.2">
      <c r="A17" s="606"/>
      <c r="B17" s="188" t="s">
        <v>215</v>
      </c>
      <c r="C17" s="188">
        <v>453</v>
      </c>
      <c r="D17" s="185">
        <v>184</v>
      </c>
      <c r="E17" s="247">
        <v>-269</v>
      </c>
      <c r="F17" s="188">
        <v>4097</v>
      </c>
      <c r="G17" s="185">
        <v>2558</v>
      </c>
      <c r="H17" s="247">
        <v>-1539</v>
      </c>
    </row>
    <row r="18" spans="1:8" x14ac:dyDescent="0.2">
      <c r="A18" s="606"/>
      <c r="B18" s="188" t="s">
        <v>315</v>
      </c>
      <c r="C18" s="188">
        <v>13</v>
      </c>
      <c r="D18" s="185">
        <v>0</v>
      </c>
      <c r="E18" s="247">
        <v>-13</v>
      </c>
      <c r="F18" s="188">
        <v>77</v>
      </c>
      <c r="G18" s="185">
        <v>213</v>
      </c>
      <c r="H18" s="247">
        <v>136</v>
      </c>
    </row>
    <row r="19" spans="1:8" x14ac:dyDescent="0.2">
      <c r="A19" s="606"/>
      <c r="B19" s="188" t="s">
        <v>670</v>
      </c>
      <c r="C19" s="188">
        <v>75</v>
      </c>
      <c r="D19" s="185">
        <v>139</v>
      </c>
      <c r="E19" s="247">
        <v>64</v>
      </c>
      <c r="F19" s="188">
        <v>999</v>
      </c>
      <c r="G19" s="185">
        <v>1018</v>
      </c>
      <c r="H19" s="247">
        <v>19</v>
      </c>
    </row>
    <row r="20" spans="1:8" x14ac:dyDescent="0.2">
      <c r="A20" s="606"/>
      <c r="B20" s="188" t="s">
        <v>251</v>
      </c>
      <c r="C20" s="188">
        <v>116</v>
      </c>
      <c r="D20" s="185">
        <v>141</v>
      </c>
      <c r="E20" s="247">
        <v>25</v>
      </c>
      <c r="F20" s="188">
        <v>1786</v>
      </c>
      <c r="G20" s="185">
        <v>1742</v>
      </c>
      <c r="H20" s="247">
        <v>-44</v>
      </c>
    </row>
    <row r="21" spans="1:8" x14ac:dyDescent="0.2">
      <c r="A21" s="606"/>
      <c r="B21" s="188" t="s">
        <v>218</v>
      </c>
      <c r="C21" s="188">
        <v>39</v>
      </c>
      <c r="D21" s="185">
        <v>40</v>
      </c>
      <c r="E21" s="247">
        <v>1</v>
      </c>
      <c r="F21" s="188">
        <v>423</v>
      </c>
      <c r="G21" s="185">
        <v>635</v>
      </c>
      <c r="H21" s="247">
        <v>212</v>
      </c>
    </row>
    <row r="22" spans="1:8" x14ac:dyDescent="0.2">
      <c r="A22" s="606"/>
      <c r="B22" s="188" t="s">
        <v>219</v>
      </c>
      <c r="C22" s="188">
        <v>155</v>
      </c>
      <c r="D22" s="185">
        <v>0</v>
      </c>
      <c r="E22" s="247">
        <v>-155</v>
      </c>
      <c r="F22" s="188">
        <v>845</v>
      </c>
      <c r="G22" s="185">
        <v>0</v>
      </c>
      <c r="H22" s="247">
        <v>-845</v>
      </c>
    </row>
    <row r="23" spans="1:8" x14ac:dyDescent="0.2">
      <c r="A23" s="606"/>
      <c r="B23" s="188" t="s">
        <v>252</v>
      </c>
      <c r="C23" s="188">
        <v>33</v>
      </c>
      <c r="D23" s="185">
        <v>18</v>
      </c>
      <c r="E23" s="247">
        <v>-15</v>
      </c>
      <c r="F23" s="188">
        <v>789</v>
      </c>
      <c r="G23" s="185">
        <v>67</v>
      </c>
      <c r="H23" s="247">
        <v>-722</v>
      </c>
    </row>
    <row r="24" spans="1:8" x14ac:dyDescent="0.2">
      <c r="A24" s="606"/>
      <c r="B24" s="188" t="s">
        <v>253</v>
      </c>
      <c r="C24" s="188">
        <v>33</v>
      </c>
      <c r="D24" s="185">
        <v>65</v>
      </c>
      <c r="E24" s="247">
        <v>32</v>
      </c>
      <c r="F24" s="188">
        <v>154</v>
      </c>
      <c r="G24" s="185">
        <v>778</v>
      </c>
      <c r="H24" s="247">
        <v>624</v>
      </c>
    </row>
    <row r="25" spans="1:8" x14ac:dyDescent="0.2">
      <c r="A25" s="606"/>
      <c r="B25" s="188" t="s">
        <v>254</v>
      </c>
      <c r="C25" s="188">
        <v>120</v>
      </c>
      <c r="D25" s="185">
        <v>204</v>
      </c>
      <c r="E25" s="247">
        <v>84</v>
      </c>
      <c r="F25" s="188">
        <v>1207</v>
      </c>
      <c r="G25" s="185">
        <v>2304</v>
      </c>
      <c r="H25" s="247">
        <v>1097</v>
      </c>
    </row>
    <row r="26" spans="1:8" x14ac:dyDescent="0.2">
      <c r="A26" s="190" t="s">
        <v>501</v>
      </c>
      <c r="B26" s="191"/>
      <c r="C26" s="191">
        <v>1138</v>
      </c>
      <c r="D26" s="191">
        <v>1110</v>
      </c>
      <c r="E26" s="249">
        <v>-28</v>
      </c>
      <c r="F26" s="191">
        <v>11674</v>
      </c>
      <c r="G26" s="191">
        <v>13641</v>
      </c>
      <c r="H26" s="249">
        <v>1967</v>
      </c>
    </row>
    <row r="27" spans="1:8" x14ac:dyDescent="0.2">
      <c r="A27" s="606"/>
      <c r="B27" s="188" t="s">
        <v>220</v>
      </c>
      <c r="C27" s="188">
        <v>174</v>
      </c>
      <c r="D27" s="185">
        <v>6</v>
      </c>
      <c r="E27" s="247">
        <v>-168</v>
      </c>
      <c r="F27" s="188">
        <v>1813</v>
      </c>
      <c r="G27" s="188">
        <v>50</v>
      </c>
      <c r="H27" s="247">
        <v>-1763</v>
      </c>
    </row>
    <row r="28" spans="1:8" x14ac:dyDescent="0.2">
      <c r="A28" s="607"/>
      <c r="B28" s="188" t="s">
        <v>255</v>
      </c>
      <c r="C28" s="188">
        <v>0</v>
      </c>
      <c r="D28" s="188">
        <v>0</v>
      </c>
      <c r="E28" s="247">
        <v>0</v>
      </c>
      <c r="F28" s="188">
        <v>111</v>
      </c>
      <c r="G28" s="188">
        <v>0</v>
      </c>
      <c r="H28" s="247">
        <v>-111</v>
      </c>
    </row>
    <row r="29" spans="1:8" x14ac:dyDescent="0.2">
      <c r="A29" s="607"/>
      <c r="B29" s="188" t="s">
        <v>256</v>
      </c>
      <c r="C29" s="188">
        <v>0</v>
      </c>
      <c r="D29" s="185">
        <v>2</v>
      </c>
      <c r="E29" s="247">
        <v>2</v>
      </c>
      <c r="F29" s="188">
        <v>128</v>
      </c>
      <c r="G29" s="185">
        <v>43</v>
      </c>
      <c r="H29" s="247">
        <v>-85</v>
      </c>
    </row>
    <row r="30" spans="1:8" x14ac:dyDescent="0.2">
      <c r="A30" s="607"/>
      <c r="B30" s="188" t="s">
        <v>649</v>
      </c>
      <c r="C30" s="188">
        <v>0</v>
      </c>
      <c r="D30" s="185">
        <v>16</v>
      </c>
      <c r="E30" s="247">
        <v>16</v>
      </c>
      <c r="F30" s="188">
        <v>0</v>
      </c>
      <c r="G30" s="185">
        <v>334</v>
      </c>
      <c r="H30" s="247">
        <v>334</v>
      </c>
    </row>
    <row r="31" spans="1:8" x14ac:dyDescent="0.2">
      <c r="A31" s="607"/>
      <c r="B31" s="188" t="s">
        <v>603</v>
      </c>
      <c r="C31" s="188">
        <v>0</v>
      </c>
      <c r="D31" s="188">
        <v>23</v>
      </c>
      <c r="E31" s="250">
        <v>23</v>
      </c>
      <c r="F31" s="185">
        <v>86</v>
      </c>
      <c r="G31" s="185">
        <v>547</v>
      </c>
      <c r="H31" s="250">
        <v>461</v>
      </c>
    </row>
    <row r="32" spans="1:8" x14ac:dyDescent="0.2">
      <c r="A32" s="190" t="s">
        <v>382</v>
      </c>
      <c r="B32" s="191"/>
      <c r="C32" s="191">
        <v>174</v>
      </c>
      <c r="D32" s="191">
        <v>47</v>
      </c>
      <c r="E32" s="249">
        <v>-127</v>
      </c>
      <c r="F32" s="191">
        <v>2138</v>
      </c>
      <c r="G32" s="191">
        <v>974</v>
      </c>
      <c r="H32" s="249">
        <v>-1164</v>
      </c>
    </row>
    <row r="33" spans="1:10" x14ac:dyDescent="0.2">
      <c r="A33" s="607"/>
      <c r="B33" s="188" t="s">
        <v>223</v>
      </c>
      <c r="C33" s="188">
        <v>118</v>
      </c>
      <c r="D33" s="185">
        <v>43</v>
      </c>
      <c r="E33" s="247">
        <v>-75</v>
      </c>
      <c r="F33" s="188">
        <v>1445</v>
      </c>
      <c r="G33" s="185">
        <v>406</v>
      </c>
      <c r="H33" s="247">
        <v>-1039</v>
      </c>
    </row>
    <row r="34" spans="1:10" x14ac:dyDescent="0.2">
      <c r="A34" s="607"/>
      <c r="B34" s="188" t="s">
        <v>228</v>
      </c>
      <c r="C34" s="188">
        <v>65</v>
      </c>
      <c r="D34" s="188">
        <v>0</v>
      </c>
      <c r="E34" s="250">
        <v>-65</v>
      </c>
      <c r="F34" s="616">
        <v>333</v>
      </c>
      <c r="G34" s="188">
        <v>213</v>
      </c>
      <c r="H34" s="247">
        <v>-120</v>
      </c>
    </row>
    <row r="35" spans="1:10" x14ac:dyDescent="0.2">
      <c r="A35" s="607"/>
      <c r="B35" s="188" t="s">
        <v>257</v>
      </c>
      <c r="C35" s="188">
        <v>0</v>
      </c>
      <c r="D35" s="188">
        <v>191</v>
      </c>
      <c r="E35" s="247">
        <v>191</v>
      </c>
      <c r="F35" s="188">
        <v>0</v>
      </c>
      <c r="G35" s="188">
        <v>3178</v>
      </c>
      <c r="H35" s="247">
        <v>3178</v>
      </c>
    </row>
    <row r="36" spans="1:10" x14ac:dyDescent="0.2">
      <c r="A36" s="607"/>
      <c r="B36" s="188" t="s">
        <v>230</v>
      </c>
      <c r="C36" s="188">
        <v>6</v>
      </c>
      <c r="D36" s="188">
        <v>97</v>
      </c>
      <c r="E36" s="250">
        <v>91</v>
      </c>
      <c r="F36" s="185">
        <v>27</v>
      </c>
      <c r="G36" s="188">
        <v>669</v>
      </c>
      <c r="H36" s="247">
        <v>642</v>
      </c>
    </row>
    <row r="37" spans="1:10" x14ac:dyDescent="0.2">
      <c r="A37" s="607"/>
      <c r="B37" s="188" t="s">
        <v>231</v>
      </c>
      <c r="C37" s="188">
        <v>5</v>
      </c>
      <c r="D37" s="188">
        <v>66</v>
      </c>
      <c r="E37" s="250">
        <v>61</v>
      </c>
      <c r="F37" s="616">
        <v>370</v>
      </c>
      <c r="G37" s="188">
        <v>672</v>
      </c>
      <c r="H37" s="247">
        <v>302</v>
      </c>
    </row>
    <row r="38" spans="1:10" x14ac:dyDescent="0.2">
      <c r="A38" s="782" t="s">
        <v>502</v>
      </c>
      <c r="B38" s="191"/>
      <c r="C38" s="191">
        <v>194</v>
      </c>
      <c r="D38" s="191">
        <v>397</v>
      </c>
      <c r="E38" s="249">
        <v>203</v>
      </c>
      <c r="F38" s="191">
        <v>2175</v>
      </c>
      <c r="G38" s="191">
        <v>5138</v>
      </c>
      <c r="H38" s="249">
        <v>2963</v>
      </c>
    </row>
    <row r="39" spans="1:10" x14ac:dyDescent="0.2">
      <c r="A39" s="607"/>
      <c r="B39" s="188" t="s">
        <v>650</v>
      </c>
      <c r="C39" s="188">
        <v>0</v>
      </c>
      <c r="D39" s="188">
        <v>0</v>
      </c>
      <c r="E39" s="250">
        <v>0</v>
      </c>
      <c r="F39" s="616">
        <v>12</v>
      </c>
      <c r="G39" s="188">
        <v>4</v>
      </c>
      <c r="H39" s="250">
        <v>-8</v>
      </c>
    </row>
    <row r="40" spans="1:10" x14ac:dyDescent="0.2">
      <c r="A40" s="607"/>
      <c r="B40" s="188" t="s">
        <v>258</v>
      </c>
      <c r="C40" s="188">
        <v>0</v>
      </c>
      <c r="D40" s="188">
        <v>0</v>
      </c>
      <c r="E40" s="246">
        <v>0</v>
      </c>
      <c r="F40" s="616">
        <v>290</v>
      </c>
      <c r="G40" s="188">
        <v>203</v>
      </c>
      <c r="H40" s="247">
        <v>-87</v>
      </c>
    </row>
    <row r="41" spans="1:10" x14ac:dyDescent="0.2">
      <c r="A41" s="607"/>
      <c r="B41" s="188" t="s">
        <v>259</v>
      </c>
      <c r="C41" s="188">
        <v>0</v>
      </c>
      <c r="D41" s="188">
        <v>0</v>
      </c>
      <c r="E41" s="250">
        <v>0</v>
      </c>
      <c r="F41" s="616">
        <v>94</v>
      </c>
      <c r="G41" s="188">
        <v>23</v>
      </c>
      <c r="H41" s="247">
        <v>-71</v>
      </c>
    </row>
    <row r="42" spans="1:10" x14ac:dyDescent="0.2">
      <c r="A42" s="607"/>
      <c r="B42" s="188" t="s">
        <v>651</v>
      </c>
      <c r="C42" s="188">
        <v>0</v>
      </c>
      <c r="D42" s="188">
        <v>0</v>
      </c>
      <c r="E42" s="250">
        <v>0</v>
      </c>
      <c r="F42" s="616">
        <v>65</v>
      </c>
      <c r="G42" s="188">
        <v>0</v>
      </c>
      <c r="H42" s="250">
        <v>-65</v>
      </c>
    </row>
    <row r="43" spans="1:10" x14ac:dyDescent="0.2">
      <c r="A43" s="607"/>
      <c r="B43" s="188" t="s">
        <v>260</v>
      </c>
      <c r="C43" s="188">
        <v>0</v>
      </c>
      <c r="D43" s="188">
        <v>2</v>
      </c>
      <c r="E43" s="250">
        <v>2</v>
      </c>
      <c r="F43" s="616">
        <v>92</v>
      </c>
      <c r="G43" s="188">
        <v>30</v>
      </c>
      <c r="H43" s="250">
        <v>-62</v>
      </c>
    </row>
    <row r="44" spans="1:10" x14ac:dyDescent="0.2">
      <c r="A44" s="202" t="s">
        <v>518</v>
      </c>
      <c r="B44" s="202"/>
      <c r="C44" s="191">
        <v>0</v>
      </c>
      <c r="D44" s="191">
        <v>2</v>
      </c>
      <c r="E44" s="251">
        <v>2</v>
      </c>
      <c r="F44" s="202">
        <v>553</v>
      </c>
      <c r="G44" s="202">
        <v>260</v>
      </c>
      <c r="H44" s="251">
        <v>-293</v>
      </c>
    </row>
    <row r="45" spans="1:10" x14ac:dyDescent="0.2">
      <c r="A45" s="202" t="s">
        <v>585</v>
      </c>
      <c r="B45" s="202"/>
      <c r="C45" s="191">
        <v>0</v>
      </c>
      <c r="D45" s="191">
        <v>0</v>
      </c>
      <c r="E45" s="191">
        <v>0</v>
      </c>
      <c r="F45" s="191">
        <v>0</v>
      </c>
      <c r="G45" s="202">
        <v>5</v>
      </c>
      <c r="H45" s="251">
        <v>5</v>
      </c>
      <c r="J45" s="794"/>
    </row>
    <row r="46" spans="1:10" x14ac:dyDescent="0.2">
      <c r="A46" s="204" t="s">
        <v>117</v>
      </c>
      <c r="B46" s="204"/>
      <c r="C46" s="204">
        <v>1707</v>
      </c>
      <c r="D46" s="252">
        <v>1911</v>
      </c>
      <c r="E46" s="204">
        <v>204</v>
      </c>
      <c r="F46" s="204">
        <v>19914</v>
      </c>
      <c r="G46" s="252">
        <v>23618</v>
      </c>
      <c r="H46" s="204">
        <v>3704</v>
      </c>
    </row>
    <row r="47" spans="1:10" x14ac:dyDescent="0.2">
      <c r="A47" s="353" t="s">
        <v>503</v>
      </c>
      <c r="B47" s="209"/>
      <c r="C47" s="209">
        <v>357</v>
      </c>
      <c r="D47" s="209">
        <v>53</v>
      </c>
      <c r="E47" s="209">
        <v>-304</v>
      </c>
      <c r="F47" s="209">
        <v>3737</v>
      </c>
      <c r="G47" s="209">
        <v>753</v>
      </c>
      <c r="H47" s="209">
        <v>-2984</v>
      </c>
    </row>
    <row r="48" spans="1:10" x14ac:dyDescent="0.2">
      <c r="A48" s="353" t="s">
        <v>504</v>
      </c>
      <c r="B48" s="209"/>
      <c r="C48" s="209">
        <v>1350</v>
      </c>
      <c r="D48" s="209">
        <v>1858</v>
      </c>
      <c r="E48" s="209">
        <v>508</v>
      </c>
      <c r="F48" s="209">
        <v>16177</v>
      </c>
      <c r="G48" s="209">
        <v>22865</v>
      </c>
      <c r="H48" s="209">
        <v>6688</v>
      </c>
    </row>
    <row r="49" spans="1:8" x14ac:dyDescent="0.2">
      <c r="A49" s="768" t="s">
        <v>505</v>
      </c>
      <c r="B49" s="213"/>
      <c r="C49" s="213">
        <v>1053</v>
      </c>
      <c r="D49" s="213">
        <v>1219</v>
      </c>
      <c r="E49" s="213">
        <v>166</v>
      </c>
      <c r="F49" s="213">
        <v>13123</v>
      </c>
      <c r="G49" s="213">
        <v>14312</v>
      </c>
      <c r="H49" s="213">
        <v>1189</v>
      </c>
    </row>
    <row r="50" spans="1:8" x14ac:dyDescent="0.2">
      <c r="A50" s="768" t="s">
        <v>506</v>
      </c>
      <c r="B50" s="213"/>
      <c r="C50" s="213">
        <v>654</v>
      </c>
      <c r="D50" s="213">
        <v>692</v>
      </c>
      <c r="E50" s="213">
        <v>38</v>
      </c>
      <c r="F50" s="213">
        <v>6791</v>
      </c>
      <c r="G50" s="213">
        <v>9306</v>
      </c>
      <c r="H50" s="213">
        <v>2515</v>
      </c>
    </row>
    <row r="51" spans="1:8" x14ac:dyDescent="0.2">
      <c r="A51" s="769" t="s">
        <v>507</v>
      </c>
      <c r="B51" s="764"/>
      <c r="C51" s="764">
        <v>857</v>
      </c>
      <c r="D51" s="741">
        <v>908</v>
      </c>
      <c r="E51" s="766">
        <v>51</v>
      </c>
      <c r="F51" s="766">
        <v>9753</v>
      </c>
      <c r="G51" s="766">
        <v>10945</v>
      </c>
      <c r="H51" s="766">
        <v>1192</v>
      </c>
    </row>
    <row r="52" spans="1:8" ht="15" x14ac:dyDescent="0.25">
      <c r="A52" s="220" t="s">
        <v>234</v>
      </c>
      <c r="B52" s="217"/>
      <c r="C52" s="254"/>
      <c r="D52" s="218"/>
      <c r="E52" s="218"/>
      <c r="F52" s="219"/>
      <c r="G52" s="218"/>
      <c r="H52" s="245" t="s">
        <v>233</v>
      </c>
    </row>
    <row r="54" spans="1:8" x14ac:dyDescent="0.2">
      <c r="C54" s="255"/>
      <c r="D54" s="255"/>
      <c r="E54" s="255"/>
      <c r="F54" s="255"/>
      <c r="G54" s="255"/>
    </row>
  </sheetData>
  <sortState ref="B9:H10">
    <sortCondition ref="B9"/>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election activeCell="D10" sqref="D10"/>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157</v>
      </c>
    </row>
    <row r="3" spans="1:8" x14ac:dyDescent="0.2">
      <c r="A3" s="63"/>
      <c r="B3" s="885">
        <f>INDICE!A3</f>
        <v>42826</v>
      </c>
      <c r="C3" s="886"/>
      <c r="D3" s="886" t="s">
        <v>118</v>
      </c>
      <c r="E3" s="886"/>
      <c r="F3" s="886" t="s">
        <v>119</v>
      </c>
      <c r="G3" s="886"/>
      <c r="H3" s="886"/>
    </row>
    <row r="4" spans="1:8" x14ac:dyDescent="0.2">
      <c r="A4" s="75"/>
      <c r="B4" s="72" t="s">
        <v>47</v>
      </c>
      <c r="C4" s="72" t="s">
        <v>508</v>
      </c>
      <c r="D4" s="72" t="s">
        <v>47</v>
      </c>
      <c r="E4" s="72" t="s">
        <v>508</v>
      </c>
      <c r="F4" s="72" t="s">
        <v>47</v>
      </c>
      <c r="G4" s="72" t="s">
        <v>508</v>
      </c>
      <c r="H4" s="73" t="s">
        <v>126</v>
      </c>
    </row>
    <row r="5" spans="1:8" x14ac:dyDescent="0.2">
      <c r="A5" s="233" t="s">
        <v>262</v>
      </c>
      <c r="B5" s="844">
        <v>0</v>
      </c>
      <c r="C5" s="372">
        <v>-100</v>
      </c>
      <c r="D5" s="525">
        <v>5.5E-2</v>
      </c>
      <c r="E5" s="372">
        <v>-97.649572649572647</v>
      </c>
      <c r="F5" s="525">
        <v>3.3130000000000002</v>
      </c>
      <c r="G5" s="372">
        <v>-55.199459093982419</v>
      </c>
      <c r="H5" s="648">
        <v>2.6619421812981088</v>
      </c>
    </row>
    <row r="6" spans="1:8" x14ac:dyDescent="0.2">
      <c r="A6" s="233" t="s">
        <v>263</v>
      </c>
      <c r="B6" s="526">
        <v>2.3889999999999998</v>
      </c>
      <c r="C6" s="264">
        <v>13.115530303030305</v>
      </c>
      <c r="D6" s="263">
        <v>9.5370000000000008</v>
      </c>
      <c r="E6" s="264">
        <v>3.4381778741865507</v>
      </c>
      <c r="F6" s="263">
        <v>23.565999999999999</v>
      </c>
      <c r="G6" s="264">
        <v>-14.714823393167343</v>
      </c>
      <c r="H6" s="649">
        <v>18.93490173391827</v>
      </c>
    </row>
    <row r="7" spans="1:8" x14ac:dyDescent="0.2">
      <c r="A7" s="233" t="s">
        <v>264</v>
      </c>
      <c r="B7" s="526">
        <v>2.9590000000000001</v>
      </c>
      <c r="C7" s="264">
        <v>-5.8542793509385938</v>
      </c>
      <c r="D7" s="263">
        <v>7.5780000000000003</v>
      </c>
      <c r="E7" s="264">
        <v>-35.203078238563492</v>
      </c>
      <c r="F7" s="263">
        <v>29.213000000000001</v>
      </c>
      <c r="G7" s="264">
        <v>-23.28115972477546</v>
      </c>
      <c r="H7" s="649">
        <v>23.472175352327692</v>
      </c>
    </row>
    <row r="8" spans="1:8" x14ac:dyDescent="0.2">
      <c r="A8" s="233" t="s">
        <v>265</v>
      </c>
      <c r="B8" s="526">
        <v>3.5590000000000002</v>
      </c>
      <c r="C8" s="264">
        <v>-33.25206301575394</v>
      </c>
      <c r="D8" s="263">
        <v>14.952</v>
      </c>
      <c r="E8" s="264">
        <v>-36.225207933461292</v>
      </c>
      <c r="F8" s="263">
        <v>52.076000000000001</v>
      </c>
      <c r="G8" s="264">
        <v>-40.934816881599687</v>
      </c>
      <c r="H8" s="649">
        <v>41.84222790017516</v>
      </c>
    </row>
    <row r="9" spans="1:8" x14ac:dyDescent="0.2">
      <c r="A9" s="233" t="s">
        <v>266</v>
      </c>
      <c r="B9" s="527">
        <v>1.044</v>
      </c>
      <c r="C9" s="265">
        <v>-22.551928783382788</v>
      </c>
      <c r="D9" s="263">
        <v>4.5999999999999996</v>
      </c>
      <c r="E9" s="264">
        <v>-24.342105263157894</v>
      </c>
      <c r="F9" s="263">
        <v>14.680999999999999</v>
      </c>
      <c r="G9" s="796">
        <v>-38.55522537981836</v>
      </c>
      <c r="H9" s="649">
        <v>11.79594722717704</v>
      </c>
    </row>
    <row r="10" spans="1:8" x14ac:dyDescent="0.2">
      <c r="A10" s="233" t="s">
        <v>606</v>
      </c>
      <c r="B10" s="527">
        <v>8.1000000000000003E-2</v>
      </c>
      <c r="C10" s="265">
        <v>-49.477806788511749</v>
      </c>
      <c r="D10" s="263">
        <v>0.38700000000000001</v>
      </c>
      <c r="E10" s="264">
        <v>-49.477806788511749</v>
      </c>
      <c r="F10" s="263">
        <v>1.609</v>
      </c>
      <c r="G10" s="264">
        <v>-49.477806788511749</v>
      </c>
      <c r="H10" s="757">
        <v>1.2928056051037298</v>
      </c>
    </row>
    <row r="11" spans="1:8" x14ac:dyDescent="0.2">
      <c r="A11" s="241" t="s">
        <v>267</v>
      </c>
      <c r="B11" s="266">
        <v>10.032</v>
      </c>
      <c r="C11" s="267">
        <v>-20.802084155680113</v>
      </c>
      <c r="D11" s="266">
        <v>37.109000000000002</v>
      </c>
      <c r="E11" s="267">
        <v>-30.696970828820081</v>
      </c>
      <c r="F11" s="266">
        <v>124.458</v>
      </c>
      <c r="G11" s="267">
        <v>-33.667831344526583</v>
      </c>
      <c r="H11" s="267">
        <v>100</v>
      </c>
    </row>
    <row r="12" spans="1:8" x14ac:dyDescent="0.2">
      <c r="A12" s="268" t="s">
        <v>268</v>
      </c>
      <c r="B12" s="806">
        <f>B11/'Consumo PP'!B11*100</f>
        <v>0.21916547410784393</v>
      </c>
      <c r="C12" s="270"/>
      <c r="D12" s="269">
        <f>D11/'Consumo PP'!D11*100</f>
        <v>0.19836095687870373</v>
      </c>
      <c r="E12" s="270"/>
      <c r="F12" s="269">
        <f>F11/'Consumo PP'!F11*100</f>
        <v>0.21400061955434641</v>
      </c>
      <c r="G12" s="271"/>
      <c r="H12" s="807"/>
    </row>
    <row r="13" spans="1:8" x14ac:dyDescent="0.2">
      <c r="A13" s="272" t="s">
        <v>542</v>
      </c>
      <c r="B13" s="67"/>
      <c r="C13" s="67"/>
      <c r="D13" s="67"/>
      <c r="E13" s="67"/>
      <c r="F13" s="67"/>
      <c r="G13" s="265"/>
      <c r="H13" s="71" t="s">
        <v>233</v>
      </c>
    </row>
    <row r="14" spans="1:8" x14ac:dyDescent="0.2">
      <c r="A14" s="272" t="s">
        <v>607</v>
      </c>
      <c r="B14" s="67"/>
      <c r="C14" s="67"/>
      <c r="D14" s="67"/>
      <c r="E14" s="67"/>
      <c r="F14" s="67"/>
      <c r="G14" s="265"/>
      <c r="H14" s="71"/>
    </row>
    <row r="15" spans="1:8" x14ac:dyDescent="0.2">
      <c r="A15" s="220" t="s">
        <v>621</v>
      </c>
      <c r="B15" s="134"/>
      <c r="C15" s="134"/>
      <c r="D15" s="134"/>
      <c r="E15" s="134"/>
      <c r="F15" s="134"/>
      <c r="G15" s="134"/>
      <c r="H15" s="71"/>
    </row>
  </sheetData>
  <mergeCells count="3">
    <mergeCell ref="B3:C3"/>
    <mergeCell ref="D3:E3"/>
    <mergeCell ref="F3:H3"/>
  </mergeCells>
  <conditionalFormatting sqref="B5:B10 D5:D10">
    <cfRule type="cellIs" dxfId="297" priority="5" operator="between">
      <formula>0.00001</formula>
      <formula>0.499</formula>
    </cfRule>
  </conditionalFormatting>
  <conditionalFormatting sqref="F10">
    <cfRule type="cellIs" dxfId="296" priority="3" operator="between">
      <formula>0.00001</formula>
      <formula>0.499</formula>
    </cfRule>
  </conditionalFormatting>
  <conditionalFormatting sqref="G9">
    <cfRule type="cellIs" dxfId="295" priority="2" operator="between">
      <formula>0.00001</formula>
      <formula>0.499</formula>
    </cfRule>
  </conditionalFormatting>
  <conditionalFormatting sqref="C9">
    <cfRule type="cellIs" dxfId="294" priority="1" operator="between">
      <formula>-0.499999</formula>
      <formula>0.4999999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B10" sqref="B10"/>
    </sheetView>
  </sheetViews>
  <sheetFormatPr baseColWidth="10" defaultRowHeight="14.25" x14ac:dyDescent="0.2"/>
  <cols>
    <col min="1" max="1" width="11" customWidth="1"/>
  </cols>
  <sheetData>
    <row r="1" spans="1:7" x14ac:dyDescent="0.2">
      <c r="A1" s="6" t="s">
        <v>269</v>
      </c>
      <c r="B1" s="652"/>
      <c r="C1" s="1"/>
      <c r="D1" s="1"/>
      <c r="E1" s="1"/>
      <c r="F1" s="1"/>
      <c r="G1" s="1"/>
    </row>
    <row r="2" spans="1:7" x14ac:dyDescent="0.2">
      <c r="A2" s="1"/>
      <c r="B2" s="1"/>
      <c r="C2" s="1"/>
      <c r="D2" s="1"/>
      <c r="E2" s="1"/>
      <c r="F2" s="1"/>
      <c r="G2" s="62" t="s">
        <v>157</v>
      </c>
    </row>
    <row r="3" spans="1:7" x14ac:dyDescent="0.2">
      <c r="A3" s="63"/>
      <c r="B3" s="888">
        <f>INDICE!A3</f>
        <v>42826</v>
      </c>
      <c r="C3" s="888"/>
      <c r="D3" s="906" t="s">
        <v>118</v>
      </c>
      <c r="E3" s="906"/>
      <c r="F3" s="906" t="s">
        <v>119</v>
      </c>
      <c r="G3" s="906"/>
    </row>
    <row r="4" spans="1:7" x14ac:dyDescent="0.2">
      <c r="A4" s="75"/>
      <c r="B4" s="258"/>
      <c r="C4" s="72" t="s">
        <v>508</v>
      </c>
      <c r="D4" s="258"/>
      <c r="E4" s="72" t="s">
        <v>508</v>
      </c>
      <c r="F4" s="258"/>
      <c r="G4" s="72" t="s">
        <v>508</v>
      </c>
    </row>
    <row r="5" spans="1:7" ht="15" x14ac:dyDescent="0.25">
      <c r="A5" s="645" t="s">
        <v>117</v>
      </c>
      <c r="B5" s="650">
        <v>5654</v>
      </c>
      <c r="C5" s="646">
        <v>9.7224917523772554</v>
      </c>
      <c r="D5" s="647">
        <v>21394</v>
      </c>
      <c r="E5" s="646">
        <v>2.1632204765770497</v>
      </c>
      <c r="F5" s="651">
        <v>66149</v>
      </c>
      <c r="G5" s="646">
        <v>0.71866863589993457</v>
      </c>
    </row>
    <row r="6" spans="1:7" x14ac:dyDescent="0.2">
      <c r="A6" s="272"/>
      <c r="B6" s="1"/>
      <c r="C6" s="1"/>
      <c r="D6" s="1"/>
      <c r="E6" s="1"/>
      <c r="F6" s="1"/>
      <c r="G6" s="71" t="s">
        <v>233</v>
      </c>
    </row>
    <row r="7" spans="1:7" x14ac:dyDescent="0.2">
      <c r="A7" s="272" t="s">
        <v>542</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A3" sqref="A3"/>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270</v>
      </c>
      <c r="B1" s="3"/>
      <c r="C1" s="3"/>
      <c r="D1" s="3"/>
      <c r="E1" s="3"/>
      <c r="F1" s="3"/>
      <c r="G1" s="3"/>
    </row>
    <row r="2" spans="1:8" ht="15.75" x14ac:dyDescent="0.25">
      <c r="A2" s="2"/>
      <c r="B2" s="109"/>
      <c r="C2" s="3"/>
      <c r="D2" s="3"/>
      <c r="E2" s="3"/>
      <c r="F2" s="3"/>
      <c r="G2" s="3"/>
      <c r="H2" s="62" t="s">
        <v>157</v>
      </c>
    </row>
    <row r="3" spans="1:8" s="80" customFormat="1" x14ac:dyDescent="0.2">
      <c r="A3" s="79"/>
      <c r="B3" s="885">
        <f>INDICE!A3</f>
        <v>42826</v>
      </c>
      <c r="C3" s="886"/>
      <c r="D3" s="886" t="s">
        <v>118</v>
      </c>
      <c r="E3" s="886"/>
      <c r="F3" s="886" t="s">
        <v>119</v>
      </c>
      <c r="G3" s="886"/>
      <c r="H3" s="886"/>
    </row>
    <row r="4" spans="1:8" s="80" customFormat="1" x14ac:dyDescent="0.2">
      <c r="A4" s="81"/>
      <c r="B4" s="72" t="s">
        <v>47</v>
      </c>
      <c r="C4" s="72" t="s">
        <v>120</v>
      </c>
      <c r="D4" s="72" t="s">
        <v>47</v>
      </c>
      <c r="E4" s="72" t="s">
        <v>121</v>
      </c>
      <c r="F4" s="72" t="s">
        <v>47</v>
      </c>
      <c r="G4" s="73" t="s">
        <v>121</v>
      </c>
      <c r="H4" s="73" t="s">
        <v>126</v>
      </c>
    </row>
    <row r="5" spans="1:8" s="80" customFormat="1" x14ac:dyDescent="0.2">
      <c r="A5" s="82" t="s">
        <v>592</v>
      </c>
      <c r="B5" s="465">
        <v>104</v>
      </c>
      <c r="C5" s="84">
        <v>-22.962962962962962</v>
      </c>
      <c r="D5" s="83">
        <v>494</v>
      </c>
      <c r="E5" s="84">
        <v>-7.8358208955223887</v>
      </c>
      <c r="F5" s="83">
        <v>1499</v>
      </c>
      <c r="G5" s="84">
        <v>-7.4691358024691361</v>
      </c>
      <c r="H5" s="468">
        <v>2.2949403439520024</v>
      </c>
    </row>
    <row r="6" spans="1:8" s="80" customFormat="1" x14ac:dyDescent="0.2">
      <c r="A6" s="82" t="s">
        <v>48</v>
      </c>
      <c r="B6" s="466">
        <v>807.47200000000009</v>
      </c>
      <c r="C6" s="86">
        <v>-3.8465110851252855</v>
      </c>
      <c r="D6" s="85">
        <v>2882.6010000000001</v>
      </c>
      <c r="E6" s="86">
        <v>-11.390304271805984</v>
      </c>
      <c r="F6" s="85">
        <v>9184.1459999999988</v>
      </c>
      <c r="G6" s="86">
        <v>-3.6423433549368771</v>
      </c>
      <c r="H6" s="469">
        <v>14.060751954733425</v>
      </c>
    </row>
    <row r="7" spans="1:8" s="80" customFormat="1" x14ac:dyDescent="0.2">
      <c r="A7" s="82" t="s">
        <v>49</v>
      </c>
      <c r="B7" s="466">
        <v>823.89200000000005</v>
      </c>
      <c r="C7" s="86">
        <v>16.699575350498733</v>
      </c>
      <c r="D7" s="85">
        <v>2991.1539999999995</v>
      </c>
      <c r="E7" s="86">
        <v>6.524551024449142</v>
      </c>
      <c r="F7" s="85">
        <v>9069.4279999999981</v>
      </c>
      <c r="G7" s="86">
        <v>-2.2289117531710056</v>
      </c>
      <c r="H7" s="469">
        <v>13.885120889771793</v>
      </c>
    </row>
    <row r="8" spans="1:8" s="80" customFormat="1" x14ac:dyDescent="0.2">
      <c r="A8" s="82" t="s">
        <v>127</v>
      </c>
      <c r="B8" s="466">
        <v>2340.183</v>
      </c>
      <c r="C8" s="86">
        <v>12.193684852448071</v>
      </c>
      <c r="D8" s="85">
        <v>8957.3220000000001</v>
      </c>
      <c r="E8" s="86">
        <v>1.8683417494613312</v>
      </c>
      <c r="F8" s="85">
        <v>26872.799999999999</v>
      </c>
      <c r="G8" s="86">
        <v>-2.0372738680250397</v>
      </c>
      <c r="H8" s="469">
        <v>41.141743078688037</v>
      </c>
    </row>
    <row r="9" spans="1:8" s="80" customFormat="1" x14ac:dyDescent="0.2">
      <c r="A9" s="82" t="s">
        <v>128</v>
      </c>
      <c r="B9" s="466">
        <v>500.15000000000003</v>
      </c>
      <c r="C9" s="86">
        <v>55.695985804784684</v>
      </c>
      <c r="D9" s="85">
        <v>1874.29</v>
      </c>
      <c r="E9" s="86">
        <v>44.199891366732672</v>
      </c>
      <c r="F9" s="85">
        <v>5683.7659999999996</v>
      </c>
      <c r="G9" s="87">
        <v>41.068476375393608</v>
      </c>
      <c r="H9" s="469">
        <v>8.7017370907156089</v>
      </c>
    </row>
    <row r="10" spans="1:8" s="80" customFormat="1" x14ac:dyDescent="0.2">
      <c r="A10" s="81" t="s">
        <v>129</v>
      </c>
      <c r="B10" s="467">
        <v>1034.302999999999</v>
      </c>
      <c r="C10" s="86">
        <v>1.2863713770616307</v>
      </c>
      <c r="D10" s="88">
        <v>3917.2349999999988</v>
      </c>
      <c r="E10" s="89">
        <v>-3.6551538572027691</v>
      </c>
      <c r="F10" s="88">
        <v>13008.461999999992</v>
      </c>
      <c r="G10" s="89">
        <v>-0.98380151610888289</v>
      </c>
      <c r="H10" s="470">
        <v>19.915706642139117</v>
      </c>
    </row>
    <row r="11" spans="1:8" s="80" customFormat="1" x14ac:dyDescent="0.2">
      <c r="A11" s="90" t="s">
        <v>117</v>
      </c>
      <c r="B11" s="91">
        <v>5610</v>
      </c>
      <c r="C11" s="92">
        <v>9.8059663981998746</v>
      </c>
      <c r="D11" s="91">
        <v>21116.601999999999</v>
      </c>
      <c r="E11" s="92">
        <v>1.7384953885580701</v>
      </c>
      <c r="F11" s="91">
        <v>65317.601999999999</v>
      </c>
      <c r="G11" s="92">
        <v>0.44852095733415281</v>
      </c>
      <c r="H11" s="92">
        <v>100</v>
      </c>
    </row>
    <row r="12" spans="1:8" s="80" customFormat="1" x14ac:dyDescent="0.2">
      <c r="A12" s="114"/>
      <c r="B12" s="114"/>
      <c r="C12" s="114"/>
      <c r="D12" s="114"/>
      <c r="E12" s="114"/>
      <c r="F12" s="114"/>
      <c r="G12" s="114"/>
      <c r="H12" s="93" t="s">
        <v>233</v>
      </c>
    </row>
    <row r="13" spans="1:8" s="80" customFormat="1" x14ac:dyDescent="0.2">
      <c r="A13" s="94" t="s">
        <v>131</v>
      </c>
      <c r="B13" s="114"/>
      <c r="C13" s="114"/>
      <c r="D13" s="114"/>
      <c r="E13" s="114"/>
      <c r="F13" s="114"/>
      <c r="G13" s="114"/>
      <c r="H13" s="114"/>
    </row>
    <row r="14" spans="1:8" x14ac:dyDescent="0.2">
      <c r="A14" s="94" t="s">
        <v>543</v>
      </c>
      <c r="B14" s="125"/>
      <c r="C14" s="3"/>
      <c r="D14" s="3"/>
      <c r="E14" s="3"/>
      <c r="F14" s="3"/>
      <c r="G14" s="3"/>
      <c r="H14" s="3"/>
    </row>
    <row r="15" spans="1:8" x14ac:dyDescent="0.2">
      <c r="A15" s="94" t="s">
        <v>621</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22" t="s">
        <v>271</v>
      </c>
      <c r="B1" s="222"/>
      <c r="C1" s="222"/>
      <c r="D1" s="222"/>
      <c r="E1" s="222"/>
      <c r="F1" s="223"/>
      <c r="G1" s="223"/>
    </row>
    <row r="2" spans="1:7" x14ac:dyDescent="0.2">
      <c r="A2" s="222"/>
      <c r="B2" s="222"/>
      <c r="C2" s="222"/>
      <c r="D2" s="222"/>
      <c r="E2" s="227" t="s">
        <v>157</v>
      </c>
      <c r="F2" s="223"/>
      <c r="G2" s="223"/>
    </row>
    <row r="3" spans="1:7" x14ac:dyDescent="0.2">
      <c r="A3" s="907">
        <f>INDICE!A3</f>
        <v>42826</v>
      </c>
      <c r="B3" s="907">
        <v>41671</v>
      </c>
      <c r="C3" s="908">
        <v>41671</v>
      </c>
      <c r="D3" s="907">
        <v>41671</v>
      </c>
      <c r="E3" s="907">
        <v>41671</v>
      </c>
      <c r="F3" s="223"/>
    </row>
    <row r="4" spans="1:7" ht="15" x14ac:dyDescent="0.25">
      <c r="A4" s="233" t="s">
        <v>30</v>
      </c>
      <c r="B4" s="234">
        <v>10.032</v>
      </c>
      <c r="C4" s="653"/>
      <c r="D4" s="360" t="s">
        <v>272</v>
      </c>
      <c r="E4" s="771">
        <v>5610</v>
      </c>
    </row>
    <row r="5" spans="1:7" x14ac:dyDescent="0.2">
      <c r="A5" s="233" t="s">
        <v>273</v>
      </c>
      <c r="B5" s="234">
        <v>5323</v>
      </c>
      <c r="C5" s="367"/>
      <c r="D5" s="233" t="s">
        <v>274</v>
      </c>
      <c r="E5" s="234">
        <v>-376</v>
      </c>
    </row>
    <row r="6" spans="1:7" x14ac:dyDescent="0.2">
      <c r="A6" s="233" t="s">
        <v>536</v>
      </c>
      <c r="B6" s="234">
        <v>69</v>
      </c>
      <c r="C6" s="367"/>
      <c r="D6" s="233" t="s">
        <v>275</v>
      </c>
      <c r="E6" s="234">
        <v>29.061999999999898</v>
      </c>
    </row>
    <row r="7" spans="1:7" x14ac:dyDescent="0.2">
      <c r="A7" s="233" t="s">
        <v>537</v>
      </c>
      <c r="B7" s="234">
        <v>194.96799999999985</v>
      </c>
      <c r="C7" s="367"/>
      <c r="D7" s="233" t="s">
        <v>538</v>
      </c>
      <c r="E7" s="234">
        <v>1707</v>
      </c>
    </row>
    <row r="8" spans="1:7" x14ac:dyDescent="0.2">
      <c r="A8" s="233" t="s">
        <v>539</v>
      </c>
      <c r="B8" s="234">
        <v>57</v>
      </c>
      <c r="C8" s="367"/>
      <c r="D8" s="233" t="s">
        <v>540</v>
      </c>
      <c r="E8" s="234">
        <v>-1911</v>
      </c>
    </row>
    <row r="9" spans="1:7" ht="15" x14ac:dyDescent="0.25">
      <c r="A9" s="241" t="s">
        <v>58</v>
      </c>
      <c r="B9" s="666">
        <v>5654</v>
      </c>
      <c r="C9" s="367"/>
      <c r="D9" s="233" t="s">
        <v>277</v>
      </c>
      <c r="E9" s="234">
        <v>-482</v>
      </c>
    </row>
    <row r="10" spans="1:7" ht="15" x14ac:dyDescent="0.25">
      <c r="A10" s="233" t="s">
        <v>276</v>
      </c>
      <c r="B10" s="234">
        <v>-44</v>
      </c>
      <c r="C10" s="367"/>
      <c r="D10" s="241" t="s">
        <v>541</v>
      </c>
      <c r="E10" s="666">
        <v>4577.0619999999999</v>
      </c>
      <c r="G10" s="791"/>
    </row>
    <row r="11" spans="1:7" ht="15" x14ac:dyDescent="0.25">
      <c r="A11" s="241" t="s">
        <v>272</v>
      </c>
      <c r="B11" s="666">
        <v>5610</v>
      </c>
      <c r="C11" s="654"/>
      <c r="D11" s="316"/>
      <c r="E11" s="644" t="s">
        <v>130</v>
      </c>
      <c r="F11" s="233"/>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33"/>
  <sheetViews>
    <sheetView workbookViewId="0">
      <selection activeCell="C32" sqref="C32"/>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74" t="s">
        <v>545</v>
      </c>
      <c r="B1" s="874"/>
      <c r="C1" s="874"/>
      <c r="D1" s="874"/>
      <c r="E1" s="275"/>
      <c r="F1" s="275"/>
      <c r="G1" s="60"/>
      <c r="H1" s="60"/>
      <c r="I1" s="60"/>
      <c r="J1" s="60"/>
      <c r="K1" s="58"/>
      <c r="L1" s="58"/>
    </row>
    <row r="2" spans="1:12" ht="14.25" customHeight="1" x14ac:dyDescent="0.2">
      <c r="A2" s="874"/>
      <c r="B2" s="874"/>
      <c r="C2" s="874"/>
      <c r="D2" s="874"/>
      <c r="E2" s="275"/>
      <c r="F2" s="275"/>
      <c r="G2" s="60"/>
      <c r="H2" s="60"/>
      <c r="I2" s="60"/>
      <c r="J2" s="60"/>
      <c r="K2" s="58"/>
      <c r="L2" s="58"/>
    </row>
    <row r="3" spans="1:12" ht="14.25" customHeight="1" x14ac:dyDescent="0.2">
      <c r="A3" s="59"/>
      <c r="B3" s="59"/>
      <c r="C3" s="59"/>
      <c r="D3" s="62" t="s">
        <v>278</v>
      </c>
      <c r="F3" s="58"/>
    </row>
    <row r="4" spans="1:12" s="278" customFormat="1" ht="14.25" customHeight="1" x14ac:dyDescent="0.2">
      <c r="A4" s="276"/>
      <c r="B4" s="276"/>
      <c r="C4" s="277" t="s">
        <v>279</v>
      </c>
      <c r="D4" s="277" t="s">
        <v>544</v>
      </c>
      <c r="E4" s="65"/>
      <c r="F4" s="65"/>
    </row>
    <row r="5" spans="1:12" s="278" customFormat="1" ht="14.25" customHeight="1" x14ac:dyDescent="0.2">
      <c r="A5" s="876">
        <v>2010</v>
      </c>
      <c r="B5" s="282" t="s">
        <v>280</v>
      </c>
      <c r="C5" s="656">
        <v>11.06</v>
      </c>
      <c r="D5" s="283">
        <v>3.4611786716557624</v>
      </c>
      <c r="E5" s="65"/>
      <c r="F5" s="65"/>
    </row>
    <row r="6" spans="1:12" ht="14.25" customHeight="1" x14ac:dyDescent="0.2">
      <c r="A6" s="909"/>
      <c r="B6" s="279" t="s">
        <v>281</v>
      </c>
      <c r="C6" s="655">
        <v>11.68</v>
      </c>
      <c r="D6" s="280">
        <v>5.6057866184448395</v>
      </c>
      <c r="F6" s="58"/>
    </row>
    <row r="7" spans="1:12" ht="14.25" customHeight="1" x14ac:dyDescent="0.2">
      <c r="A7" s="909"/>
      <c r="B7" s="279" t="s">
        <v>282</v>
      </c>
      <c r="C7" s="655">
        <v>12.45</v>
      </c>
      <c r="D7" s="280">
        <v>6.5924657534246531</v>
      </c>
      <c r="E7" s="281"/>
      <c r="F7" s="58"/>
    </row>
    <row r="8" spans="1:12" ht="14.25" customHeight="1" x14ac:dyDescent="0.2">
      <c r="A8" s="877"/>
      <c r="B8" s="284" t="s">
        <v>283</v>
      </c>
      <c r="C8" s="657">
        <v>12.79</v>
      </c>
      <c r="D8" s="285">
        <v>2.7309236947791153</v>
      </c>
      <c r="E8" s="281"/>
      <c r="F8" s="58"/>
    </row>
    <row r="9" spans="1:12" s="278" customFormat="1" ht="14.25" customHeight="1" x14ac:dyDescent="0.2">
      <c r="A9" s="909">
        <v>2011</v>
      </c>
      <c r="B9" s="279" t="s">
        <v>280</v>
      </c>
      <c r="C9" s="655">
        <v>13.19</v>
      </c>
      <c r="D9" s="280">
        <v>3.1274433150899172</v>
      </c>
      <c r="E9" s="65"/>
      <c r="F9" s="65"/>
    </row>
    <row r="10" spans="1:12" ht="14.25" customHeight="1" x14ac:dyDescent="0.2">
      <c r="A10" s="909"/>
      <c r="B10" s="279" t="s">
        <v>281</v>
      </c>
      <c r="C10" s="655">
        <v>14</v>
      </c>
      <c r="D10" s="280">
        <v>6.141015921152392</v>
      </c>
      <c r="F10" s="58"/>
    </row>
    <row r="11" spans="1:12" ht="14.25" customHeight="1" x14ac:dyDescent="0.2">
      <c r="A11" s="909"/>
      <c r="B11" s="279" t="s">
        <v>282</v>
      </c>
      <c r="C11" s="655">
        <v>14.8</v>
      </c>
      <c r="D11" s="280">
        <v>5.7142857142857197</v>
      </c>
      <c r="E11" s="281"/>
      <c r="F11" s="58"/>
    </row>
    <row r="12" spans="1:12" ht="14.25" customHeight="1" x14ac:dyDescent="0.2">
      <c r="A12" s="877"/>
      <c r="B12" s="284" t="s">
        <v>283</v>
      </c>
      <c r="C12" s="657">
        <v>15.09</v>
      </c>
      <c r="D12" s="285">
        <v>1.9594594594594537</v>
      </c>
      <c r="E12" s="281"/>
      <c r="F12" s="58"/>
    </row>
    <row r="13" spans="1:12" s="278" customFormat="1" ht="14.25" customHeight="1" x14ac:dyDescent="0.2">
      <c r="A13" s="909">
        <v>2012</v>
      </c>
      <c r="B13" s="279" t="s">
        <v>284</v>
      </c>
      <c r="C13" s="655">
        <v>15.53</v>
      </c>
      <c r="D13" s="280">
        <v>2.9158383035122566</v>
      </c>
      <c r="E13" s="65"/>
      <c r="F13" s="65"/>
    </row>
    <row r="14" spans="1:12" ht="14.25" customHeight="1" x14ac:dyDescent="0.2">
      <c r="A14" s="909"/>
      <c r="B14" s="279" t="s">
        <v>282</v>
      </c>
      <c r="C14" s="655">
        <v>16.45</v>
      </c>
      <c r="D14" s="280">
        <v>5.9240180296200897</v>
      </c>
      <c r="F14" s="58"/>
    </row>
    <row r="15" spans="1:12" ht="14.25" customHeight="1" x14ac:dyDescent="0.2">
      <c r="A15" s="909"/>
      <c r="B15" s="279" t="s">
        <v>285</v>
      </c>
      <c r="C15" s="655">
        <v>16.87</v>
      </c>
      <c r="D15" s="280">
        <v>2.5531914893617129</v>
      </c>
      <c r="E15" s="281"/>
      <c r="F15" s="58"/>
    </row>
    <row r="16" spans="1:12" ht="14.25" customHeight="1" x14ac:dyDescent="0.2">
      <c r="A16" s="877"/>
      <c r="B16" s="284" t="s">
        <v>283</v>
      </c>
      <c r="C16" s="657">
        <v>16.100000000000001</v>
      </c>
      <c r="D16" s="285">
        <v>-4.5643153526970925</v>
      </c>
      <c r="E16" s="281"/>
      <c r="F16" s="58"/>
    </row>
    <row r="17" spans="1:6" ht="14.25" customHeight="1" x14ac:dyDescent="0.2">
      <c r="A17" s="876">
        <v>2013</v>
      </c>
      <c r="B17" s="282" t="s">
        <v>280</v>
      </c>
      <c r="C17" s="656">
        <v>16.32</v>
      </c>
      <c r="D17" s="283">
        <v>1.3664596273291854</v>
      </c>
      <c r="E17" s="281"/>
      <c r="F17" s="58"/>
    </row>
    <row r="18" spans="1:6" ht="14.25" customHeight="1" x14ac:dyDescent="0.2">
      <c r="A18" s="909"/>
      <c r="B18" s="279" t="s">
        <v>286</v>
      </c>
      <c r="C18" s="655">
        <v>17.13</v>
      </c>
      <c r="D18" s="280">
        <v>4.9632352941176388</v>
      </c>
      <c r="E18" s="281"/>
      <c r="F18" s="58"/>
    </row>
    <row r="19" spans="1:6" ht="14.25" customHeight="1" x14ac:dyDescent="0.2">
      <c r="A19" s="877"/>
      <c r="B19" s="284" t="s">
        <v>287</v>
      </c>
      <c r="C19" s="657">
        <v>17.5</v>
      </c>
      <c r="D19" s="285">
        <v>2.1599532983070695</v>
      </c>
      <c r="F19" s="58"/>
    </row>
    <row r="20" spans="1:6" ht="14.25" customHeight="1" x14ac:dyDescent="0.2">
      <c r="A20" s="876">
        <v>2015</v>
      </c>
      <c r="B20" s="282" t="s">
        <v>614</v>
      </c>
      <c r="C20" s="656">
        <v>15.81</v>
      </c>
      <c r="D20" s="283">
        <v>-9.66</v>
      </c>
      <c r="F20" s="58"/>
    </row>
    <row r="21" spans="1:6" ht="14.25" customHeight="1" x14ac:dyDescent="0.2">
      <c r="A21" s="909"/>
      <c r="B21" s="279" t="s">
        <v>617</v>
      </c>
      <c r="C21" s="655">
        <v>14.12</v>
      </c>
      <c r="D21" s="280">
        <v>-10.69</v>
      </c>
      <c r="F21" s="58"/>
    </row>
    <row r="22" spans="1:6" ht="14.25" customHeight="1" x14ac:dyDescent="0.2">
      <c r="A22" s="909"/>
      <c r="B22" s="279" t="s">
        <v>619</v>
      </c>
      <c r="C22" s="655">
        <v>13.42</v>
      </c>
      <c r="D22" s="280">
        <v>-4.96</v>
      </c>
    </row>
    <row r="23" spans="1:6" ht="14.25" customHeight="1" x14ac:dyDescent="0.2">
      <c r="A23" s="909"/>
      <c r="B23" s="279" t="s">
        <v>628</v>
      </c>
      <c r="C23" s="655">
        <v>12.76</v>
      </c>
      <c r="D23" s="280">
        <v>-4.9180327868852469</v>
      </c>
    </row>
    <row r="24" spans="1:6" ht="14.25" customHeight="1" x14ac:dyDescent="0.2">
      <c r="A24" s="877"/>
      <c r="B24" s="284" t="s">
        <v>629</v>
      </c>
      <c r="C24" s="657">
        <v>12.68</v>
      </c>
      <c r="D24" s="285">
        <v>-0.62695924764890343</v>
      </c>
    </row>
    <row r="25" spans="1:6" ht="14.25" customHeight="1" x14ac:dyDescent="0.2">
      <c r="A25" s="876">
        <v>2016</v>
      </c>
      <c r="B25" s="282" t="s">
        <v>630</v>
      </c>
      <c r="C25" s="656">
        <v>13.1</v>
      </c>
      <c r="D25" s="283">
        <v>3.3123028391167186</v>
      </c>
    </row>
    <row r="26" spans="1:6" ht="14.25" customHeight="1" x14ac:dyDescent="0.2">
      <c r="A26" s="909"/>
      <c r="B26" s="279" t="s">
        <v>632</v>
      </c>
      <c r="C26" s="655">
        <v>12.46</v>
      </c>
      <c r="D26" s="280">
        <v>-4.8854961832060981</v>
      </c>
    </row>
    <row r="27" spans="1:6" ht="14.25" customHeight="1" x14ac:dyDescent="0.2">
      <c r="A27" s="909"/>
      <c r="B27" s="279" t="s">
        <v>637</v>
      </c>
      <c r="C27" s="655">
        <v>11.85</v>
      </c>
      <c r="D27" s="280">
        <v>-4.8956661316211969</v>
      </c>
    </row>
    <row r="28" spans="1:6" ht="14.25" customHeight="1" x14ac:dyDescent="0.2">
      <c r="A28" s="909"/>
      <c r="B28" s="279" t="s">
        <v>636</v>
      </c>
      <c r="C28" s="655">
        <v>11.27</v>
      </c>
      <c r="D28" s="280">
        <v>-4.8945147679324901</v>
      </c>
    </row>
    <row r="29" spans="1:6" ht="14.25" customHeight="1" x14ac:dyDescent="0.2">
      <c r="A29" s="909"/>
      <c r="B29" s="279" t="s">
        <v>639</v>
      </c>
      <c r="C29" s="655">
        <v>11.71</v>
      </c>
      <c r="D29" s="280">
        <v>3.9041703637977045</v>
      </c>
    </row>
    <row r="30" spans="1:6" ht="14.25" customHeight="1" x14ac:dyDescent="0.2">
      <c r="A30" s="877"/>
      <c r="B30" s="798" t="s">
        <v>642</v>
      </c>
      <c r="C30" s="657">
        <v>12.28</v>
      </c>
      <c r="D30" s="285">
        <v>4.8676345004269725</v>
      </c>
    </row>
    <row r="31" spans="1:6" ht="14.25" customHeight="1" x14ac:dyDescent="0.2">
      <c r="A31" s="876">
        <v>2017</v>
      </c>
      <c r="B31" s="279" t="s">
        <v>646</v>
      </c>
      <c r="C31" s="655">
        <v>12.89</v>
      </c>
      <c r="D31" s="280">
        <v>4.9674267100977296</v>
      </c>
    </row>
    <row r="32" spans="1:6" ht="14.25" customHeight="1" x14ac:dyDescent="0.2">
      <c r="A32" s="877"/>
      <c r="B32" s="798" t="s">
        <v>663</v>
      </c>
      <c r="C32" s="657">
        <v>13.52</v>
      </c>
      <c r="D32" s="285">
        <v>4.8875096974398682</v>
      </c>
    </row>
    <row r="33" spans="1:4" ht="14.25" customHeight="1" x14ac:dyDescent="0.2">
      <c r="A33" s="272" t="s">
        <v>288</v>
      </c>
      <c r="D33" s="71" t="s">
        <v>644</v>
      </c>
    </row>
  </sheetData>
  <mergeCells count="8">
    <mergeCell ref="A31:A32"/>
    <mergeCell ref="A25:A30"/>
    <mergeCell ref="A20:A24"/>
    <mergeCell ref="A17:A19"/>
    <mergeCell ref="A1:D2"/>
    <mergeCell ref="A5:A8"/>
    <mergeCell ref="A9:A12"/>
    <mergeCell ref="A13:A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E11" sqref="E11"/>
    </sheetView>
  </sheetViews>
  <sheetFormatPr baseColWidth="10" defaultRowHeight="14.25" x14ac:dyDescent="0.2"/>
  <cols>
    <col min="1" max="1" width="21.375" customWidth="1"/>
  </cols>
  <sheetData>
    <row r="1" spans="1:7" x14ac:dyDescent="0.2">
      <c r="A1" s="59" t="s">
        <v>106</v>
      </c>
      <c r="B1" s="59"/>
      <c r="C1" s="59"/>
      <c r="D1" s="59"/>
      <c r="E1" s="59"/>
      <c r="F1" s="59"/>
      <c r="G1" s="60"/>
    </row>
    <row r="2" spans="1:7" x14ac:dyDescent="0.2">
      <c r="A2" s="61"/>
      <c r="B2" s="61"/>
      <c r="C2" s="61"/>
      <c r="D2" s="61"/>
      <c r="E2" s="61"/>
      <c r="F2" s="61"/>
      <c r="G2" s="62" t="s">
        <v>107</v>
      </c>
    </row>
    <row r="3" spans="1:7" ht="14.45" customHeight="1" x14ac:dyDescent="0.2">
      <c r="A3" s="63"/>
      <c r="B3" s="876" t="s">
        <v>674</v>
      </c>
      <c r="C3" s="878" t="s">
        <v>472</v>
      </c>
      <c r="D3" s="876" t="s">
        <v>633</v>
      </c>
      <c r="E3" s="878" t="s">
        <v>472</v>
      </c>
      <c r="F3" s="880" t="s">
        <v>109</v>
      </c>
      <c r="G3" s="880"/>
    </row>
    <row r="4" spans="1:7" ht="14.45" customHeight="1" x14ac:dyDescent="0.25">
      <c r="A4" s="788"/>
      <c r="B4" s="877"/>
      <c r="C4" s="879"/>
      <c r="D4" s="877"/>
      <c r="E4" s="879"/>
      <c r="F4" s="451">
        <v>2016</v>
      </c>
      <c r="G4" s="451">
        <v>2015</v>
      </c>
    </row>
    <row r="5" spans="1:7" x14ac:dyDescent="0.2">
      <c r="A5" s="65" t="s">
        <v>110</v>
      </c>
      <c r="B5" s="263">
        <v>10442.042244241256</v>
      </c>
      <c r="C5" s="264">
        <v>8.4561598920015104</v>
      </c>
      <c r="D5" s="263">
        <v>13686.411717720001</v>
      </c>
      <c r="E5" s="264">
        <v>11.106880682342158</v>
      </c>
      <c r="F5" s="736">
        <v>6.5679759542565792</v>
      </c>
      <c r="G5" s="736">
        <v>9.1030337594399739</v>
      </c>
    </row>
    <row r="6" spans="1:7" x14ac:dyDescent="0.2">
      <c r="A6" s="65" t="s">
        <v>111</v>
      </c>
      <c r="B6" s="263">
        <v>54632.765919999998</v>
      </c>
      <c r="C6" s="264">
        <v>44.242629282274066</v>
      </c>
      <c r="D6" s="263">
        <v>53170.755331999993</v>
      </c>
      <c r="E6" s="264">
        <v>43.149457099695724</v>
      </c>
      <c r="F6" s="736">
        <v>0.26299052881633789</v>
      </c>
      <c r="G6" s="736">
        <v>0.44455062735914119</v>
      </c>
    </row>
    <row r="7" spans="1:7" x14ac:dyDescent="0.2">
      <c r="A7" s="65" t="s">
        <v>112</v>
      </c>
      <c r="B7" s="263">
        <v>25035.278579999998</v>
      </c>
      <c r="C7" s="264">
        <v>20.274033916117652</v>
      </c>
      <c r="D7" s="263">
        <v>24533.397396</v>
      </c>
      <c r="E7" s="264">
        <v>19.909492950373512</v>
      </c>
      <c r="F7" s="736">
        <v>0.19135264601477431</v>
      </c>
      <c r="G7" s="736">
        <v>0.22040922880422736</v>
      </c>
    </row>
    <row r="8" spans="1:7" x14ac:dyDescent="0.2">
      <c r="A8" s="65" t="s">
        <v>113</v>
      </c>
      <c r="B8" s="263">
        <v>15260.263556215119</v>
      </c>
      <c r="C8" s="264">
        <v>12.358045065045149</v>
      </c>
      <c r="D8" s="263">
        <v>14934.0303030303</v>
      </c>
      <c r="E8" s="264">
        <v>12.119355759806979</v>
      </c>
      <c r="F8" s="736">
        <v>100</v>
      </c>
      <c r="G8" s="736">
        <v>100</v>
      </c>
    </row>
    <row r="9" spans="1:7" x14ac:dyDescent="0.2">
      <c r="A9" s="65" t="s">
        <v>114</v>
      </c>
      <c r="B9" s="263">
        <v>17212.25116346811</v>
      </c>
      <c r="C9" s="264">
        <v>13.938800910314777</v>
      </c>
      <c r="D9" s="263">
        <v>16659.458664799997</v>
      </c>
      <c r="E9" s="264">
        <v>13.519585954204322</v>
      </c>
      <c r="F9" s="736">
        <v>100</v>
      </c>
      <c r="G9" s="736">
        <v>100</v>
      </c>
    </row>
    <row r="10" spans="1:7" x14ac:dyDescent="0.2">
      <c r="A10" s="65" t="s">
        <v>115</v>
      </c>
      <c r="B10" s="263">
        <v>242.58134509000001</v>
      </c>
      <c r="C10" s="264">
        <v>0.1964468820291474</v>
      </c>
      <c r="D10" s="263">
        <v>252.0064146</v>
      </c>
      <c r="E10" s="264">
        <v>0.20450978940836148</v>
      </c>
      <c r="F10" s="736" t="s">
        <v>675</v>
      </c>
      <c r="G10" s="736" t="s">
        <v>676</v>
      </c>
    </row>
    <row r="11" spans="1:7" x14ac:dyDescent="0.2">
      <c r="A11" s="65" t="s">
        <v>116</v>
      </c>
      <c r="B11" s="263">
        <v>659.26376723989677</v>
      </c>
      <c r="C11" s="264">
        <v>0.53388405221769109</v>
      </c>
      <c r="D11" s="263">
        <v>-11.438000000000102</v>
      </c>
      <c r="E11" s="264" t="s">
        <v>634</v>
      </c>
      <c r="F11" s="737"/>
      <c r="G11" s="737"/>
    </row>
    <row r="12" spans="1:7" x14ac:dyDescent="0.2">
      <c r="A12" s="68" t="s">
        <v>117</v>
      </c>
      <c r="B12" s="738">
        <v>123484.44657625438</v>
      </c>
      <c r="C12" s="739">
        <v>100</v>
      </c>
      <c r="D12" s="738">
        <v>123224.62182815028</v>
      </c>
      <c r="E12" s="739">
        <v>100</v>
      </c>
      <c r="F12" s="739">
        <v>26.656314794008146</v>
      </c>
      <c r="G12" s="739">
        <v>27.297659724905671</v>
      </c>
    </row>
    <row r="13" spans="1:7" x14ac:dyDescent="0.2">
      <c r="A13" s="65"/>
      <c r="B13" s="65"/>
      <c r="C13" s="65"/>
      <c r="D13" s="65"/>
      <c r="E13" s="65"/>
      <c r="F13" s="65"/>
      <c r="G13" s="71" t="s">
        <v>588</v>
      </c>
    </row>
    <row r="14" spans="1:7" x14ac:dyDescent="0.2">
      <c r="A14" s="740" t="s">
        <v>589</v>
      </c>
      <c r="B14" s="1"/>
      <c r="C14" s="1"/>
      <c r="D14" s="1"/>
      <c r="E14" s="1"/>
      <c r="F14" s="1"/>
      <c r="G14" s="1"/>
    </row>
    <row r="15" spans="1:7" x14ac:dyDescent="0.2">
      <c r="A15" s="787" t="s">
        <v>635</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C13" sqref="C13"/>
    </sheetView>
  </sheetViews>
  <sheetFormatPr baseColWidth="10" defaultRowHeight="14.25" x14ac:dyDescent="0.2"/>
  <cols>
    <col min="1" max="1" width="32.375" customWidth="1"/>
    <col min="5" max="5" width="12.125" customWidth="1"/>
    <col min="6" max="6" width="14.125" bestFit="1" customWidth="1"/>
  </cols>
  <sheetData>
    <row r="1" spans="1:6" x14ac:dyDescent="0.2">
      <c r="A1" s="59" t="s">
        <v>546</v>
      </c>
      <c r="B1" s="59"/>
      <c r="C1" s="59"/>
      <c r="D1" s="60"/>
      <c r="E1" s="60"/>
      <c r="F1" s="60"/>
    </row>
    <row r="2" spans="1:6" x14ac:dyDescent="0.2">
      <c r="A2" s="61"/>
      <c r="B2" s="61"/>
      <c r="C2" s="61"/>
      <c r="D2" s="74"/>
      <c r="E2" s="74"/>
      <c r="F2" s="287" t="s">
        <v>289</v>
      </c>
    </row>
    <row r="3" spans="1:6" x14ac:dyDescent="0.2">
      <c r="A3" s="63"/>
      <c r="B3" s="888" t="s">
        <v>290</v>
      </c>
      <c r="C3" s="888"/>
      <c r="D3" s="888"/>
      <c r="E3" s="257" t="s">
        <v>291</v>
      </c>
      <c r="F3" s="257"/>
    </row>
    <row r="4" spans="1:6" x14ac:dyDescent="0.2">
      <c r="A4" s="75"/>
      <c r="B4" s="288" t="s">
        <v>666</v>
      </c>
      <c r="C4" s="289" t="s">
        <v>660</v>
      </c>
      <c r="D4" s="288" t="s">
        <v>669</v>
      </c>
      <c r="E4" s="259" t="s">
        <v>292</v>
      </c>
      <c r="F4" s="258" t="s">
        <v>293</v>
      </c>
    </row>
    <row r="5" spans="1:6" x14ac:dyDescent="0.2">
      <c r="A5" s="658" t="s">
        <v>548</v>
      </c>
      <c r="B5" s="290">
        <v>124.4947564633333</v>
      </c>
      <c r="C5" s="290">
        <v>122.63535500967745</v>
      </c>
      <c r="D5" s="290">
        <v>114.51852840333333</v>
      </c>
      <c r="E5" s="290">
        <v>1.5162034256019556</v>
      </c>
      <c r="F5" s="290">
        <v>8.711453246119067</v>
      </c>
    </row>
    <row r="6" spans="1:6" x14ac:dyDescent="0.2">
      <c r="A6" s="75" t="s">
        <v>547</v>
      </c>
      <c r="B6" s="269">
        <v>111.5445306466667</v>
      </c>
      <c r="C6" s="285">
        <v>111.12870024193549</v>
      </c>
      <c r="D6" s="269">
        <v>97.603933839999996</v>
      </c>
      <c r="E6" s="269">
        <v>0.37418812946243063</v>
      </c>
      <c r="F6" s="269">
        <v>14.282822687781438</v>
      </c>
    </row>
    <row r="7" spans="1:6" x14ac:dyDescent="0.2">
      <c r="A7" s="1"/>
      <c r="B7" s="1"/>
      <c r="C7" s="1"/>
      <c r="D7" s="1"/>
      <c r="E7" s="1"/>
      <c r="F7" s="71" t="s">
        <v>644</v>
      </c>
    </row>
    <row r="8" spans="1:6" x14ac:dyDescent="0.2">
      <c r="A8" s="1"/>
      <c r="B8" s="1"/>
      <c r="C8" s="1"/>
      <c r="D8" s="1"/>
      <c r="E8" s="1"/>
      <c r="F8" s="1"/>
    </row>
    <row r="13" spans="1:6" x14ac:dyDescent="0.2">
      <c r="C13" t="s">
        <v>412</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74" t="s">
        <v>294</v>
      </c>
      <c r="B1" s="874"/>
      <c r="C1" s="874"/>
      <c r="D1" s="58"/>
      <c r="E1" s="58"/>
    </row>
    <row r="2" spans="1:38" x14ac:dyDescent="0.2">
      <c r="A2" s="875"/>
      <c r="B2" s="874"/>
      <c r="C2" s="874"/>
      <c r="D2" s="8"/>
      <c r="E2" s="62" t="s">
        <v>289</v>
      </c>
    </row>
    <row r="3" spans="1:38" x14ac:dyDescent="0.2">
      <c r="A3" s="64"/>
      <c r="B3" s="292" t="s">
        <v>295</v>
      </c>
      <c r="C3" s="292" t="s">
        <v>296</v>
      </c>
      <c r="D3" s="292" t="s">
        <v>297</v>
      </c>
      <c r="E3" s="292" t="s">
        <v>298</v>
      </c>
    </row>
    <row r="4" spans="1:38" x14ac:dyDescent="0.2">
      <c r="A4" s="293" t="s">
        <v>299</v>
      </c>
      <c r="B4" s="294">
        <v>124.4947564633333</v>
      </c>
      <c r="C4" s="295">
        <v>21.606527981239662</v>
      </c>
      <c r="D4" s="295">
        <v>46.135871572506844</v>
      </c>
      <c r="E4" s="295">
        <v>56.752356909586787</v>
      </c>
      <c r="F4" s="426"/>
      <c r="G4" s="426"/>
      <c r="H4" s="426"/>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row>
    <row r="5" spans="1:38" x14ac:dyDescent="0.2">
      <c r="A5" s="296" t="s">
        <v>300</v>
      </c>
      <c r="B5" s="297">
        <v>139.50666666666666</v>
      </c>
      <c r="C5" s="291">
        <v>22.274173669467785</v>
      </c>
      <c r="D5" s="291">
        <v>65.450192997198883</v>
      </c>
      <c r="E5" s="291">
        <v>51.782299999999999</v>
      </c>
      <c r="F5" s="426"/>
      <c r="G5" s="426"/>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row>
    <row r="6" spans="1:38" x14ac:dyDescent="0.2">
      <c r="A6" s="296" t="s">
        <v>301</v>
      </c>
      <c r="B6" s="297">
        <v>118.53</v>
      </c>
      <c r="C6" s="291">
        <v>19.755000000000003</v>
      </c>
      <c r="D6" s="291">
        <v>49.336100000000009</v>
      </c>
      <c r="E6" s="291">
        <v>49.438899999999997</v>
      </c>
      <c r="F6" s="426"/>
      <c r="G6" s="426"/>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row>
    <row r="7" spans="1:38" x14ac:dyDescent="0.2">
      <c r="A7" s="296" t="s">
        <v>247</v>
      </c>
      <c r="B7" s="297">
        <v>137.56166666666667</v>
      </c>
      <c r="C7" s="291">
        <v>23.874338842975206</v>
      </c>
      <c r="D7" s="291">
        <v>60.5072611570248</v>
      </c>
      <c r="E7" s="291">
        <v>53.180066666666661</v>
      </c>
      <c r="F7" s="426"/>
      <c r="G7" s="426"/>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row>
    <row r="8" spans="1:38" x14ac:dyDescent="0.2">
      <c r="A8" s="296" t="s">
        <v>302</v>
      </c>
      <c r="B8" s="297">
        <v>103.68630057606435</v>
      </c>
      <c r="C8" s="291">
        <v>17.281050096010727</v>
      </c>
      <c r="D8" s="291">
        <v>36.302240629012275</v>
      </c>
      <c r="E8" s="291">
        <v>50.10300985104135</v>
      </c>
      <c r="F8" s="426"/>
      <c r="G8" s="426"/>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row>
    <row r="9" spans="1:38" x14ac:dyDescent="0.2">
      <c r="A9" s="296" t="s">
        <v>303</v>
      </c>
      <c r="B9" s="297">
        <v>115.28756212014532</v>
      </c>
      <c r="C9" s="291">
        <v>20.008585161347536</v>
      </c>
      <c r="D9" s="291">
        <v>48.015633230643587</v>
      </c>
      <c r="E9" s="291">
        <v>47.263343728154204</v>
      </c>
      <c r="F9" s="426"/>
      <c r="G9" s="426"/>
    </row>
    <row r="10" spans="1:38" x14ac:dyDescent="0.2">
      <c r="A10" s="296" t="s">
        <v>304</v>
      </c>
      <c r="B10" s="297">
        <v>121.45553333333335</v>
      </c>
      <c r="C10" s="291">
        <v>19.392059943977596</v>
      </c>
      <c r="D10" s="291">
        <v>48.969773389355751</v>
      </c>
      <c r="E10" s="291">
        <v>53.093699999999998</v>
      </c>
      <c r="F10" s="426"/>
      <c r="G10" s="426"/>
    </row>
    <row r="11" spans="1:38" x14ac:dyDescent="0.2">
      <c r="A11" s="296" t="s">
        <v>305</v>
      </c>
      <c r="B11" s="297">
        <v>127.81438320407332</v>
      </c>
      <c r="C11" s="291">
        <v>25.562876640814665</v>
      </c>
      <c r="D11" s="291">
        <v>51.877536105487323</v>
      </c>
      <c r="E11" s="291">
        <v>50.373970457771335</v>
      </c>
      <c r="F11" s="426"/>
      <c r="G11" s="426"/>
    </row>
    <row r="12" spans="1:38" x14ac:dyDescent="0.2">
      <c r="A12" s="296" t="s">
        <v>306</v>
      </c>
      <c r="B12" s="297">
        <v>151.7769157798173</v>
      </c>
      <c r="C12" s="291">
        <v>30.355383155963459</v>
      </c>
      <c r="D12" s="291">
        <v>61.76840138993051</v>
      </c>
      <c r="E12" s="291">
        <v>59.653131233923332</v>
      </c>
      <c r="F12" s="426"/>
      <c r="G12" s="426"/>
    </row>
    <row r="13" spans="1:38" x14ac:dyDescent="0.2">
      <c r="A13" s="296" t="s">
        <v>307</v>
      </c>
      <c r="B13" s="297">
        <v>128.91</v>
      </c>
      <c r="C13" s="291">
        <v>21.484999999999999</v>
      </c>
      <c r="D13" s="291">
        <v>58.016866666666672</v>
      </c>
      <c r="E13" s="291">
        <v>49.408133333333332</v>
      </c>
      <c r="F13" s="426"/>
      <c r="G13" s="426"/>
    </row>
    <row r="14" spans="1:38" x14ac:dyDescent="0.2">
      <c r="A14" s="296" t="s">
        <v>308</v>
      </c>
      <c r="B14" s="297">
        <v>126.52443333333333</v>
      </c>
      <c r="C14" s="291">
        <v>22.815881420765031</v>
      </c>
      <c r="D14" s="291">
        <v>57.628218579234961</v>
      </c>
      <c r="E14" s="291">
        <v>46.080333333333336</v>
      </c>
      <c r="F14" s="426"/>
      <c r="G14" s="426"/>
    </row>
    <row r="15" spans="1:38" x14ac:dyDescent="0.2">
      <c r="A15" s="296" t="s">
        <v>214</v>
      </c>
      <c r="B15" s="297">
        <v>117.76333333333335</v>
      </c>
      <c r="C15" s="291">
        <v>19.627222222222226</v>
      </c>
      <c r="D15" s="291">
        <v>42.277177777777794</v>
      </c>
      <c r="E15" s="291">
        <v>55.858933333333333</v>
      </c>
      <c r="F15" s="426"/>
      <c r="G15" s="426"/>
    </row>
    <row r="16" spans="1:38" x14ac:dyDescent="0.2">
      <c r="A16" s="296" t="s">
        <v>309</v>
      </c>
      <c r="B16" s="298">
        <v>147.84666666666666</v>
      </c>
      <c r="C16" s="280">
        <v>28.61548387096774</v>
      </c>
      <c r="D16" s="280">
        <v>65.277749462365605</v>
      </c>
      <c r="E16" s="280">
        <v>53.953433333333329</v>
      </c>
      <c r="F16" s="426"/>
      <c r="G16" s="426"/>
    </row>
    <row r="17" spans="1:13" x14ac:dyDescent="0.2">
      <c r="A17" s="296" t="s">
        <v>248</v>
      </c>
      <c r="B17" s="297">
        <v>139.25876666666667</v>
      </c>
      <c r="C17" s="291">
        <v>23.209794444444448</v>
      </c>
      <c r="D17" s="291">
        <v>65.940038888888893</v>
      </c>
      <c r="E17" s="291">
        <v>50.108933333333326</v>
      </c>
      <c r="F17" s="426"/>
      <c r="G17" s="426"/>
    </row>
    <row r="18" spans="1:13" x14ac:dyDescent="0.2">
      <c r="A18" s="296" t="s">
        <v>249</v>
      </c>
      <c r="B18" s="297">
        <v>151.99666666666667</v>
      </c>
      <c r="C18" s="291">
        <v>29.418709677419354</v>
      </c>
      <c r="D18" s="291">
        <v>71.08919032258062</v>
      </c>
      <c r="E18" s="291">
        <v>51.488766666666685</v>
      </c>
      <c r="F18" s="426"/>
      <c r="G18" s="426"/>
    </row>
    <row r="19" spans="1:13" x14ac:dyDescent="0.2">
      <c r="A19" s="58" t="s">
        <v>250</v>
      </c>
      <c r="B19" s="297">
        <v>157.35333333333332</v>
      </c>
      <c r="C19" s="291">
        <v>27.309256198347104</v>
      </c>
      <c r="D19" s="291">
        <v>78.021077134986228</v>
      </c>
      <c r="E19" s="291">
        <v>52.022999999999989</v>
      </c>
      <c r="F19" s="426"/>
      <c r="G19" s="426"/>
    </row>
    <row r="20" spans="1:13" x14ac:dyDescent="0.2">
      <c r="A20" s="58" t="s">
        <v>310</v>
      </c>
      <c r="B20" s="297">
        <v>115.69161242494363</v>
      </c>
      <c r="C20" s="291">
        <v>24.595854610027388</v>
      </c>
      <c r="D20" s="291">
        <v>39.288296650657699</v>
      </c>
      <c r="E20" s="291">
        <v>51.807461164258541</v>
      </c>
      <c r="F20" s="426"/>
      <c r="G20" s="426"/>
    </row>
    <row r="21" spans="1:13" x14ac:dyDescent="0.2">
      <c r="A21" s="58" t="s">
        <v>311</v>
      </c>
      <c r="B21" s="297">
        <v>138.86666666666667</v>
      </c>
      <c r="C21" s="291">
        <v>25.966937669376698</v>
      </c>
      <c r="D21" s="291">
        <v>60.771828997289994</v>
      </c>
      <c r="E21" s="291">
        <v>52.12789999999999</v>
      </c>
      <c r="F21" s="426"/>
      <c r="G21" s="426"/>
    </row>
    <row r="22" spans="1:13" x14ac:dyDescent="0.2">
      <c r="A22" s="58" t="s">
        <v>215</v>
      </c>
      <c r="B22" s="297">
        <v>154.00656666666663</v>
      </c>
      <c r="C22" s="291">
        <v>27.771675956284149</v>
      </c>
      <c r="D22" s="291">
        <v>72.839890710382463</v>
      </c>
      <c r="E22" s="291">
        <v>53.395000000000017</v>
      </c>
      <c r="F22" s="426"/>
      <c r="G22" s="426"/>
    </row>
    <row r="23" spans="1:13" x14ac:dyDescent="0.2">
      <c r="A23" s="299" t="s">
        <v>312</v>
      </c>
      <c r="B23" s="300">
        <v>116.07243333333334</v>
      </c>
      <c r="C23" s="301">
        <v>20.144802479338843</v>
      </c>
      <c r="D23" s="301">
        <v>44.333930853994495</v>
      </c>
      <c r="E23" s="301">
        <v>51.593699999999998</v>
      </c>
      <c r="F23" s="426"/>
      <c r="G23" s="426"/>
    </row>
    <row r="24" spans="1:13" x14ac:dyDescent="0.2">
      <c r="A24" s="299" t="s">
        <v>313</v>
      </c>
      <c r="B24" s="300">
        <v>115.01286666666667</v>
      </c>
      <c r="C24" s="301">
        <v>19.960910743801652</v>
      </c>
      <c r="D24" s="301">
        <v>43.442689256198349</v>
      </c>
      <c r="E24" s="301">
        <v>51.60926666666667</v>
      </c>
      <c r="F24" s="426"/>
      <c r="G24" s="426"/>
    </row>
    <row r="25" spans="1:13" x14ac:dyDescent="0.2">
      <c r="A25" s="279" t="s">
        <v>314</v>
      </c>
      <c r="B25" s="300">
        <v>116.62</v>
      </c>
      <c r="C25" s="301">
        <v>16.944786324786328</v>
      </c>
      <c r="D25" s="301">
        <v>46.209013675213683</v>
      </c>
      <c r="E25" s="301">
        <v>53.466199999999994</v>
      </c>
      <c r="F25" s="426"/>
      <c r="G25" s="426"/>
    </row>
    <row r="26" spans="1:13" x14ac:dyDescent="0.2">
      <c r="A26" s="279" t="s">
        <v>315</v>
      </c>
      <c r="B26" s="300">
        <v>131</v>
      </c>
      <c r="C26" s="301">
        <v>19.983050847457626</v>
      </c>
      <c r="D26" s="301">
        <v>54.937949152542394</v>
      </c>
      <c r="E26" s="301">
        <v>56.078999999999986</v>
      </c>
      <c r="F26" s="426"/>
      <c r="G26" s="426"/>
    </row>
    <row r="27" spans="1:13" x14ac:dyDescent="0.2">
      <c r="A27" s="279" t="s">
        <v>316</v>
      </c>
      <c r="B27" s="300">
        <v>109.82253471293707</v>
      </c>
      <c r="C27" s="301">
        <v>20.535921125183357</v>
      </c>
      <c r="D27" s="301">
        <v>39.425183037961716</v>
      </c>
      <c r="E27" s="301">
        <v>49.861430549791997</v>
      </c>
      <c r="F27" s="426"/>
      <c r="G27" s="426"/>
    </row>
    <row r="28" spans="1:13" x14ac:dyDescent="0.2">
      <c r="A28" s="58" t="s">
        <v>251</v>
      </c>
      <c r="B28" s="297">
        <v>147.50666666666666</v>
      </c>
      <c r="C28" s="291">
        <v>27.582547425474253</v>
      </c>
      <c r="D28" s="291">
        <v>65.151019241192415</v>
      </c>
      <c r="E28" s="291">
        <v>54.773099999999999</v>
      </c>
      <c r="F28" s="426"/>
      <c r="G28" s="426"/>
    </row>
    <row r="29" spans="1:13" x14ac:dyDescent="0.2">
      <c r="A29" s="279" t="s">
        <v>218</v>
      </c>
      <c r="B29" s="300">
        <v>137.59944510309202</v>
      </c>
      <c r="C29" s="301">
        <v>22.93324085051534</v>
      </c>
      <c r="D29" s="301">
        <v>67.961247968653879</v>
      </c>
      <c r="E29" s="301">
        <v>46.704956283922805</v>
      </c>
      <c r="F29" s="426"/>
      <c r="G29" s="426"/>
    </row>
    <row r="30" spans="1:13" x14ac:dyDescent="0.2">
      <c r="A30" s="58" t="s">
        <v>317</v>
      </c>
      <c r="B30" s="297">
        <v>106.26300153034754</v>
      </c>
      <c r="C30" s="291">
        <v>16.966361588879021</v>
      </c>
      <c r="D30" s="291">
        <v>36.589116062965289</v>
      </c>
      <c r="E30" s="291">
        <v>52.707523878503231</v>
      </c>
      <c r="F30" s="426"/>
      <c r="G30" s="426"/>
    </row>
    <row r="31" spans="1:13" x14ac:dyDescent="0.2">
      <c r="A31" s="302" t="s">
        <v>252</v>
      </c>
      <c r="B31" s="303">
        <v>148.72237838365487</v>
      </c>
      <c r="C31" s="269">
        <v>29.744475676730975</v>
      </c>
      <c r="D31" s="269">
        <v>65.890696012245243</v>
      </c>
      <c r="E31" s="269">
        <v>53.087206694678649</v>
      </c>
      <c r="F31" s="426"/>
      <c r="G31" s="426"/>
    </row>
    <row r="32" spans="1:13" x14ac:dyDescent="0.2">
      <c r="A32" s="304" t="s">
        <v>318</v>
      </c>
      <c r="B32" s="305">
        <v>137.3042121053993</v>
      </c>
      <c r="C32" s="305">
        <v>24.263402374403121</v>
      </c>
      <c r="D32" s="305">
        <v>61.752963908127278</v>
      </c>
      <c r="E32" s="305">
        <v>51.287845822868903</v>
      </c>
      <c r="F32" s="426"/>
      <c r="G32" s="426"/>
      <c r="M32" s="427"/>
    </row>
    <row r="33" spans="1:13" x14ac:dyDescent="0.2">
      <c r="A33" s="306" t="s">
        <v>319</v>
      </c>
      <c r="B33" s="307">
        <v>141.36462598064648</v>
      </c>
      <c r="C33" s="307">
        <v>24.381703784118471</v>
      </c>
      <c r="D33" s="307">
        <v>64.593117935625543</v>
      </c>
      <c r="E33" s="307">
        <v>52.389804260902466</v>
      </c>
      <c r="F33" s="426"/>
      <c r="G33" s="426"/>
      <c r="M33" s="427"/>
    </row>
    <row r="34" spans="1:13" x14ac:dyDescent="0.2">
      <c r="A34" s="306" t="s">
        <v>320</v>
      </c>
      <c r="B34" s="308">
        <v>16.869869517313177</v>
      </c>
      <c r="C34" s="308">
        <v>2.7751758028788096</v>
      </c>
      <c r="D34" s="308">
        <v>18.457246363118699</v>
      </c>
      <c r="E34" s="308">
        <v>-4.3625526486843214</v>
      </c>
      <c r="F34" s="426"/>
      <c r="G34" s="426"/>
    </row>
    <row r="35" spans="1:13" x14ac:dyDescent="0.2">
      <c r="A35" s="94"/>
      <c r="B35" s="65"/>
      <c r="C35" s="58"/>
      <c r="D35" s="8"/>
      <c r="E35" s="71" t="s">
        <v>644</v>
      </c>
    </row>
    <row r="36" spans="1:13" x14ac:dyDescent="0.2">
      <c r="B36" s="426"/>
      <c r="C36" s="426"/>
      <c r="D36" s="426"/>
      <c r="E36" s="426"/>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A3" sqref="A3"/>
    </sheetView>
  </sheetViews>
  <sheetFormatPr baseColWidth="10" defaultRowHeight="14.25" x14ac:dyDescent="0.2"/>
  <cols>
    <col min="1" max="1" width="22.75" bestFit="1" customWidth="1"/>
    <col min="7" max="7" width="17.875" bestFit="1" customWidth="1"/>
  </cols>
  <sheetData>
    <row r="1" spans="1:36" x14ac:dyDescent="0.2">
      <c r="A1" s="874" t="s">
        <v>321</v>
      </c>
      <c r="B1" s="874"/>
      <c r="C1" s="874"/>
      <c r="D1" s="58"/>
      <c r="E1" s="58"/>
    </row>
    <row r="2" spans="1:36" x14ac:dyDescent="0.2">
      <c r="A2" s="875"/>
      <c r="B2" s="874"/>
      <c r="C2" s="874"/>
      <c r="D2" s="8"/>
      <c r="E2" s="62" t="s">
        <v>289</v>
      </c>
    </row>
    <row r="3" spans="1:36" x14ac:dyDescent="0.2">
      <c r="A3" s="64"/>
      <c r="B3" s="292" t="s">
        <v>295</v>
      </c>
      <c r="C3" s="292" t="s">
        <v>296</v>
      </c>
      <c r="D3" s="292" t="s">
        <v>297</v>
      </c>
      <c r="E3" s="292" t="s">
        <v>298</v>
      </c>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row>
    <row r="4" spans="1:36" x14ac:dyDescent="0.2">
      <c r="A4" s="293" t="s">
        <v>299</v>
      </c>
      <c r="B4" s="294">
        <v>111.5445306466667</v>
      </c>
      <c r="C4" s="295">
        <v>19.358968128760335</v>
      </c>
      <c r="D4" s="295">
        <v>36.735060114986268</v>
      </c>
      <c r="E4" s="295">
        <v>55.450502402920101</v>
      </c>
      <c r="F4" s="426"/>
      <c r="G4" s="426"/>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row>
    <row r="5" spans="1:36" x14ac:dyDescent="0.2">
      <c r="A5" s="296" t="s">
        <v>300</v>
      </c>
      <c r="B5" s="297">
        <v>117.81333333333335</v>
      </c>
      <c r="C5" s="291">
        <v>18.810532212885157</v>
      </c>
      <c r="D5" s="291">
        <v>47.039901120448185</v>
      </c>
      <c r="E5" s="291">
        <v>51.962900000000005</v>
      </c>
      <c r="G5" s="426"/>
      <c r="H5" s="431"/>
      <c r="I5" s="431"/>
      <c r="J5" s="431"/>
      <c r="K5" s="431"/>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row>
    <row r="6" spans="1:36" x14ac:dyDescent="0.2">
      <c r="A6" s="296" t="s">
        <v>301</v>
      </c>
      <c r="B6" s="297">
        <v>111.34333333333333</v>
      </c>
      <c r="C6" s="291">
        <v>18.557222222222226</v>
      </c>
      <c r="D6" s="291">
        <v>40.964077777777774</v>
      </c>
      <c r="E6" s="291">
        <v>51.82203333333333</v>
      </c>
      <c r="G6" s="426"/>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row>
    <row r="7" spans="1:36" x14ac:dyDescent="0.2">
      <c r="A7" s="296" t="s">
        <v>247</v>
      </c>
      <c r="B7" s="297">
        <v>126.86033333333333</v>
      </c>
      <c r="C7" s="291">
        <v>22.017082644628097</v>
      </c>
      <c r="D7" s="291">
        <v>52.996950688705233</v>
      </c>
      <c r="E7" s="291">
        <v>51.846299999999999</v>
      </c>
      <c r="G7" s="426"/>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row>
    <row r="8" spans="1:36" x14ac:dyDescent="0.2">
      <c r="A8" s="296" t="s">
        <v>302</v>
      </c>
      <c r="B8" s="297">
        <v>102.00276101850906</v>
      </c>
      <c r="C8" s="291">
        <v>17.000460169751513</v>
      </c>
      <c r="D8" s="291">
        <v>33.029842860551533</v>
      </c>
      <c r="E8" s="291">
        <v>51.972457988206017</v>
      </c>
      <c r="G8" s="426"/>
    </row>
    <row r="9" spans="1:36" x14ac:dyDescent="0.2">
      <c r="A9" s="296" t="s">
        <v>303</v>
      </c>
      <c r="B9" s="297">
        <v>112.4147158816003</v>
      </c>
      <c r="C9" s="291">
        <v>19.509992012509144</v>
      </c>
      <c r="D9" s="291">
        <v>40.947907174248812</v>
      </c>
      <c r="E9" s="291">
        <v>51.956816694842345</v>
      </c>
      <c r="G9" s="426"/>
    </row>
    <row r="10" spans="1:36" x14ac:dyDescent="0.2">
      <c r="A10" s="296" t="s">
        <v>304</v>
      </c>
      <c r="B10" s="297">
        <v>121.27380000000001</v>
      </c>
      <c r="C10" s="291">
        <v>19.363043697478997</v>
      </c>
      <c r="D10" s="291">
        <v>46.070189635854334</v>
      </c>
      <c r="E10" s="291">
        <v>55.840566666666668</v>
      </c>
      <c r="G10" s="426"/>
    </row>
    <row r="11" spans="1:36" x14ac:dyDescent="0.2">
      <c r="A11" s="296" t="s">
        <v>305</v>
      </c>
      <c r="B11" s="297">
        <v>117.20215499777183</v>
      </c>
      <c r="C11" s="291">
        <v>23.440430999554366</v>
      </c>
      <c r="D11" s="291">
        <v>41.125715150982174</v>
      </c>
      <c r="E11" s="291">
        <v>52.636008847235288</v>
      </c>
      <c r="G11" s="426"/>
    </row>
    <row r="12" spans="1:36" x14ac:dyDescent="0.2">
      <c r="A12" s="296" t="s">
        <v>306</v>
      </c>
      <c r="B12" s="297">
        <v>127.12687355215822</v>
      </c>
      <c r="C12" s="291">
        <v>25.425374710431644</v>
      </c>
      <c r="D12" s="291">
        <v>42.111152188346196</v>
      </c>
      <c r="E12" s="291">
        <v>59.590346653380379</v>
      </c>
      <c r="G12" s="426"/>
    </row>
    <row r="13" spans="1:36" x14ac:dyDescent="0.2">
      <c r="A13" s="296" t="s">
        <v>307</v>
      </c>
      <c r="B13" s="297">
        <v>114.37666666666667</v>
      </c>
      <c r="C13" s="291">
        <v>19.062777777777779</v>
      </c>
      <c r="D13" s="291">
        <v>41.605155555555555</v>
      </c>
      <c r="E13" s="291">
        <v>53.708733333333328</v>
      </c>
      <c r="G13" s="426"/>
    </row>
    <row r="14" spans="1:36" x14ac:dyDescent="0.2">
      <c r="A14" s="296" t="s">
        <v>308</v>
      </c>
      <c r="B14" s="297">
        <v>115.55930000000001</v>
      </c>
      <c r="C14" s="291">
        <v>20.838562295081971</v>
      </c>
      <c r="D14" s="291">
        <v>50.23187103825137</v>
      </c>
      <c r="E14" s="291">
        <v>44.488866666666667</v>
      </c>
      <c r="G14" s="426"/>
    </row>
    <row r="15" spans="1:36" x14ac:dyDescent="0.2">
      <c r="A15" s="296" t="s">
        <v>214</v>
      </c>
      <c r="B15" s="297">
        <v>115.88666666666666</v>
      </c>
      <c r="C15" s="291">
        <v>19.314444444444444</v>
      </c>
      <c r="D15" s="291">
        <v>39.292022222222215</v>
      </c>
      <c r="E15" s="291">
        <v>57.280200000000001</v>
      </c>
      <c r="G15" s="426"/>
    </row>
    <row r="16" spans="1:36" x14ac:dyDescent="0.2">
      <c r="A16" s="296" t="s">
        <v>309</v>
      </c>
      <c r="B16" s="298">
        <v>130.81</v>
      </c>
      <c r="C16" s="280">
        <v>25.318064516129034</v>
      </c>
      <c r="D16" s="280">
        <v>49.846968817204306</v>
      </c>
      <c r="E16" s="280">
        <v>55.644966666666662</v>
      </c>
      <c r="G16" s="426"/>
    </row>
    <row r="17" spans="1:11" x14ac:dyDescent="0.2">
      <c r="A17" s="296" t="s">
        <v>248</v>
      </c>
      <c r="B17" s="297">
        <v>123.66443333333333</v>
      </c>
      <c r="C17" s="291">
        <v>20.610738888888893</v>
      </c>
      <c r="D17" s="291">
        <v>54.670094444444445</v>
      </c>
      <c r="E17" s="291">
        <v>48.383600000000008</v>
      </c>
      <c r="G17" s="426"/>
    </row>
    <row r="18" spans="1:11" x14ac:dyDescent="0.2">
      <c r="A18" s="296" t="s">
        <v>249</v>
      </c>
      <c r="B18" s="297">
        <v>127.37333333333333</v>
      </c>
      <c r="C18" s="291">
        <v>24.652903225806451</v>
      </c>
      <c r="D18" s="291">
        <v>42.036296774193545</v>
      </c>
      <c r="E18" s="291">
        <v>60.684133333333342</v>
      </c>
      <c r="G18" s="426"/>
    </row>
    <row r="19" spans="1:11" x14ac:dyDescent="0.2">
      <c r="A19" s="58" t="s">
        <v>250</v>
      </c>
      <c r="B19" s="297">
        <v>122.89333333333335</v>
      </c>
      <c r="C19" s="291">
        <v>21.328595041322316</v>
      </c>
      <c r="D19" s="291">
        <v>49.392204958677695</v>
      </c>
      <c r="E19" s="291">
        <v>52.172533333333334</v>
      </c>
      <c r="G19" s="426"/>
    </row>
    <row r="20" spans="1:11" x14ac:dyDescent="0.2">
      <c r="A20" s="58" t="s">
        <v>310</v>
      </c>
      <c r="B20" s="297">
        <v>115.01690927829959</v>
      </c>
      <c r="C20" s="291">
        <v>24.452413783575505</v>
      </c>
      <c r="D20" s="291">
        <v>36.254523549954001</v>
      </c>
      <c r="E20" s="291">
        <v>54.309971944770083</v>
      </c>
      <c r="G20" s="426"/>
    </row>
    <row r="21" spans="1:11" x14ac:dyDescent="0.2">
      <c r="A21" s="58" t="s">
        <v>311</v>
      </c>
      <c r="B21" s="297">
        <v>126.46666666666667</v>
      </c>
      <c r="C21" s="291">
        <v>23.648238482384823</v>
      </c>
      <c r="D21" s="291">
        <v>49.899728184281841</v>
      </c>
      <c r="E21" s="291">
        <v>52.918700000000001</v>
      </c>
      <c r="G21" s="426"/>
    </row>
    <row r="22" spans="1:11" x14ac:dyDescent="0.2">
      <c r="A22" s="58" t="s">
        <v>215</v>
      </c>
      <c r="B22" s="297">
        <v>139.41863333333333</v>
      </c>
      <c r="C22" s="291">
        <v>25.141065027322405</v>
      </c>
      <c r="D22" s="291">
        <v>61.740068306010919</v>
      </c>
      <c r="E22" s="291">
        <v>52.537500000000009</v>
      </c>
      <c r="G22" s="426"/>
    </row>
    <row r="23" spans="1:11" x14ac:dyDescent="0.2">
      <c r="A23" s="299" t="s">
        <v>312</v>
      </c>
      <c r="B23" s="300">
        <v>105.27829999999999</v>
      </c>
      <c r="C23" s="301">
        <v>18.271440495867768</v>
      </c>
      <c r="D23" s="301">
        <v>34.902059504132225</v>
      </c>
      <c r="E23" s="301">
        <v>52.104799999999997</v>
      </c>
      <c r="G23" s="426"/>
    </row>
    <row r="24" spans="1:11" x14ac:dyDescent="0.2">
      <c r="A24" s="299" t="s">
        <v>313</v>
      </c>
      <c r="B24" s="300">
        <v>105.11460000000002</v>
      </c>
      <c r="C24" s="301">
        <v>18.243029752066121</v>
      </c>
      <c r="D24" s="301">
        <v>33.017170247933905</v>
      </c>
      <c r="E24" s="301">
        <v>53.854399999999998</v>
      </c>
      <c r="G24" s="426"/>
    </row>
    <row r="25" spans="1:11" x14ac:dyDescent="0.2">
      <c r="A25" s="279" t="s">
        <v>314</v>
      </c>
      <c r="B25" s="300">
        <v>99.58</v>
      </c>
      <c r="C25" s="301">
        <v>14.468888888888889</v>
      </c>
      <c r="D25" s="301">
        <v>33.499911111111089</v>
      </c>
      <c r="E25" s="301">
        <v>51.611200000000018</v>
      </c>
      <c r="G25" s="426"/>
    </row>
    <row r="26" spans="1:11" x14ac:dyDescent="0.2">
      <c r="A26" s="279" t="s">
        <v>315</v>
      </c>
      <c r="B26" s="300">
        <v>118</v>
      </c>
      <c r="C26" s="301">
        <v>18</v>
      </c>
      <c r="D26" s="301">
        <v>47.239999999999995</v>
      </c>
      <c r="E26" s="301">
        <v>52.760000000000005</v>
      </c>
      <c r="G26" s="426"/>
    </row>
    <row r="27" spans="1:11" x14ac:dyDescent="0.2">
      <c r="A27" s="279" t="s">
        <v>316</v>
      </c>
      <c r="B27" s="300">
        <v>105.77365091523627</v>
      </c>
      <c r="C27" s="301">
        <v>19.778812772767761</v>
      </c>
      <c r="D27" s="301">
        <v>34.45732742361524</v>
      </c>
      <c r="E27" s="301">
        <v>51.537510718853277</v>
      </c>
      <c r="G27" s="426"/>
    </row>
    <row r="28" spans="1:11" x14ac:dyDescent="0.2">
      <c r="A28" s="58" t="s">
        <v>251</v>
      </c>
      <c r="B28" s="297">
        <v>124.35</v>
      </c>
      <c r="C28" s="291">
        <v>23.252439024390245</v>
      </c>
      <c r="D28" s="291">
        <v>46.636027642276417</v>
      </c>
      <c r="E28" s="291">
        <v>54.461533333333342</v>
      </c>
      <c r="G28" s="426"/>
    </row>
    <row r="29" spans="1:11" x14ac:dyDescent="0.2">
      <c r="A29" s="279" t="s">
        <v>218</v>
      </c>
      <c r="B29" s="300">
        <v>140.98915335956423</v>
      </c>
      <c r="C29" s="301">
        <v>23.498192226594039</v>
      </c>
      <c r="D29" s="301">
        <v>67.961117350296703</v>
      </c>
      <c r="E29" s="301">
        <v>49.529843782673474</v>
      </c>
      <c r="G29" s="426"/>
    </row>
    <row r="30" spans="1:11" x14ac:dyDescent="0.2">
      <c r="A30" s="58" t="s">
        <v>317</v>
      </c>
      <c r="B30" s="297">
        <v>103.8945290084276</v>
      </c>
      <c r="C30" s="291">
        <v>16.588202110589279</v>
      </c>
      <c r="D30" s="291">
        <v>33.533571971305918</v>
      </c>
      <c r="E30" s="291">
        <v>53.7727549265324</v>
      </c>
      <c r="G30" s="426"/>
    </row>
    <row r="31" spans="1:11" x14ac:dyDescent="0.2">
      <c r="A31" s="302" t="s">
        <v>252</v>
      </c>
      <c r="B31" s="303">
        <v>144.94901859518032</v>
      </c>
      <c r="C31" s="269">
        <v>28.989803719036065</v>
      </c>
      <c r="D31" s="269">
        <v>58.274590270718292</v>
      </c>
      <c r="E31" s="269">
        <v>57.684624605425974</v>
      </c>
      <c r="G31" s="426"/>
    </row>
    <row r="32" spans="1:11" x14ac:dyDescent="0.2">
      <c r="A32" s="304" t="s">
        <v>318</v>
      </c>
      <c r="B32" s="305">
        <v>122.68907666666306</v>
      </c>
      <c r="C32" s="305">
        <v>21.680721869057489</v>
      </c>
      <c r="D32" s="305">
        <v>49.012429464472916</v>
      </c>
      <c r="E32" s="305">
        <v>51.995925333132654</v>
      </c>
      <c r="G32" s="426"/>
      <c r="H32" s="432"/>
      <c r="I32" s="432"/>
      <c r="J32" s="432"/>
      <c r="K32" s="432"/>
    </row>
    <row r="33" spans="1:11" x14ac:dyDescent="0.2">
      <c r="A33" s="306" t="s">
        <v>319</v>
      </c>
      <c r="B33" s="307">
        <v>121.71018776477676</v>
      </c>
      <c r="C33" s="307">
        <v>20.991826809604355</v>
      </c>
      <c r="D33" s="307">
        <v>48.714578038391046</v>
      </c>
      <c r="E33" s="307">
        <v>52.003782916781361</v>
      </c>
      <c r="G33" s="426"/>
      <c r="H33" s="429"/>
      <c r="I33" s="429"/>
      <c r="J33" s="429"/>
      <c r="K33" s="429"/>
    </row>
    <row r="34" spans="1:11" x14ac:dyDescent="0.2">
      <c r="A34" s="306" t="s">
        <v>320</v>
      </c>
      <c r="B34" s="308">
        <v>10.165657118110062</v>
      </c>
      <c r="C34" s="308">
        <v>1.63285868084402</v>
      </c>
      <c r="D34" s="308">
        <v>11.979517923404778</v>
      </c>
      <c r="E34" s="308">
        <v>-3.4467194861387398</v>
      </c>
      <c r="G34" s="426"/>
    </row>
    <row r="35" spans="1:11" x14ac:dyDescent="0.2">
      <c r="A35" s="94"/>
      <c r="B35" s="65"/>
      <c r="C35" s="58"/>
      <c r="D35" s="8"/>
      <c r="E35" s="71" t="s">
        <v>644</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C37"/>
  <sheetViews>
    <sheetView workbookViewId="0">
      <selection activeCell="A5" sqref="A5:C35"/>
    </sheetView>
  </sheetViews>
  <sheetFormatPr baseColWidth="10" defaultRowHeight="14.25" x14ac:dyDescent="0.2"/>
  <cols>
    <col min="1" max="1" width="22.75" bestFit="1" customWidth="1"/>
    <col min="4" max="4" width="12.625" bestFit="1" customWidth="1"/>
  </cols>
  <sheetData>
    <row r="1" spans="1:3" x14ac:dyDescent="0.2">
      <c r="A1" s="874" t="s">
        <v>35</v>
      </c>
      <c r="B1" s="874"/>
      <c r="C1" s="874"/>
    </row>
    <row r="2" spans="1:3" x14ac:dyDescent="0.2">
      <c r="A2" s="874"/>
      <c r="B2" s="874"/>
      <c r="C2" s="874"/>
    </row>
    <row r="3" spans="1:3" x14ac:dyDescent="0.2">
      <c r="A3" s="61"/>
      <c r="B3" s="8"/>
      <c r="C3" s="62" t="s">
        <v>289</v>
      </c>
    </row>
    <row r="4" spans="1:3" x14ac:dyDescent="0.2">
      <c r="A4" s="64"/>
      <c r="B4" s="292" t="s">
        <v>295</v>
      </c>
      <c r="C4" s="292" t="s">
        <v>298</v>
      </c>
    </row>
    <row r="5" spans="1:3" x14ac:dyDescent="0.2">
      <c r="A5" s="293" t="s">
        <v>299</v>
      </c>
      <c r="B5" s="730">
        <v>66.364066666666673</v>
      </c>
      <c r="C5" s="731">
        <v>45.924966666666663</v>
      </c>
    </row>
    <row r="6" spans="1:3" x14ac:dyDescent="0.2">
      <c r="A6" s="296" t="s">
        <v>300</v>
      </c>
      <c r="B6" s="732">
        <v>61.416666666666664</v>
      </c>
      <c r="C6" s="733">
        <v>45.475699999999996</v>
      </c>
    </row>
    <row r="7" spans="1:3" x14ac:dyDescent="0.2">
      <c r="A7" s="296" t="s">
        <v>301</v>
      </c>
      <c r="B7" s="732">
        <v>69.554066666666671</v>
      </c>
      <c r="C7" s="733">
        <v>47.043699999999994</v>
      </c>
    </row>
    <row r="8" spans="1:3" x14ac:dyDescent="0.2">
      <c r="A8" s="296" t="s">
        <v>247</v>
      </c>
      <c r="B8" s="732">
        <v>56.56966666666667</v>
      </c>
      <c r="C8" s="733">
        <v>44.886766666666674</v>
      </c>
    </row>
    <row r="9" spans="1:3" x14ac:dyDescent="0.2">
      <c r="A9" s="296" t="s">
        <v>302</v>
      </c>
      <c r="B9" s="732">
        <v>92.015543511606523</v>
      </c>
      <c r="C9" s="733">
        <v>43.649657429184998</v>
      </c>
    </row>
    <row r="10" spans="1:3" x14ac:dyDescent="0.2">
      <c r="A10" s="296" t="s">
        <v>304</v>
      </c>
      <c r="B10" s="732">
        <v>79.59196666666665</v>
      </c>
      <c r="C10" s="733">
        <v>53.341166666666673</v>
      </c>
    </row>
    <row r="11" spans="1:3" x14ac:dyDescent="0.2">
      <c r="A11" s="296" t="s">
        <v>305</v>
      </c>
      <c r="B11" s="732">
        <v>62.599350203118753</v>
      </c>
      <c r="C11" s="733">
        <v>45.469636928250921</v>
      </c>
    </row>
    <row r="12" spans="1:3" x14ac:dyDescent="0.2">
      <c r="A12" s="296" t="s">
        <v>306</v>
      </c>
      <c r="B12" s="732">
        <v>112.12177338915853</v>
      </c>
      <c r="C12" s="733">
        <v>56.782954931929808</v>
      </c>
    </row>
    <row r="13" spans="1:3" x14ac:dyDescent="0.2">
      <c r="A13" s="296" t="s">
        <v>307</v>
      </c>
      <c r="B13" s="732">
        <v>0</v>
      </c>
      <c r="C13" s="733">
        <v>0</v>
      </c>
    </row>
    <row r="14" spans="1:3" x14ac:dyDescent="0.2">
      <c r="A14" s="296" t="s">
        <v>308</v>
      </c>
      <c r="B14" s="732">
        <v>82.261899999999997</v>
      </c>
      <c r="C14" s="733">
        <v>42.084400000000002</v>
      </c>
    </row>
    <row r="15" spans="1:3" x14ac:dyDescent="0.2">
      <c r="A15" s="296" t="s">
        <v>214</v>
      </c>
      <c r="B15" s="732">
        <v>72.2</v>
      </c>
      <c r="C15" s="733">
        <v>49.071533333333335</v>
      </c>
    </row>
    <row r="16" spans="1:3" x14ac:dyDescent="0.2">
      <c r="A16" s="296" t="s">
        <v>309</v>
      </c>
      <c r="B16" s="732">
        <v>90.653333333333336</v>
      </c>
      <c r="C16" s="733">
        <v>50.2376</v>
      </c>
    </row>
    <row r="17" spans="1:3" x14ac:dyDescent="0.2">
      <c r="A17" s="296" t="s">
        <v>248</v>
      </c>
      <c r="B17" s="732">
        <v>74.291366666666676</v>
      </c>
      <c r="C17" s="733">
        <v>50.019533333333335</v>
      </c>
    </row>
    <row r="18" spans="1:3" x14ac:dyDescent="0.2">
      <c r="A18" s="296" t="s">
        <v>249</v>
      </c>
      <c r="B18" s="732">
        <v>96.31</v>
      </c>
      <c r="C18" s="733">
        <v>48.828966666666666</v>
      </c>
    </row>
    <row r="19" spans="1:3" x14ac:dyDescent="0.2">
      <c r="A19" s="296" t="s">
        <v>310</v>
      </c>
      <c r="B19" s="732">
        <v>115.01690927829959</v>
      </c>
      <c r="C19" s="733">
        <v>54.309971944770083</v>
      </c>
    </row>
    <row r="20" spans="1:3" x14ac:dyDescent="0.2">
      <c r="A20" s="296" t="s">
        <v>311</v>
      </c>
      <c r="B20" s="732">
        <v>64.305399999999992</v>
      </c>
      <c r="C20" s="733">
        <v>44.428566666666669</v>
      </c>
    </row>
    <row r="21" spans="1:3" x14ac:dyDescent="0.2">
      <c r="A21" s="296" t="s">
        <v>215</v>
      </c>
      <c r="B21" s="732">
        <v>117.99780000000001</v>
      </c>
      <c r="C21" s="733">
        <v>56.398566666666667</v>
      </c>
    </row>
    <row r="22" spans="1:3" x14ac:dyDescent="0.2">
      <c r="A22" s="296" t="s">
        <v>312</v>
      </c>
      <c r="B22" s="732">
        <v>69.899033333333335</v>
      </c>
      <c r="C22" s="733">
        <v>52.104799999999997</v>
      </c>
    </row>
    <row r="23" spans="1:3" x14ac:dyDescent="0.2">
      <c r="A23" s="296" t="s">
        <v>313</v>
      </c>
      <c r="B23" s="732">
        <v>56.983333333333348</v>
      </c>
      <c r="C23" s="733">
        <v>44.979799999999997</v>
      </c>
    </row>
    <row r="24" spans="1:3" x14ac:dyDescent="0.2">
      <c r="A24" s="296" t="s">
        <v>314</v>
      </c>
      <c r="B24" s="732">
        <v>54.88666666666667</v>
      </c>
      <c r="C24" s="733">
        <v>47.146100000000004</v>
      </c>
    </row>
    <row r="25" spans="1:3" x14ac:dyDescent="0.2">
      <c r="A25" s="296" t="s">
        <v>315</v>
      </c>
      <c r="B25" s="732">
        <v>100</v>
      </c>
      <c r="C25" s="733">
        <v>61.536999999999999</v>
      </c>
    </row>
    <row r="26" spans="1:3" x14ac:dyDescent="0.2">
      <c r="A26" s="296" t="s">
        <v>670</v>
      </c>
      <c r="B26" s="732">
        <v>101.88333333333334</v>
      </c>
      <c r="C26" s="733">
        <v>34.809033333333339</v>
      </c>
    </row>
    <row r="27" spans="1:3" x14ac:dyDescent="0.2">
      <c r="A27" s="296" t="s">
        <v>316</v>
      </c>
      <c r="B27" s="732">
        <v>69.12662643934263</v>
      </c>
      <c r="C27" s="733">
        <v>50.721584523151726</v>
      </c>
    </row>
    <row r="28" spans="1:3" x14ac:dyDescent="0.2">
      <c r="A28" s="296" t="s">
        <v>251</v>
      </c>
      <c r="B28" s="732">
        <v>105.93666666666665</v>
      </c>
      <c r="C28" s="733">
        <v>51.432566666666673</v>
      </c>
    </row>
    <row r="29" spans="1:3" x14ac:dyDescent="0.2">
      <c r="A29" s="296" t="s">
        <v>218</v>
      </c>
      <c r="B29" s="732">
        <v>58.774525320340118</v>
      </c>
      <c r="C29" s="733">
        <v>42.910818306870077</v>
      </c>
    </row>
    <row r="30" spans="1:3" x14ac:dyDescent="0.2">
      <c r="A30" s="296" t="s">
        <v>680</v>
      </c>
      <c r="B30" s="732">
        <v>65.360941313290326</v>
      </c>
      <c r="C30" s="733">
        <v>45.135903100911605</v>
      </c>
    </row>
    <row r="31" spans="1:3" x14ac:dyDescent="0.2">
      <c r="A31" s="296" t="s">
        <v>317</v>
      </c>
      <c r="B31" s="732">
        <v>89.19969226481652</v>
      </c>
      <c r="C31" s="733">
        <v>41.424157165821654</v>
      </c>
    </row>
    <row r="32" spans="1:3" x14ac:dyDescent="0.2">
      <c r="A32" s="296" t="s">
        <v>252</v>
      </c>
      <c r="B32" s="732">
        <v>112.48827413296544</v>
      </c>
      <c r="C32" s="733">
        <v>47.702124306119899</v>
      </c>
    </row>
    <row r="33" spans="1:3" x14ac:dyDescent="0.2">
      <c r="A33" s="304" t="s">
        <v>318</v>
      </c>
      <c r="B33" s="734">
        <v>70.007184801221982</v>
      </c>
      <c r="C33" s="734">
        <v>47.199376878604866</v>
      </c>
    </row>
    <row r="34" spans="1:3" x14ac:dyDescent="0.2">
      <c r="A34" s="306" t="s">
        <v>319</v>
      </c>
      <c r="B34" s="735">
        <v>68.6402814823619</v>
      </c>
      <c r="C34" s="735">
        <v>47.057796095618045</v>
      </c>
    </row>
    <row r="35" spans="1:3" x14ac:dyDescent="0.2">
      <c r="A35" s="306" t="s">
        <v>320</v>
      </c>
      <c r="B35" s="773">
        <v>2.2762148156952264</v>
      </c>
      <c r="C35" s="773">
        <v>1.1328294289513821</v>
      </c>
    </row>
    <row r="36" spans="1:3" x14ac:dyDescent="0.2">
      <c r="A36" s="94"/>
      <c r="B36" s="8"/>
      <c r="C36" s="71" t="s">
        <v>593</v>
      </c>
    </row>
    <row r="37" spans="1:3" x14ac:dyDescent="0.2">
      <c r="A37" s="94" t="s">
        <v>549</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B3" sqref="B3:M7"/>
    </sheetView>
  </sheetViews>
  <sheetFormatPr baseColWidth="10" defaultRowHeight="14.25" x14ac:dyDescent="0.2"/>
  <cols>
    <col min="1" max="1" width="16.375" bestFit="1" customWidth="1"/>
    <col min="2" max="13" width="8.5" customWidth="1"/>
  </cols>
  <sheetData>
    <row r="1" spans="1:13" x14ac:dyDescent="0.2">
      <c r="A1" s="222" t="s">
        <v>20</v>
      </c>
      <c r="B1" s="13"/>
      <c r="C1" s="13"/>
      <c r="D1" s="13"/>
      <c r="E1" s="13"/>
      <c r="F1" s="13"/>
      <c r="G1" s="13"/>
      <c r="H1" s="13"/>
      <c r="I1" s="13"/>
      <c r="J1" s="13"/>
      <c r="K1" s="13"/>
      <c r="L1" s="13"/>
      <c r="M1" s="13"/>
    </row>
    <row r="2" spans="1:13" x14ac:dyDescent="0.2">
      <c r="A2" s="222"/>
      <c r="B2" s="13"/>
      <c r="C2" s="13"/>
      <c r="D2" s="13"/>
      <c r="E2" s="13"/>
      <c r="F2" s="13"/>
      <c r="G2" s="13"/>
      <c r="H2" s="13"/>
      <c r="I2" s="13"/>
      <c r="J2" s="13"/>
      <c r="K2" s="13"/>
      <c r="L2" s="13"/>
      <c r="M2" s="227" t="s">
        <v>322</v>
      </c>
    </row>
    <row r="3" spans="1:13" x14ac:dyDescent="0.2">
      <c r="A3" s="228"/>
      <c r="B3" s="719">
        <v>2016</v>
      </c>
      <c r="C3" s="719" t="s">
        <v>586</v>
      </c>
      <c r="D3" s="719" t="s">
        <v>586</v>
      </c>
      <c r="E3" s="719" t="s">
        <v>586</v>
      </c>
      <c r="F3" s="719" t="s">
        <v>586</v>
      </c>
      <c r="G3" s="719" t="s">
        <v>586</v>
      </c>
      <c r="H3" s="719" t="s">
        <v>586</v>
      </c>
      <c r="I3" s="719" t="s">
        <v>586</v>
      </c>
      <c r="J3" s="719">
        <v>2017</v>
      </c>
      <c r="K3" s="719" t="s">
        <v>586</v>
      </c>
      <c r="L3" s="719" t="s">
        <v>586</v>
      </c>
      <c r="M3" s="719" t="s">
        <v>586</v>
      </c>
    </row>
    <row r="4" spans="1:13" x14ac:dyDescent="0.2">
      <c r="A4" s="316"/>
      <c r="B4" s="659">
        <v>42491</v>
      </c>
      <c r="C4" s="659">
        <v>42522</v>
      </c>
      <c r="D4" s="659">
        <v>42552</v>
      </c>
      <c r="E4" s="659">
        <v>42583</v>
      </c>
      <c r="F4" s="659">
        <v>42614</v>
      </c>
      <c r="G4" s="659">
        <v>42644</v>
      </c>
      <c r="H4" s="659">
        <v>42675</v>
      </c>
      <c r="I4" s="659">
        <v>42705</v>
      </c>
      <c r="J4" s="659">
        <v>42736</v>
      </c>
      <c r="K4" s="659">
        <v>42767</v>
      </c>
      <c r="L4" s="659">
        <v>42795</v>
      </c>
      <c r="M4" s="659">
        <v>42826</v>
      </c>
    </row>
    <row r="5" spans="1:13" x14ac:dyDescent="0.2">
      <c r="A5" s="310" t="s">
        <v>323</v>
      </c>
      <c r="B5" s="311">
        <v>46.814500000000002</v>
      </c>
      <c r="C5" s="311">
        <v>48.358636363636357</v>
      </c>
      <c r="D5" s="311">
        <v>44.977142857142859</v>
      </c>
      <c r="E5" s="311">
        <v>45.704090909090915</v>
      </c>
      <c r="F5" s="311">
        <v>46.597727272727276</v>
      </c>
      <c r="G5" s="311">
        <v>49.484285714285718</v>
      </c>
      <c r="H5" s="311">
        <v>44.89318181818183</v>
      </c>
      <c r="I5" s="311">
        <v>53.201999999999998</v>
      </c>
      <c r="J5" s="311">
        <v>54.541904761904753</v>
      </c>
      <c r="K5" s="311">
        <v>54.806500000000007</v>
      </c>
      <c r="L5" s="311">
        <v>51.580000000000005</v>
      </c>
      <c r="M5" s="311">
        <v>52.351578947368409</v>
      </c>
    </row>
    <row r="6" spans="1:13" x14ac:dyDescent="0.2">
      <c r="A6" s="312" t="s">
        <v>324</v>
      </c>
      <c r="B6" s="311">
        <v>46.712380952380947</v>
      </c>
      <c r="C6" s="311">
        <v>48.757272727272721</v>
      </c>
      <c r="D6" s="311">
        <v>44.651499999999999</v>
      </c>
      <c r="E6" s="311">
        <v>44.724347826086962</v>
      </c>
      <c r="F6" s="311">
        <v>45.200952380952387</v>
      </c>
      <c r="G6" s="311">
        <v>49.845714285714287</v>
      </c>
      <c r="H6" s="311">
        <v>45.660952380952381</v>
      </c>
      <c r="I6" s="311">
        <v>51.970476190476198</v>
      </c>
      <c r="J6" s="311">
        <v>52.503999999999998</v>
      </c>
      <c r="K6" s="311">
        <v>53.46842105263157</v>
      </c>
      <c r="L6" s="311">
        <v>49.327826086956513</v>
      </c>
      <c r="M6" s="311">
        <v>51.060526315789481</v>
      </c>
    </row>
    <row r="7" spans="1:13" x14ac:dyDescent="0.2">
      <c r="A7" s="313" t="s">
        <v>325</v>
      </c>
      <c r="B7" s="314">
        <v>1.1311090909090913</v>
      </c>
      <c r="C7" s="314">
        <v>1.1228909090909089</v>
      </c>
      <c r="D7" s="314">
        <v>1.1068523809523811</v>
      </c>
      <c r="E7" s="314">
        <v>1.1211739130434786</v>
      </c>
      <c r="F7" s="314">
        <v>1.1212090909090908</v>
      </c>
      <c r="G7" s="314">
        <v>1.1026047619047619</v>
      </c>
      <c r="H7" s="314">
        <v>1.0798954545454547</v>
      </c>
      <c r="I7" s="314">
        <v>1.0542904761904763</v>
      </c>
      <c r="J7" s="314">
        <v>1.0614409090909092</v>
      </c>
      <c r="K7" s="314">
        <v>1.064265</v>
      </c>
      <c r="L7" s="314">
        <v>1.0684695652173912</v>
      </c>
      <c r="M7" s="314">
        <v>1.0722666666666667</v>
      </c>
    </row>
    <row r="8" spans="1:13" x14ac:dyDescent="0.2">
      <c r="A8" s="13"/>
      <c r="B8" s="13"/>
      <c r="C8" s="13"/>
      <c r="D8" s="13"/>
      <c r="E8" s="13"/>
      <c r="F8" s="13"/>
      <c r="G8" s="13"/>
      <c r="H8" s="13"/>
      <c r="I8" s="13"/>
      <c r="J8" s="13"/>
      <c r="K8" s="13"/>
      <c r="L8" s="13"/>
      <c r="M8" s="245" t="s">
        <v>326</v>
      </c>
    </row>
    <row r="9" spans="1:13" x14ac:dyDescent="0.2">
      <c r="A9" s="165"/>
      <c r="B9" s="13"/>
      <c r="C9" s="13"/>
      <c r="D9" s="13"/>
      <c r="E9" s="13"/>
      <c r="F9" s="13"/>
      <c r="G9" s="13"/>
      <c r="H9" s="13"/>
      <c r="I9" s="13"/>
      <c r="J9" s="13"/>
      <c r="K9" s="13"/>
      <c r="L9" s="13"/>
      <c r="M9" s="1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4.25" x14ac:dyDescent="0.2"/>
  <cols>
    <col min="1" max="1" width="16.5" bestFit="1" customWidth="1"/>
    <col min="2" max="13" width="7.375" customWidth="1"/>
  </cols>
  <sheetData>
    <row r="1" spans="1:13" x14ac:dyDescent="0.2">
      <c r="A1" s="222" t="s">
        <v>21</v>
      </c>
      <c r="B1" s="224"/>
      <c r="C1" s="224"/>
      <c r="D1" s="224"/>
      <c r="E1" s="224"/>
      <c r="F1" s="224"/>
      <c r="G1" s="224"/>
      <c r="H1" s="224"/>
      <c r="I1" s="224"/>
      <c r="J1" s="224"/>
      <c r="K1" s="224"/>
      <c r="L1" s="224"/>
      <c r="M1" s="224"/>
    </row>
    <row r="2" spans="1:13" x14ac:dyDescent="0.2">
      <c r="A2" s="225"/>
      <c r="B2" s="224"/>
      <c r="C2" s="224"/>
      <c r="D2" s="224"/>
      <c r="E2" s="224"/>
      <c r="F2" s="224"/>
      <c r="G2" s="224"/>
      <c r="H2" s="224"/>
      <c r="I2" s="224"/>
      <c r="J2" s="224"/>
      <c r="K2" s="224"/>
      <c r="L2" s="224"/>
      <c r="M2" s="227" t="s">
        <v>322</v>
      </c>
    </row>
    <row r="3" spans="1:13" x14ac:dyDescent="0.2">
      <c r="A3" s="315"/>
      <c r="B3" s="719">
        <v>2016</v>
      </c>
      <c r="C3" s="719" t="s">
        <v>586</v>
      </c>
      <c r="D3" s="719" t="s">
        <v>586</v>
      </c>
      <c r="E3" s="719" t="s">
        <v>586</v>
      </c>
      <c r="F3" s="719" t="s">
        <v>586</v>
      </c>
      <c r="G3" s="719" t="s">
        <v>586</v>
      </c>
      <c r="H3" s="719" t="s">
        <v>586</v>
      </c>
      <c r="I3" s="719" t="s">
        <v>586</v>
      </c>
      <c r="J3" s="719">
        <v>2017</v>
      </c>
      <c r="K3" s="719" t="s">
        <v>586</v>
      </c>
      <c r="L3" s="719" t="s">
        <v>586</v>
      </c>
      <c r="M3" s="719" t="s">
        <v>586</v>
      </c>
    </row>
    <row r="4" spans="1:13" x14ac:dyDescent="0.2">
      <c r="A4" s="316"/>
      <c r="B4" s="659">
        <v>42491</v>
      </c>
      <c r="C4" s="659">
        <v>42522</v>
      </c>
      <c r="D4" s="659">
        <v>42552</v>
      </c>
      <c r="E4" s="659">
        <v>42583</v>
      </c>
      <c r="F4" s="659">
        <v>42614</v>
      </c>
      <c r="G4" s="659">
        <v>42644</v>
      </c>
      <c r="H4" s="659">
        <v>42675</v>
      </c>
      <c r="I4" s="659">
        <v>42705</v>
      </c>
      <c r="J4" s="659">
        <v>42736</v>
      </c>
      <c r="K4" s="659">
        <v>42767</v>
      </c>
      <c r="L4" s="659">
        <v>42795</v>
      </c>
      <c r="M4" s="659">
        <v>42826</v>
      </c>
    </row>
    <row r="5" spans="1:13" x14ac:dyDescent="0.2">
      <c r="A5" s="775" t="s">
        <v>327</v>
      </c>
      <c r="B5" s="776"/>
      <c r="C5" s="776"/>
      <c r="D5" s="776"/>
      <c r="E5" s="776"/>
      <c r="F5" s="776"/>
      <c r="G5" s="776"/>
      <c r="H5" s="776"/>
      <c r="I5" s="776"/>
      <c r="J5" s="776"/>
      <c r="K5" s="776"/>
      <c r="L5" s="776"/>
      <c r="M5" s="776"/>
    </row>
    <row r="6" spans="1:13" x14ac:dyDescent="0.2">
      <c r="A6" s="317" t="s">
        <v>328</v>
      </c>
      <c r="B6" s="235">
        <v>42.980454545454535</v>
      </c>
      <c r="C6" s="235">
        <v>45.464545454545458</v>
      </c>
      <c r="D6" s="235">
        <v>42.106190476190484</v>
      </c>
      <c r="E6" s="235">
        <v>42.415217391304346</v>
      </c>
      <c r="F6" s="235">
        <v>42.98181818181817</v>
      </c>
      <c r="G6" s="235">
        <v>46.685714285714283</v>
      </c>
      <c r="H6" s="235">
        <v>41.767272727272726</v>
      </c>
      <c r="I6" s="235">
        <v>50.18636363636363</v>
      </c>
      <c r="J6" s="235">
        <v>51.363181818181822</v>
      </c>
      <c r="K6" s="235">
        <v>51.314499999999995</v>
      </c>
      <c r="L6" s="235">
        <v>49.242608695652173</v>
      </c>
      <c r="M6" s="235">
        <v>50.139000000000003</v>
      </c>
    </row>
    <row r="7" spans="1:13" x14ac:dyDescent="0.2">
      <c r="A7" s="317" t="s">
        <v>329</v>
      </c>
      <c r="B7" s="235">
        <v>44.289999999999992</v>
      </c>
      <c r="C7" s="235">
        <v>46.307727272727277</v>
      </c>
      <c r="D7" s="235">
        <v>42.466666666666661</v>
      </c>
      <c r="E7" s="235">
        <v>43.926521739130429</v>
      </c>
      <c r="F7" s="235">
        <v>43.770909090909079</v>
      </c>
      <c r="G7" s="235">
        <v>48.794761904761906</v>
      </c>
      <c r="H7" s="235">
        <v>43.976363636363629</v>
      </c>
      <c r="I7" s="235">
        <v>52.12772727272727</v>
      </c>
      <c r="J7" s="235">
        <v>53.673636363636369</v>
      </c>
      <c r="K7" s="235">
        <v>54.338999999999984</v>
      </c>
      <c r="L7" s="235">
        <v>51.108260869565207</v>
      </c>
      <c r="M7" s="235">
        <v>52.502631578947359</v>
      </c>
    </row>
    <row r="8" spans="1:13" x14ac:dyDescent="0.2">
      <c r="A8" s="317" t="s">
        <v>330</v>
      </c>
      <c r="B8" s="235">
        <v>42.975454545454539</v>
      </c>
      <c r="C8" s="235">
        <v>45.516363636363629</v>
      </c>
      <c r="D8" s="235">
        <v>42.156666666666666</v>
      </c>
      <c r="E8" s="235">
        <v>42.369565217391305</v>
      </c>
      <c r="F8" s="235">
        <v>42.93181818181818</v>
      </c>
      <c r="G8" s="235">
        <v>46.68333333333333</v>
      </c>
      <c r="H8" s="235">
        <v>41.743636363636362</v>
      </c>
      <c r="I8" s="235">
        <v>50.142272727272733</v>
      </c>
      <c r="J8" s="235">
        <v>51.24</v>
      </c>
      <c r="K8" s="235">
        <v>51.3125</v>
      </c>
      <c r="L8" s="235">
        <v>49.273043478260867</v>
      </c>
      <c r="M8" s="235">
        <v>50.136499999999998</v>
      </c>
    </row>
    <row r="9" spans="1:13" x14ac:dyDescent="0.2">
      <c r="A9" s="317" t="s">
        <v>331</v>
      </c>
      <c r="B9" s="235">
        <v>41.152727272727269</v>
      </c>
      <c r="C9" s="235">
        <v>43.523181818181811</v>
      </c>
      <c r="D9" s="235">
        <v>40.061428571428578</v>
      </c>
      <c r="E9" s="235">
        <v>40.508695652173913</v>
      </c>
      <c r="F9" s="235">
        <v>41.415909090909089</v>
      </c>
      <c r="G9" s="235">
        <v>45.040476190476191</v>
      </c>
      <c r="H9" s="235">
        <v>40.23681818181818</v>
      </c>
      <c r="I9" s="235">
        <v>48.260454545454543</v>
      </c>
      <c r="J9" s="235">
        <v>49.521818181818183</v>
      </c>
      <c r="K9" s="235">
        <v>49.517499999999998</v>
      </c>
      <c r="L9" s="235">
        <v>47.377391304347832</v>
      </c>
      <c r="M9" s="235">
        <v>48.236499999999992</v>
      </c>
    </row>
    <row r="10" spans="1:13" x14ac:dyDescent="0.2">
      <c r="A10" s="320" t="s">
        <v>333</v>
      </c>
      <c r="B10" s="318">
        <v>41.523809523809533</v>
      </c>
      <c r="C10" s="318">
        <v>43.047272727272734</v>
      </c>
      <c r="D10" s="318">
        <v>39.751904761904761</v>
      </c>
      <c r="E10" s="318">
        <v>40.4</v>
      </c>
      <c r="F10" s="318">
        <v>41.367727272727265</v>
      </c>
      <c r="G10" s="318">
        <v>44.329047619047614</v>
      </c>
      <c r="H10" s="318">
        <v>39.788636363636357</v>
      </c>
      <c r="I10" s="318">
        <v>48.672499999999999</v>
      </c>
      <c r="J10" s="318">
        <v>49.976666666666667</v>
      </c>
      <c r="K10" s="318">
        <v>50.269500000000001</v>
      </c>
      <c r="L10" s="318">
        <v>47.28478260869565</v>
      </c>
      <c r="M10" s="318">
        <v>48.178947368421049</v>
      </c>
    </row>
    <row r="11" spans="1:13" x14ac:dyDescent="0.2">
      <c r="A11" s="775" t="s">
        <v>332</v>
      </c>
      <c r="B11" s="774"/>
      <c r="C11" s="774"/>
      <c r="D11" s="774"/>
      <c r="E11" s="774"/>
      <c r="F11" s="774"/>
      <c r="G11" s="774"/>
      <c r="H11" s="774"/>
      <c r="I11" s="774"/>
      <c r="J11" s="774"/>
      <c r="K11" s="774"/>
      <c r="L11" s="774"/>
      <c r="M11" s="774"/>
    </row>
    <row r="12" spans="1:13" x14ac:dyDescent="0.2">
      <c r="A12" s="317" t="s">
        <v>334</v>
      </c>
      <c r="B12" s="235">
        <v>47.349999999999994</v>
      </c>
      <c r="C12" s="235">
        <v>48.551818181818184</v>
      </c>
      <c r="D12" s="235">
        <v>45.390000000000008</v>
      </c>
      <c r="E12" s="235">
        <v>46.045454545454547</v>
      </c>
      <c r="F12" s="235">
        <v>46.547272727272713</v>
      </c>
      <c r="G12" s="235">
        <v>49.47904761904762</v>
      </c>
      <c r="H12" s="235">
        <v>44.815909090909095</v>
      </c>
      <c r="I12" s="235">
        <v>53.490000000000009</v>
      </c>
      <c r="J12" s="235">
        <v>54.569523809523808</v>
      </c>
      <c r="K12" s="235">
        <v>54.721999999999994</v>
      </c>
      <c r="L12" s="235">
        <v>51.124782608695647</v>
      </c>
      <c r="M12" s="235">
        <v>51.70210526315789</v>
      </c>
    </row>
    <row r="13" spans="1:13" x14ac:dyDescent="0.2">
      <c r="A13" s="317" t="s">
        <v>335</v>
      </c>
      <c r="B13" s="235">
        <v>45.806363636363635</v>
      </c>
      <c r="C13" s="235">
        <v>47.367727272727272</v>
      </c>
      <c r="D13" s="235">
        <v>43.993333333333339</v>
      </c>
      <c r="E13" s="235">
        <v>44.85521739130435</v>
      </c>
      <c r="F13" s="235">
        <v>45.493181818181824</v>
      </c>
      <c r="G13" s="235">
        <v>48.41</v>
      </c>
      <c r="H13" s="235">
        <v>43.224545454545456</v>
      </c>
      <c r="I13" s="235">
        <v>51.843636363636371</v>
      </c>
      <c r="J13" s="235">
        <v>53.055454545454538</v>
      </c>
      <c r="K13" s="235">
        <v>53.450500000000012</v>
      </c>
      <c r="L13" s="235">
        <v>49.920434782608687</v>
      </c>
      <c r="M13" s="235">
        <v>50.898500000000006</v>
      </c>
    </row>
    <row r="14" spans="1:13" x14ac:dyDescent="0.2">
      <c r="A14" s="317" t="s">
        <v>336</v>
      </c>
      <c r="B14" s="235">
        <v>47.596666666666657</v>
      </c>
      <c r="C14" s="235">
        <v>49.299090909090914</v>
      </c>
      <c r="D14" s="235">
        <v>46.325714285714284</v>
      </c>
      <c r="E14" s="235">
        <v>47.458181818181828</v>
      </c>
      <c r="F14" s="235">
        <v>48.329090909090908</v>
      </c>
      <c r="G14" s="235">
        <v>50.346190476190472</v>
      </c>
      <c r="H14" s="235">
        <v>45.481818181818191</v>
      </c>
      <c r="I14" s="235">
        <v>54.101500000000009</v>
      </c>
      <c r="J14" s="235">
        <v>55.098571428571439</v>
      </c>
      <c r="K14" s="235">
        <v>55.484999999999999</v>
      </c>
      <c r="L14" s="235">
        <v>52.187391304347813</v>
      </c>
      <c r="M14" s="235">
        <v>52.897368421052633</v>
      </c>
    </row>
    <row r="15" spans="1:13" x14ac:dyDescent="0.2">
      <c r="A15" s="775" t="s">
        <v>219</v>
      </c>
      <c r="B15" s="774"/>
      <c r="C15" s="774"/>
      <c r="D15" s="774"/>
      <c r="E15" s="774"/>
      <c r="F15" s="774"/>
      <c r="G15" s="774"/>
      <c r="H15" s="774"/>
      <c r="I15" s="774"/>
      <c r="J15" s="774"/>
      <c r="K15" s="774"/>
      <c r="L15" s="774"/>
      <c r="M15" s="774"/>
    </row>
    <row r="16" spans="1:13" x14ac:dyDescent="0.2">
      <c r="A16" s="317" t="s">
        <v>337</v>
      </c>
      <c r="B16" s="235">
        <v>45.018500000000003</v>
      </c>
      <c r="C16" s="235">
        <v>46.651818181818186</v>
      </c>
      <c r="D16" s="235">
        <v>43.66142857142858</v>
      </c>
      <c r="E16" s="235">
        <v>43.815909090909095</v>
      </c>
      <c r="F16" s="235">
        <v>44.367727272727272</v>
      </c>
      <c r="G16" s="235">
        <v>48.027142857142856</v>
      </c>
      <c r="H16" s="235">
        <v>43.520454545454548</v>
      </c>
      <c r="I16" s="235">
        <v>52.122500000000002</v>
      </c>
      <c r="J16" s="235">
        <v>53.436190476190482</v>
      </c>
      <c r="K16" s="235">
        <v>53.397000000000006</v>
      </c>
      <c r="L16" s="235">
        <v>50.080434782608712</v>
      </c>
      <c r="M16" s="235">
        <v>51.369999999999983</v>
      </c>
    </row>
    <row r="17" spans="1:13" x14ac:dyDescent="0.2">
      <c r="A17" s="775" t="s">
        <v>338</v>
      </c>
      <c r="B17" s="777"/>
      <c r="C17" s="777"/>
      <c r="D17" s="777"/>
      <c r="E17" s="777"/>
      <c r="F17" s="777"/>
      <c r="G17" s="777"/>
      <c r="H17" s="777"/>
      <c r="I17" s="777"/>
      <c r="J17" s="777"/>
      <c r="K17" s="777"/>
      <c r="L17" s="777"/>
      <c r="M17" s="777"/>
    </row>
    <row r="18" spans="1:13" x14ac:dyDescent="0.2">
      <c r="A18" s="317" t="s">
        <v>339</v>
      </c>
      <c r="B18" s="235">
        <v>46.712380952380947</v>
      </c>
      <c r="C18" s="235">
        <v>48.757272727272721</v>
      </c>
      <c r="D18" s="235">
        <v>44.651499999999999</v>
      </c>
      <c r="E18" s="235">
        <v>44.724347826086962</v>
      </c>
      <c r="F18" s="235">
        <v>45.200952380952387</v>
      </c>
      <c r="G18" s="235">
        <v>49.845714285714287</v>
      </c>
      <c r="H18" s="235">
        <v>45.660952380952381</v>
      </c>
      <c r="I18" s="235">
        <v>51.970476190476198</v>
      </c>
      <c r="J18" s="235">
        <v>52.503999999999998</v>
      </c>
      <c r="K18" s="235">
        <v>53.46842105263157</v>
      </c>
      <c r="L18" s="235">
        <v>49.327826086956513</v>
      </c>
      <c r="M18" s="235">
        <v>51.08</v>
      </c>
    </row>
    <row r="19" spans="1:13" x14ac:dyDescent="0.2">
      <c r="A19" s="320" t="s">
        <v>340</v>
      </c>
      <c r="B19" s="318">
        <v>36.206818181818178</v>
      </c>
      <c r="C19" s="318">
        <v>37.576363636363638</v>
      </c>
      <c r="D19" s="318">
        <v>36.103333333333339</v>
      </c>
      <c r="E19" s="318">
        <v>36.703043478260874</v>
      </c>
      <c r="F19" s="318">
        <v>36.674090909090907</v>
      </c>
      <c r="G19" s="318">
        <v>38.796190476190482</v>
      </c>
      <c r="H19" s="318">
        <v>34.836818181818188</v>
      </c>
      <c r="I19" s="318">
        <v>42.839999999999996</v>
      </c>
      <c r="J19" s="318">
        <v>44.243636363636362</v>
      </c>
      <c r="K19" s="318">
        <v>44.576000000000001</v>
      </c>
      <c r="L19" s="318">
        <v>42.076521739130442</v>
      </c>
      <c r="M19" s="318">
        <v>44.426000000000002</v>
      </c>
    </row>
    <row r="20" spans="1:13" x14ac:dyDescent="0.2">
      <c r="A20" s="775" t="s">
        <v>341</v>
      </c>
      <c r="B20" s="777"/>
      <c r="C20" s="777"/>
      <c r="D20" s="777"/>
      <c r="E20" s="777"/>
      <c r="F20" s="777"/>
      <c r="G20" s="777"/>
      <c r="H20" s="777"/>
      <c r="I20" s="777"/>
      <c r="J20" s="777"/>
      <c r="K20" s="777"/>
      <c r="L20" s="777"/>
      <c r="M20" s="777"/>
    </row>
    <row r="21" spans="1:13" x14ac:dyDescent="0.2">
      <c r="A21" s="317" t="s">
        <v>342</v>
      </c>
      <c r="B21" s="235">
        <v>47.711904761904776</v>
      </c>
      <c r="C21" s="235">
        <v>48.499545454545455</v>
      </c>
      <c r="D21" s="235">
        <v>44.982857142857142</v>
      </c>
      <c r="E21" s="235">
        <v>45.718181818181819</v>
      </c>
      <c r="F21" s="235">
        <v>46.945454545454545</v>
      </c>
      <c r="G21" s="235">
        <v>49.353333333333325</v>
      </c>
      <c r="H21" s="235">
        <v>44.497727272727275</v>
      </c>
      <c r="I21" s="235">
        <v>53.398000000000003</v>
      </c>
      <c r="J21" s="235">
        <v>54.607619047619039</v>
      </c>
      <c r="K21" s="235">
        <v>55.013500000000001</v>
      </c>
      <c r="L21" s="235">
        <v>51.496521739130429</v>
      </c>
      <c r="M21" s="235">
        <v>52.501578947368422</v>
      </c>
    </row>
    <row r="22" spans="1:13" x14ac:dyDescent="0.2">
      <c r="A22" s="317" t="s">
        <v>343</v>
      </c>
      <c r="B22" s="244">
        <v>46.63333333333334</v>
      </c>
      <c r="C22" s="244">
        <v>47.851363636363651</v>
      </c>
      <c r="D22" s="244">
        <v>44.438571428571422</v>
      </c>
      <c r="E22" s="244">
        <v>45.265454545454546</v>
      </c>
      <c r="F22" s="244">
        <v>46.730909090909101</v>
      </c>
      <c r="G22" s="244">
        <v>48.93666666666666</v>
      </c>
      <c r="H22" s="244">
        <v>44.005454545454548</v>
      </c>
      <c r="I22" s="244">
        <v>53.031499999999994</v>
      </c>
      <c r="J22" s="244">
        <v>54.455714285714279</v>
      </c>
      <c r="K22" s="244">
        <v>54.606500000000004</v>
      </c>
      <c r="L22" s="244">
        <v>51.30869565217391</v>
      </c>
      <c r="M22" s="244">
        <v>52.222105263157893</v>
      </c>
    </row>
    <row r="23" spans="1:13" x14ac:dyDescent="0.2">
      <c r="A23" s="320" t="s">
        <v>344</v>
      </c>
      <c r="B23" s="318">
        <v>46.773500000000006</v>
      </c>
      <c r="C23" s="318">
        <v>47.795000000000009</v>
      </c>
      <c r="D23" s="318">
        <v>44.535714285714292</v>
      </c>
      <c r="E23" s="318">
        <v>45.339545454545458</v>
      </c>
      <c r="F23" s="318">
        <v>46.797272727272734</v>
      </c>
      <c r="G23" s="318">
        <v>49.009523809523813</v>
      </c>
      <c r="H23" s="318">
        <v>44.006363636363638</v>
      </c>
      <c r="I23" s="318">
        <v>52.998000000000005</v>
      </c>
      <c r="J23" s="318">
        <v>54.407619047619036</v>
      </c>
      <c r="K23" s="318">
        <v>54.503999999999998</v>
      </c>
      <c r="L23" s="318">
        <v>51.331304347826091</v>
      </c>
      <c r="M23" s="318">
        <v>52.099473684210523</v>
      </c>
    </row>
    <row r="24" spans="1:13" s="256" customFormat="1" ht="15" x14ac:dyDescent="0.25">
      <c r="A24" s="660" t="s">
        <v>345</v>
      </c>
      <c r="B24" s="661">
        <v>43.23</v>
      </c>
      <c r="C24" s="661">
        <v>45.837272727272733</v>
      </c>
      <c r="D24" s="661">
        <v>42.701904761904757</v>
      </c>
      <c r="E24" s="661">
        <v>43.101739130434787</v>
      </c>
      <c r="F24" s="661">
        <v>42.885909090909088</v>
      </c>
      <c r="G24" s="661">
        <v>47.867619047619051</v>
      </c>
      <c r="H24" s="661">
        <v>43.217272727272729</v>
      </c>
      <c r="I24" s="661">
        <v>51.676666666666655</v>
      </c>
      <c r="J24" s="661">
        <v>52.397142857142867</v>
      </c>
      <c r="K24" s="661">
        <v>53.369000000000014</v>
      </c>
      <c r="L24" s="661">
        <v>50.317826086956529</v>
      </c>
      <c r="M24" s="661">
        <v>51.355789473684212</v>
      </c>
    </row>
    <row r="25" spans="1:13" x14ac:dyDescent="0.2">
      <c r="A25" s="321"/>
      <c r="B25" s="224"/>
      <c r="C25" s="224"/>
      <c r="D25" s="224"/>
      <c r="E25" s="224"/>
      <c r="F25" s="224"/>
      <c r="G25" s="224"/>
      <c r="H25" s="224"/>
      <c r="I25" s="224"/>
      <c r="J25" s="224"/>
      <c r="K25" s="224"/>
      <c r="L25" s="224"/>
      <c r="M25" s="245" t="s">
        <v>326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topLeftCell="C1" workbookViewId="0">
      <selection activeCell="K26" sqref="K26"/>
    </sheetView>
  </sheetViews>
  <sheetFormatPr baseColWidth="10" defaultColWidth="10.5" defaultRowHeight="13.7" customHeight="1" x14ac:dyDescent="0.2"/>
  <cols>
    <col min="1" max="1" width="13.25" style="13" customWidth="1"/>
    <col min="2" max="2" width="9.625" style="13" customWidth="1"/>
    <col min="3" max="14" width="8.875" style="13" customWidth="1"/>
    <col min="15" max="15" width="10.5" style="224"/>
    <col min="16" max="16384" width="10.5" style="13"/>
  </cols>
  <sheetData>
    <row r="1" spans="1:15" ht="13.7" customHeight="1" x14ac:dyDescent="0.2">
      <c r="A1" s="222" t="s">
        <v>22</v>
      </c>
      <c r="B1" s="222"/>
      <c r="C1" s="224"/>
      <c r="D1" s="224"/>
      <c r="E1" s="224"/>
      <c r="F1" s="224"/>
      <c r="G1" s="224"/>
      <c r="H1" s="224"/>
      <c r="I1" s="224"/>
      <c r="J1" s="224"/>
      <c r="K1" s="224"/>
      <c r="L1" s="224"/>
      <c r="M1" s="224"/>
    </row>
    <row r="2" spans="1:15" ht="13.7" customHeight="1" x14ac:dyDescent="0.2">
      <c r="A2" s="222"/>
      <c r="B2" s="222"/>
      <c r="C2" s="224"/>
      <c r="D2" s="224"/>
      <c r="E2" s="224"/>
      <c r="F2" s="224"/>
      <c r="G2" s="224"/>
      <c r="H2" s="224"/>
      <c r="I2" s="224"/>
      <c r="J2" s="224"/>
      <c r="K2" s="224"/>
      <c r="L2" s="224"/>
      <c r="M2" s="224"/>
      <c r="N2" s="227" t="s">
        <v>346</v>
      </c>
    </row>
    <row r="3" spans="1:15" ht="13.7" customHeight="1" x14ac:dyDescent="0.2">
      <c r="A3" s="800"/>
      <c r="B3" s="800"/>
      <c r="C3" s="719">
        <v>2016</v>
      </c>
      <c r="D3" s="719" t="s">
        <v>586</v>
      </c>
      <c r="E3" s="719" t="s">
        <v>586</v>
      </c>
      <c r="F3" s="719" t="s">
        <v>586</v>
      </c>
      <c r="G3" s="719" t="s">
        <v>586</v>
      </c>
      <c r="H3" s="719" t="s">
        <v>586</v>
      </c>
      <c r="I3" s="719" t="s">
        <v>586</v>
      </c>
      <c r="J3" s="719" t="s">
        <v>586</v>
      </c>
      <c r="K3" s="719">
        <v>2017</v>
      </c>
      <c r="L3" s="719" t="s">
        <v>586</v>
      </c>
      <c r="M3" s="719" t="s">
        <v>586</v>
      </c>
      <c r="N3" s="719" t="s">
        <v>586</v>
      </c>
    </row>
    <row r="4" spans="1:15" ht="13.7" customHeight="1" x14ac:dyDescent="0.2">
      <c r="B4" s="233"/>
      <c r="C4" s="659">
        <v>42491</v>
      </c>
      <c r="D4" s="659">
        <v>42522</v>
      </c>
      <c r="E4" s="659">
        <v>42552</v>
      </c>
      <c r="F4" s="659">
        <v>42583</v>
      </c>
      <c r="G4" s="659">
        <v>42614</v>
      </c>
      <c r="H4" s="659">
        <v>42644</v>
      </c>
      <c r="I4" s="659">
        <v>42675</v>
      </c>
      <c r="J4" s="659">
        <v>42705</v>
      </c>
      <c r="K4" s="659">
        <v>42736</v>
      </c>
      <c r="L4" s="659">
        <v>42767</v>
      </c>
      <c r="M4" s="659">
        <v>42795</v>
      </c>
      <c r="N4" s="659">
        <v>42826</v>
      </c>
    </row>
    <row r="5" spans="1:15" ht="13.7" customHeight="1" x14ac:dyDescent="0.2">
      <c r="A5" s="910" t="s">
        <v>550</v>
      </c>
      <c r="B5" s="322" t="s">
        <v>347</v>
      </c>
      <c r="C5" s="722">
        <v>512.09523809523807</v>
      </c>
      <c r="D5" s="722">
        <v>509.67045454545456</v>
      </c>
      <c r="E5" s="722">
        <v>458.42857142857144</v>
      </c>
      <c r="F5" s="722">
        <v>471.72727272727275</v>
      </c>
      <c r="G5" s="722">
        <v>496.01136363636363</v>
      </c>
      <c r="H5" s="722">
        <v>514.08333333333337</v>
      </c>
      <c r="I5" s="722">
        <v>468.29545454545456</v>
      </c>
      <c r="J5" s="722">
        <v>521.5</v>
      </c>
      <c r="K5" s="722">
        <v>549</v>
      </c>
      <c r="L5" s="722">
        <v>564.28750000000002</v>
      </c>
      <c r="M5" s="722">
        <v>507</v>
      </c>
      <c r="N5" s="722">
        <v>557.3125</v>
      </c>
    </row>
    <row r="6" spans="1:15" ht="13.7" customHeight="1" x14ac:dyDescent="0.2">
      <c r="A6" s="911"/>
      <c r="B6" s="323" t="s">
        <v>348</v>
      </c>
      <c r="C6" s="723">
        <v>498.28571428571428</v>
      </c>
      <c r="D6" s="723">
        <v>502.875</v>
      </c>
      <c r="E6" s="723">
        <v>450.60714285714283</v>
      </c>
      <c r="F6" s="723">
        <v>464.02272727272725</v>
      </c>
      <c r="G6" s="723">
        <v>490.85227272727275</v>
      </c>
      <c r="H6" s="723">
        <v>511.58333333333331</v>
      </c>
      <c r="I6" s="723">
        <v>467.92045454545456</v>
      </c>
      <c r="J6" s="723">
        <v>510.05</v>
      </c>
      <c r="K6" s="723">
        <v>534.53571428571433</v>
      </c>
      <c r="L6" s="723">
        <v>549.01250000000005</v>
      </c>
      <c r="M6" s="723">
        <v>499.30434782608694</v>
      </c>
      <c r="N6" s="723">
        <v>543.85526315789468</v>
      </c>
    </row>
    <row r="7" spans="1:15" ht="13.7" customHeight="1" x14ac:dyDescent="0.2">
      <c r="A7" s="912" t="s">
        <v>597</v>
      </c>
      <c r="B7" s="322" t="s">
        <v>347</v>
      </c>
      <c r="C7" s="724">
        <v>428.82499999999999</v>
      </c>
      <c r="D7" s="724">
        <v>451.27272727272725</v>
      </c>
      <c r="E7" s="724">
        <v>417.26190476190476</v>
      </c>
      <c r="F7" s="724">
        <v>420.78409090909093</v>
      </c>
      <c r="G7" s="724">
        <v>429.30681818181819</v>
      </c>
      <c r="H7" s="724">
        <v>472.13095238095241</v>
      </c>
      <c r="I7" s="724">
        <v>440.69318181818181</v>
      </c>
      <c r="J7" s="724">
        <v>492.78750000000002</v>
      </c>
      <c r="K7" s="724">
        <v>499.89285714285717</v>
      </c>
      <c r="L7" s="724">
        <v>509.8125</v>
      </c>
      <c r="M7" s="724">
        <v>472.8478260869565</v>
      </c>
      <c r="N7" s="724">
        <v>492.26388888888891</v>
      </c>
    </row>
    <row r="8" spans="1:15" ht="13.7" customHeight="1" x14ac:dyDescent="0.2">
      <c r="A8" s="913"/>
      <c r="B8" s="323" t="s">
        <v>348</v>
      </c>
      <c r="C8" s="723">
        <v>436.59523809523807</v>
      </c>
      <c r="D8" s="723">
        <v>459.28409090909093</v>
      </c>
      <c r="E8" s="723">
        <v>423.1904761904762</v>
      </c>
      <c r="F8" s="723">
        <v>430.97727272727275</v>
      </c>
      <c r="G8" s="723">
        <v>436.69318181818181</v>
      </c>
      <c r="H8" s="723">
        <v>479.65476190476193</v>
      </c>
      <c r="I8" s="723">
        <v>449.18181818181819</v>
      </c>
      <c r="J8" s="723">
        <v>503.55</v>
      </c>
      <c r="K8" s="723">
        <v>507.02380952380952</v>
      </c>
      <c r="L8" s="723">
        <v>515.85</v>
      </c>
      <c r="M8" s="723">
        <v>483.39130434782606</v>
      </c>
      <c r="N8" s="723">
        <v>498.64473684210526</v>
      </c>
    </row>
    <row r="9" spans="1:15" ht="13.7" customHeight="1" x14ac:dyDescent="0.2">
      <c r="A9" s="912" t="s">
        <v>551</v>
      </c>
      <c r="B9" s="322" t="s">
        <v>347</v>
      </c>
      <c r="C9" s="722">
        <v>421.39285714285717</v>
      </c>
      <c r="D9" s="722">
        <v>439.86363636363637</v>
      </c>
      <c r="E9" s="722">
        <v>401.45238095238096</v>
      </c>
      <c r="F9" s="722">
        <v>408.46739130434781</v>
      </c>
      <c r="G9" s="722">
        <v>417.30681818181819</v>
      </c>
      <c r="H9" s="722">
        <v>460</v>
      </c>
      <c r="I9" s="722">
        <v>424.54545454545456</v>
      </c>
      <c r="J9" s="722">
        <v>476.26190476190476</v>
      </c>
      <c r="K9" s="722">
        <v>483</v>
      </c>
      <c r="L9" s="722">
        <v>492.58749999999998</v>
      </c>
      <c r="M9" s="722">
        <v>458.42391304347825</v>
      </c>
      <c r="N9" s="722">
        <v>476.875</v>
      </c>
    </row>
    <row r="10" spans="1:15" ht="13.7" customHeight="1" x14ac:dyDescent="0.2">
      <c r="A10" s="913"/>
      <c r="B10" s="323" t="s">
        <v>348</v>
      </c>
      <c r="C10" s="723">
        <v>427.65650000000005</v>
      </c>
      <c r="D10" s="723">
        <v>449.12590909090909</v>
      </c>
      <c r="E10" s="723">
        <v>407.19666666666672</v>
      </c>
      <c r="F10" s="723">
        <v>414.51136363636363</v>
      </c>
      <c r="G10" s="723">
        <v>423.25</v>
      </c>
      <c r="H10" s="723">
        <v>466.96428571428572</v>
      </c>
      <c r="I10" s="723">
        <v>432.72727272727275</v>
      </c>
      <c r="J10" s="723">
        <v>486.7</v>
      </c>
      <c r="K10" s="723">
        <v>489.9404761904762</v>
      </c>
      <c r="L10" s="723">
        <v>494.08749999999998</v>
      </c>
      <c r="M10" s="723">
        <v>469.60913043478263</v>
      </c>
      <c r="N10" s="723">
        <v>482.97944444444448</v>
      </c>
    </row>
    <row r="11" spans="1:15" ht="13.7" customHeight="1" x14ac:dyDescent="0.2">
      <c r="A11" s="910" t="s">
        <v>349</v>
      </c>
      <c r="B11" s="322" t="s">
        <v>347</v>
      </c>
      <c r="C11" s="722">
        <v>217.45904761904762</v>
      </c>
      <c r="D11" s="722">
        <v>233.51818181818183</v>
      </c>
      <c r="E11" s="722">
        <v>243.48285714285717</v>
      </c>
      <c r="F11" s="722">
        <v>237.57500000000002</v>
      </c>
      <c r="G11" s="722">
        <v>252.7109090909091</v>
      </c>
      <c r="H11" s="722">
        <v>276.00666666666666</v>
      </c>
      <c r="I11" s="722">
        <v>259.93772727272727</v>
      </c>
      <c r="J11" s="722">
        <v>307.0547619047619</v>
      </c>
      <c r="K11" s="722">
        <v>308.61428571428576</v>
      </c>
      <c r="L11" s="722">
        <v>316.29450000000003</v>
      </c>
      <c r="M11" s="722">
        <v>288.39826086956526</v>
      </c>
      <c r="N11" s="722">
        <v>296.02650000000006</v>
      </c>
    </row>
    <row r="12" spans="1:15" ht="13.7" customHeight="1" x14ac:dyDescent="0.2">
      <c r="A12" s="911"/>
      <c r="B12" s="323" t="s">
        <v>348</v>
      </c>
      <c r="C12" s="723">
        <v>211.36250000000001</v>
      </c>
      <c r="D12" s="723">
        <v>222.97727272727272</v>
      </c>
      <c r="E12" s="723">
        <v>236.11904761904762</v>
      </c>
      <c r="F12" s="723">
        <v>233.45454545454547</v>
      </c>
      <c r="G12" s="723">
        <v>249.375</v>
      </c>
      <c r="H12" s="723">
        <v>270.75</v>
      </c>
      <c r="I12" s="723">
        <v>257.31818181818181</v>
      </c>
      <c r="J12" s="723">
        <v>304.38749999999999</v>
      </c>
      <c r="K12" s="723">
        <v>302</v>
      </c>
      <c r="L12" s="723">
        <v>307.57499999999999</v>
      </c>
      <c r="M12" s="723">
        <v>280.42391304347825</v>
      </c>
      <c r="N12" s="723">
        <v>290.7763157894737</v>
      </c>
    </row>
    <row r="13" spans="1:15" ht="13.7" customHeight="1" x14ac:dyDescent="0.2">
      <c r="B13" s="321"/>
      <c r="C13" s="224"/>
      <c r="D13" s="224"/>
      <c r="E13" s="224"/>
      <c r="F13" s="224"/>
      <c r="G13" s="224"/>
      <c r="H13" s="224"/>
      <c r="I13" s="224"/>
      <c r="J13" s="224"/>
      <c r="K13" s="224"/>
      <c r="L13" s="224"/>
      <c r="M13" s="224"/>
      <c r="N13" s="245" t="s">
        <v>326</v>
      </c>
    </row>
    <row r="14" spans="1:15" ht="13.7" customHeight="1" x14ac:dyDescent="0.2">
      <c r="A14" s="321"/>
      <c r="N14" s="224"/>
      <c r="O14" s="13"/>
    </row>
    <row r="15" spans="1:15" ht="13.7" customHeight="1" x14ac:dyDescent="0.2">
      <c r="A15" s="321"/>
      <c r="N15" s="224"/>
      <c r="O15" s="13"/>
    </row>
    <row r="18" spans="13:15" ht="13.7" customHeight="1" x14ac:dyDescent="0.2">
      <c r="N18" s="224"/>
      <c r="O18" s="13"/>
    </row>
    <row r="19" spans="13:15" ht="13.7" customHeight="1" x14ac:dyDescent="0.2">
      <c r="M19" s="224"/>
      <c r="O19" s="13"/>
    </row>
    <row r="20" spans="13:15" ht="13.7" customHeight="1" x14ac:dyDescent="0.2">
      <c r="M20" s="224"/>
      <c r="O20" s="13"/>
    </row>
    <row r="21" spans="13:15" ht="13.7" customHeight="1" x14ac:dyDescent="0.2">
      <c r="M21" s="224"/>
      <c r="O21" s="13"/>
    </row>
    <row r="22" spans="13:15" ht="13.7" customHeight="1" x14ac:dyDescent="0.2">
      <c r="M22" s="224"/>
      <c r="O22" s="13"/>
    </row>
    <row r="23" spans="13:15" ht="13.7" customHeight="1" x14ac:dyDescent="0.2">
      <c r="M23" s="224"/>
      <c r="O23" s="13"/>
    </row>
    <row r="24" spans="13:15" ht="13.7" customHeight="1" x14ac:dyDescent="0.2">
      <c r="M24" s="224"/>
      <c r="O24" s="13"/>
    </row>
    <row r="25" spans="13:15" ht="13.7" customHeight="1" x14ac:dyDescent="0.2">
      <c r="M25" s="224"/>
      <c r="O25" s="13"/>
    </row>
    <row r="26" spans="13:15" ht="13.7" customHeight="1" x14ac:dyDescent="0.2">
      <c r="M26" s="224"/>
      <c r="O26" s="1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3" sqref="A3"/>
    </sheetView>
  </sheetViews>
  <sheetFormatPr baseColWidth="10" defaultRowHeight="14.25" x14ac:dyDescent="0.2"/>
  <cols>
    <col min="1" max="1" width="28.375" customWidth="1"/>
  </cols>
  <sheetData>
    <row r="1" spans="1:8" x14ac:dyDescent="0.2">
      <c r="A1" s="59" t="s">
        <v>350</v>
      </c>
      <c r="B1" s="59"/>
      <c r="C1" s="59"/>
      <c r="D1" s="60"/>
      <c r="E1" s="60"/>
      <c r="F1" s="60"/>
      <c r="G1" s="60"/>
      <c r="H1" s="58"/>
    </row>
    <row r="2" spans="1:8" x14ac:dyDescent="0.2">
      <c r="A2" s="61"/>
      <c r="B2" s="61"/>
      <c r="C2" s="61"/>
      <c r="D2" s="74"/>
      <c r="E2" s="74"/>
      <c r="F2" s="74"/>
      <c r="G2" s="134"/>
      <c r="H2" s="62" t="s">
        <v>529</v>
      </c>
    </row>
    <row r="3" spans="1:8" x14ac:dyDescent="0.2">
      <c r="A3" s="63"/>
      <c r="B3" s="888">
        <f>INDICE!A3</f>
        <v>42826</v>
      </c>
      <c r="C3" s="906">
        <v>41671</v>
      </c>
      <c r="D3" s="906" t="s">
        <v>118</v>
      </c>
      <c r="E3" s="906"/>
      <c r="F3" s="906" t="s">
        <v>119</v>
      </c>
      <c r="G3" s="906"/>
      <c r="H3" s="906"/>
    </row>
    <row r="4" spans="1:8" ht="25.5" x14ac:dyDescent="0.2">
      <c r="A4" s="75"/>
      <c r="B4" s="258" t="s">
        <v>54</v>
      </c>
      <c r="C4" s="259" t="s">
        <v>508</v>
      </c>
      <c r="D4" s="258" t="s">
        <v>54</v>
      </c>
      <c r="E4" s="259" t="s">
        <v>508</v>
      </c>
      <c r="F4" s="258" t="s">
        <v>54</v>
      </c>
      <c r="G4" s="260" t="s">
        <v>508</v>
      </c>
      <c r="H4" s="259" t="s">
        <v>108</v>
      </c>
    </row>
    <row r="5" spans="1:8" x14ac:dyDescent="0.2">
      <c r="A5" s="65" t="s">
        <v>351</v>
      </c>
      <c r="B5" s="262">
        <v>19872.52</v>
      </c>
      <c r="C5" s="261">
        <v>-5.9153512188595396</v>
      </c>
      <c r="D5" s="262">
        <v>100578.16899999999</v>
      </c>
      <c r="E5" s="261">
        <v>5.5871993398842754</v>
      </c>
      <c r="F5" s="262">
        <v>256177.228</v>
      </c>
      <c r="G5" s="261">
        <v>5.1500440830055343</v>
      </c>
      <c r="H5" s="261">
        <v>78.058747347884378</v>
      </c>
    </row>
    <row r="6" spans="1:8" x14ac:dyDescent="0.2">
      <c r="A6" s="65" t="s">
        <v>352</v>
      </c>
      <c r="B6" s="66">
        <v>2965.4630000000002</v>
      </c>
      <c r="C6" s="264">
        <v>-2.6425227178488964</v>
      </c>
      <c r="D6" s="66">
        <v>16511.606</v>
      </c>
      <c r="E6" s="67">
        <v>14.592922732670582</v>
      </c>
      <c r="F6" s="66">
        <v>61615.235999999997</v>
      </c>
      <c r="G6" s="67">
        <v>7.0708602369959186</v>
      </c>
      <c r="H6" s="67">
        <v>18.774534244332873</v>
      </c>
    </row>
    <row r="7" spans="1:8" x14ac:dyDescent="0.2">
      <c r="A7" s="65" t="s">
        <v>353</v>
      </c>
      <c r="B7" s="263">
        <v>880.25300000000004</v>
      </c>
      <c r="C7" s="264">
        <v>11.475793910105416</v>
      </c>
      <c r="D7" s="263">
        <v>3610.018</v>
      </c>
      <c r="E7" s="264">
        <v>14.396089891428829</v>
      </c>
      <c r="F7" s="263">
        <v>10392.700000000001</v>
      </c>
      <c r="G7" s="264">
        <v>8.7718732704636864</v>
      </c>
      <c r="H7" s="264">
        <v>3.1667184077827484</v>
      </c>
    </row>
    <row r="8" spans="1:8" x14ac:dyDescent="0.2">
      <c r="A8" s="327" t="s">
        <v>194</v>
      </c>
      <c r="B8" s="328">
        <v>23718.236000000001</v>
      </c>
      <c r="C8" s="329">
        <v>-4.965676314262776</v>
      </c>
      <c r="D8" s="328">
        <v>120699.79300000001</v>
      </c>
      <c r="E8" s="329">
        <v>6.9837621770465343</v>
      </c>
      <c r="F8" s="328">
        <v>328185.16399999999</v>
      </c>
      <c r="G8" s="329">
        <v>5.6171387664752084</v>
      </c>
      <c r="H8" s="330">
        <v>100</v>
      </c>
    </row>
    <row r="9" spans="1:8" x14ac:dyDescent="0.2">
      <c r="A9" s="331" t="s">
        <v>578</v>
      </c>
      <c r="B9" s="609">
        <v>7420.3469999999998</v>
      </c>
      <c r="C9" s="270">
        <v>-1.1584697968661775</v>
      </c>
      <c r="D9" s="609">
        <v>33264.394</v>
      </c>
      <c r="E9" s="270">
        <v>10.954143633214175</v>
      </c>
      <c r="F9" s="609">
        <v>96909.218999999997</v>
      </c>
      <c r="G9" s="271">
        <v>5.7320661516022824</v>
      </c>
      <c r="H9" s="271">
        <v>29.528823856278891</v>
      </c>
    </row>
    <row r="10" spans="1:8" x14ac:dyDescent="0.2">
      <c r="A10" s="65"/>
      <c r="B10" s="65"/>
      <c r="C10" s="65"/>
      <c r="D10" s="65"/>
      <c r="E10" s="65"/>
      <c r="F10" s="65"/>
      <c r="G10" s="134"/>
      <c r="H10" s="71" t="s">
        <v>233</v>
      </c>
    </row>
    <row r="11" spans="1:8" x14ac:dyDescent="0.2">
      <c r="A11" s="272" t="s">
        <v>542</v>
      </c>
      <c r="B11" s="94"/>
      <c r="C11" s="286"/>
      <c r="D11" s="286"/>
      <c r="E11" s="286"/>
      <c r="F11" s="94"/>
      <c r="G11" s="94"/>
      <c r="H11" s="94"/>
    </row>
    <row r="12" spans="1:8" x14ac:dyDescent="0.2">
      <c r="A12" s="272" t="s">
        <v>579</v>
      </c>
      <c r="B12" s="134"/>
      <c r="C12" s="134"/>
      <c r="D12" s="134"/>
      <c r="E12" s="134"/>
      <c r="F12" s="134"/>
      <c r="G12" s="134"/>
      <c r="H12" s="134"/>
    </row>
    <row r="13" spans="1:8" x14ac:dyDescent="0.2">
      <c r="A13" s="676" t="s">
        <v>621</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9" t="s">
        <v>354</v>
      </c>
      <c r="B1" s="59"/>
      <c r="C1" s="59"/>
      <c r="D1" s="60"/>
      <c r="E1" s="60"/>
      <c r="F1" s="60"/>
      <c r="G1" s="60"/>
      <c r="H1" s="58"/>
    </row>
    <row r="2" spans="1:8" x14ac:dyDescent="0.2">
      <c r="A2" s="61"/>
      <c r="B2" s="61"/>
      <c r="C2" s="61"/>
      <c r="D2" s="74"/>
      <c r="E2" s="74"/>
      <c r="F2" s="74"/>
      <c r="G2" s="134"/>
      <c r="H2" s="62" t="s">
        <v>529</v>
      </c>
    </row>
    <row r="3" spans="1:8" ht="14.1" customHeight="1" x14ac:dyDescent="0.2">
      <c r="A3" s="63"/>
      <c r="B3" s="888">
        <f>INDICE!A3</f>
        <v>42826</v>
      </c>
      <c r="C3" s="888">
        <v>41671</v>
      </c>
      <c r="D3" s="906" t="s">
        <v>118</v>
      </c>
      <c r="E3" s="906"/>
      <c r="F3" s="906" t="s">
        <v>119</v>
      </c>
      <c r="G3" s="906"/>
      <c r="H3" s="257"/>
    </row>
    <row r="4" spans="1:8" ht="25.5" x14ac:dyDescent="0.2">
      <c r="A4" s="75"/>
      <c r="B4" s="258" t="s">
        <v>54</v>
      </c>
      <c r="C4" s="259" t="s">
        <v>508</v>
      </c>
      <c r="D4" s="258" t="s">
        <v>54</v>
      </c>
      <c r="E4" s="259" t="s">
        <v>508</v>
      </c>
      <c r="F4" s="258" t="s">
        <v>54</v>
      </c>
      <c r="G4" s="260" t="s">
        <v>508</v>
      </c>
      <c r="H4" s="259" t="s">
        <v>108</v>
      </c>
    </row>
    <row r="5" spans="1:8" x14ac:dyDescent="0.2">
      <c r="A5" s="65" t="s">
        <v>555</v>
      </c>
      <c r="B5" s="262">
        <v>8312.26</v>
      </c>
      <c r="C5" s="261">
        <v>2.1237814054284367</v>
      </c>
      <c r="D5" s="262">
        <v>39625.815000000002</v>
      </c>
      <c r="E5" s="261">
        <v>12.309194500162516</v>
      </c>
      <c r="F5" s="262">
        <v>129279.58900000001</v>
      </c>
      <c r="G5" s="261">
        <v>7.6195230859969705</v>
      </c>
      <c r="H5" s="261">
        <v>39.392270943728583</v>
      </c>
    </row>
    <row r="6" spans="1:8" x14ac:dyDescent="0.2">
      <c r="A6" s="65" t="s">
        <v>554</v>
      </c>
      <c r="B6" s="66">
        <v>9687.8140000000003</v>
      </c>
      <c r="C6" s="264">
        <v>-3.7187651436156406</v>
      </c>
      <c r="D6" s="66">
        <v>42392.822999999997</v>
      </c>
      <c r="E6" s="67">
        <v>5.2647832668198893</v>
      </c>
      <c r="F6" s="66">
        <v>119918.32</v>
      </c>
      <c r="G6" s="67">
        <v>2.174129274134831</v>
      </c>
      <c r="H6" s="67">
        <v>36.539835786117379</v>
      </c>
    </row>
    <row r="7" spans="1:8" x14ac:dyDescent="0.2">
      <c r="A7" s="65" t="s">
        <v>553</v>
      </c>
      <c r="B7" s="263">
        <v>4837.9089999999997</v>
      </c>
      <c r="C7" s="264">
        <v>-18.915705944405094</v>
      </c>
      <c r="D7" s="263">
        <v>35071.137000000002</v>
      </c>
      <c r="E7" s="264">
        <v>2.8189629898914088</v>
      </c>
      <c r="F7" s="263">
        <v>68594.554999999993</v>
      </c>
      <c r="G7" s="264">
        <v>7.7120811561583125</v>
      </c>
      <c r="H7" s="264">
        <v>20.901174862371292</v>
      </c>
    </row>
    <row r="8" spans="1:8" x14ac:dyDescent="0.2">
      <c r="A8" s="662" t="s">
        <v>355</v>
      </c>
      <c r="B8" s="263">
        <v>880.25300000000004</v>
      </c>
      <c r="C8" s="264">
        <v>11.475793910105416</v>
      </c>
      <c r="D8" s="263">
        <v>3610.018</v>
      </c>
      <c r="E8" s="264">
        <v>14.396089891428829</v>
      </c>
      <c r="F8" s="263">
        <v>10392.700000000001</v>
      </c>
      <c r="G8" s="264">
        <v>8.7718732704636864</v>
      </c>
      <c r="H8" s="264">
        <v>3.1667184077827484</v>
      </c>
    </row>
    <row r="9" spans="1:8" x14ac:dyDescent="0.2">
      <c r="A9" s="327" t="s">
        <v>194</v>
      </c>
      <c r="B9" s="328">
        <v>23718.236000000001</v>
      </c>
      <c r="C9" s="329">
        <v>-4.965676314262776</v>
      </c>
      <c r="D9" s="328">
        <v>120699.79300000001</v>
      </c>
      <c r="E9" s="329">
        <v>6.9837621770465343</v>
      </c>
      <c r="F9" s="328">
        <v>328185.16399999999</v>
      </c>
      <c r="G9" s="329">
        <v>5.6171387664752084</v>
      </c>
      <c r="H9" s="330">
        <v>100</v>
      </c>
    </row>
    <row r="10" spans="1:8" x14ac:dyDescent="0.2">
      <c r="A10" s="272"/>
      <c r="B10" s="65"/>
      <c r="C10" s="65"/>
      <c r="D10" s="65"/>
      <c r="E10" s="65"/>
      <c r="F10" s="65"/>
      <c r="G10" s="134"/>
      <c r="H10" s="71" t="s">
        <v>233</v>
      </c>
    </row>
    <row r="11" spans="1:8" x14ac:dyDescent="0.2">
      <c r="A11" s="272" t="s">
        <v>542</v>
      </c>
      <c r="B11" s="94"/>
      <c r="C11" s="286"/>
      <c r="D11" s="286"/>
      <c r="E11" s="286"/>
      <c r="F11" s="94"/>
      <c r="G11" s="94"/>
      <c r="H11" s="94"/>
    </row>
    <row r="12" spans="1:8" x14ac:dyDescent="0.2">
      <c r="A12" s="272" t="s">
        <v>552</v>
      </c>
      <c r="B12" s="134"/>
      <c r="C12" s="134"/>
      <c r="D12" s="134"/>
      <c r="E12" s="134"/>
      <c r="F12" s="134"/>
      <c r="G12" s="134"/>
      <c r="H12" s="134"/>
    </row>
    <row r="13" spans="1:8" x14ac:dyDescent="0.2">
      <c r="A13" s="676" t="s">
        <v>621</v>
      </c>
      <c r="B13" s="1"/>
      <c r="C13" s="1"/>
      <c r="D13" s="1"/>
      <c r="E13" s="1"/>
      <c r="F13" s="1"/>
      <c r="G13" s="1"/>
      <c r="H13" s="1"/>
    </row>
    <row r="62" spans="3:3" x14ac:dyDescent="0.2">
      <c r="C62" t="s">
        <v>354</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5" sqref="A5"/>
    </sheetView>
  </sheetViews>
  <sheetFormatPr baseColWidth="10" defaultRowHeight="14.25" x14ac:dyDescent="0.2"/>
  <cols>
    <col min="1" max="1" width="11" customWidth="1"/>
  </cols>
  <sheetData>
    <row r="1" spans="1:4" x14ac:dyDescent="0.2">
      <c r="A1" s="222" t="s">
        <v>556</v>
      </c>
      <c r="B1" s="222"/>
      <c r="C1" s="222"/>
      <c r="D1" s="222"/>
    </row>
    <row r="2" spans="1:4" x14ac:dyDescent="0.2">
      <c r="A2" s="225"/>
      <c r="B2" s="225"/>
      <c r="C2" s="225"/>
      <c r="D2" s="225"/>
    </row>
    <row r="3" spans="1:4" x14ac:dyDescent="0.2">
      <c r="A3" s="228"/>
      <c r="B3" s="914">
        <v>2014</v>
      </c>
      <c r="C3" s="914">
        <v>2015</v>
      </c>
      <c r="D3" s="914">
        <v>2016</v>
      </c>
    </row>
    <row r="4" spans="1:4" x14ac:dyDescent="0.2">
      <c r="A4" s="233"/>
      <c r="B4" s="915"/>
      <c r="C4" s="915"/>
      <c r="D4" s="915"/>
    </row>
    <row r="5" spans="1:4" x14ac:dyDescent="0.2">
      <c r="A5" s="273" t="s">
        <v>356</v>
      </c>
      <c r="B5" s="319">
        <v>-8.7746122552038237</v>
      </c>
      <c r="C5" s="319">
        <v>2.9609071570655821</v>
      </c>
      <c r="D5" s="319">
        <v>5.4681301342582334</v>
      </c>
    </row>
    <row r="6" spans="1:4" x14ac:dyDescent="0.2">
      <c r="A6" s="233" t="s">
        <v>133</v>
      </c>
      <c r="B6" s="235">
        <v>-6.9034158052081613</v>
      </c>
      <c r="C6" s="235">
        <v>1.4349019724142358</v>
      </c>
      <c r="D6" s="235">
        <v>6.4565473271477725</v>
      </c>
    </row>
    <row r="7" spans="1:4" x14ac:dyDescent="0.2">
      <c r="A7" s="233" t="s">
        <v>134</v>
      </c>
      <c r="B7" s="235">
        <v>-5.1917100836056029</v>
      </c>
      <c r="C7" s="235">
        <v>1.1743189057941072</v>
      </c>
      <c r="D7" s="235">
        <v>6.2247475593106261</v>
      </c>
    </row>
    <row r="8" spans="1:4" x14ac:dyDescent="0.2">
      <c r="A8" s="233" t="s">
        <v>135</v>
      </c>
      <c r="B8" s="235">
        <v>-3.4450308917159105</v>
      </c>
      <c r="C8" s="235">
        <v>0.78901367968896452</v>
      </c>
      <c r="D8" s="235">
        <v>5.6171387664752084</v>
      </c>
    </row>
    <row r="9" spans="1:4" x14ac:dyDescent="0.2">
      <c r="A9" s="233" t="s">
        <v>136</v>
      </c>
      <c r="B9" s="235">
        <v>-2.1157275986592428</v>
      </c>
      <c r="C9" s="235">
        <v>0.90446326183316295</v>
      </c>
      <c r="D9" s="235" t="s">
        <v>586</v>
      </c>
    </row>
    <row r="10" spans="1:4" x14ac:dyDescent="0.2">
      <c r="A10" s="233" t="s">
        <v>137</v>
      </c>
      <c r="B10" s="235">
        <v>-1.9954844551567894</v>
      </c>
      <c r="C10" s="235">
        <v>0.88893271841455157</v>
      </c>
      <c r="D10" s="235" t="s">
        <v>586</v>
      </c>
    </row>
    <row r="11" spans="1:4" x14ac:dyDescent="0.2">
      <c r="A11" s="233" t="s">
        <v>138</v>
      </c>
      <c r="B11" s="235">
        <v>-0.4342531960155534</v>
      </c>
      <c r="C11" s="235">
        <v>-0.82236183179350808</v>
      </c>
      <c r="D11" s="235" t="s">
        <v>586</v>
      </c>
    </row>
    <row r="12" spans="1:4" x14ac:dyDescent="0.2">
      <c r="A12" s="233" t="s">
        <v>139</v>
      </c>
      <c r="B12" s="235">
        <v>-0.30806680833158201</v>
      </c>
      <c r="C12" s="235">
        <v>-0.74999330223676941</v>
      </c>
      <c r="D12" s="235" t="s">
        <v>586</v>
      </c>
    </row>
    <row r="13" spans="1:4" x14ac:dyDescent="0.2">
      <c r="A13" s="233" t="s">
        <v>140</v>
      </c>
      <c r="B13" s="235">
        <v>-0.79213975059034136</v>
      </c>
      <c r="C13" s="235">
        <v>-0.17685585108518012</v>
      </c>
      <c r="D13" s="235" t="s">
        <v>586</v>
      </c>
    </row>
    <row r="14" spans="1:4" x14ac:dyDescent="0.2">
      <c r="A14" s="233" t="s">
        <v>141</v>
      </c>
      <c r="B14" s="235">
        <v>0.39709337913275045</v>
      </c>
      <c r="C14" s="235">
        <v>0.28531193158815771</v>
      </c>
      <c r="D14" s="235" t="s">
        <v>586</v>
      </c>
    </row>
    <row r="15" spans="1:4" x14ac:dyDescent="0.2">
      <c r="A15" s="233" t="s">
        <v>142</v>
      </c>
      <c r="B15" s="235">
        <v>2.2521504758267423</v>
      </c>
      <c r="C15" s="235">
        <v>1.0484134243789462</v>
      </c>
      <c r="D15" s="235" t="s">
        <v>586</v>
      </c>
    </row>
    <row r="16" spans="1:4" x14ac:dyDescent="0.2">
      <c r="A16" s="316" t="s">
        <v>143</v>
      </c>
      <c r="B16" s="318">
        <v>4.1392051654495372</v>
      </c>
      <c r="C16" s="318">
        <v>1.9402553586775073</v>
      </c>
      <c r="D16" s="318" t="s">
        <v>586</v>
      </c>
    </row>
    <row r="17" spans="4:4" x14ac:dyDescent="0.2">
      <c r="D17" s="71" t="s">
        <v>233</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election activeCell="F5" sqref="F5"/>
    </sheetView>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107</v>
      </c>
    </row>
    <row r="3" spans="1:6" ht="14.45" customHeight="1" x14ac:dyDescent="0.2">
      <c r="A3" s="63"/>
      <c r="B3" s="881" t="s">
        <v>674</v>
      </c>
      <c r="C3" s="878" t="s">
        <v>472</v>
      </c>
      <c r="D3" s="881" t="s">
        <v>633</v>
      </c>
      <c r="E3" s="878" t="s">
        <v>472</v>
      </c>
      <c r="F3" s="883" t="s">
        <v>677</v>
      </c>
    </row>
    <row r="4" spans="1:6" x14ac:dyDescent="0.2">
      <c r="A4" s="75"/>
      <c r="B4" s="882"/>
      <c r="C4" s="879"/>
      <c r="D4" s="882"/>
      <c r="E4" s="879"/>
      <c r="F4" s="884"/>
    </row>
    <row r="5" spans="1:6" x14ac:dyDescent="0.2">
      <c r="A5" s="65" t="s">
        <v>110</v>
      </c>
      <c r="B5" s="66">
        <v>1340.126271751604</v>
      </c>
      <c r="C5" s="67">
        <v>1.5605533420228781</v>
      </c>
      <c r="D5" s="66">
        <v>1514.7209369999998</v>
      </c>
      <c r="E5" s="67">
        <v>1.7902731304359403</v>
      </c>
      <c r="F5" s="67">
        <v>-11.526523532063374</v>
      </c>
    </row>
    <row r="6" spans="1:6" x14ac:dyDescent="0.2">
      <c r="A6" s="65" t="s">
        <v>122</v>
      </c>
      <c r="B6" s="66">
        <v>45144.069066169999</v>
      </c>
      <c r="C6" s="67">
        <v>52.56947001094332</v>
      </c>
      <c r="D6" s="66">
        <v>44196.698039999996</v>
      </c>
      <c r="E6" s="67">
        <v>52.236790964092137</v>
      </c>
      <c r="F6" s="67">
        <v>2.143533494996821</v>
      </c>
    </row>
    <row r="7" spans="1:6" x14ac:dyDescent="0.2">
      <c r="A7" s="65" t="s">
        <v>123</v>
      </c>
      <c r="B7" s="66">
        <v>13890.975062766698</v>
      </c>
      <c r="C7" s="67">
        <v>16.175794785235752</v>
      </c>
      <c r="D7" s="66">
        <v>13654.684295999999</v>
      </c>
      <c r="E7" s="67">
        <v>16.138691822752822</v>
      </c>
      <c r="F7" s="67">
        <v>1.7304740383922139</v>
      </c>
    </row>
    <row r="8" spans="1:6" x14ac:dyDescent="0.2">
      <c r="A8" s="65" t="s">
        <v>124</v>
      </c>
      <c r="B8" s="66">
        <v>20114.847549029633</v>
      </c>
      <c r="C8" s="67">
        <v>23.423384220272318</v>
      </c>
      <c r="D8" s="66">
        <v>19955.268</v>
      </c>
      <c r="E8" s="67">
        <v>23.585453424711027</v>
      </c>
      <c r="F8" s="67">
        <v>0.79968632357948388</v>
      </c>
    </row>
    <row r="9" spans="1:6" x14ac:dyDescent="0.2">
      <c r="A9" s="65" t="s">
        <v>125</v>
      </c>
      <c r="B9" s="66">
        <v>5385.0518517702958</v>
      </c>
      <c r="C9" s="67">
        <v>6.2707976415257267</v>
      </c>
      <c r="D9" s="66">
        <v>5287</v>
      </c>
      <c r="E9" s="67">
        <v>6.248790658008061</v>
      </c>
      <c r="F9" s="67">
        <v>1.8545839184848836</v>
      </c>
    </row>
    <row r="10" spans="1:6" x14ac:dyDescent="0.2">
      <c r="A10" s="68" t="s">
        <v>117</v>
      </c>
      <c r="B10" s="69">
        <v>85875.069801488236</v>
      </c>
      <c r="C10" s="70">
        <v>100</v>
      </c>
      <c r="D10" s="69">
        <v>84608.371272999997</v>
      </c>
      <c r="E10" s="70">
        <v>100</v>
      </c>
      <c r="F10" s="70">
        <v>1.4971314415225776</v>
      </c>
    </row>
    <row r="11" spans="1:6" x14ac:dyDescent="0.2">
      <c r="A11" s="58"/>
      <c r="B11" s="65"/>
      <c r="C11" s="65"/>
      <c r="D11" s="65"/>
      <c r="E11" s="65"/>
      <c r="F11" s="71" t="s">
        <v>588</v>
      </c>
    </row>
    <row r="12" spans="1:6" x14ac:dyDescent="0.2">
      <c r="A12" s="387"/>
      <c r="B12" s="387"/>
      <c r="C12" s="387"/>
      <c r="D12" s="387"/>
      <c r="E12" s="387"/>
      <c r="F12" s="387"/>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K9" sqref="K9"/>
    </sheetView>
  </sheetViews>
  <sheetFormatPr baseColWidth="10" defaultRowHeight="14.25" x14ac:dyDescent="0.2"/>
  <cols>
    <col min="1" max="1" width="17.375" customWidth="1"/>
  </cols>
  <sheetData>
    <row r="1" spans="1:12" x14ac:dyDescent="0.2">
      <c r="A1" s="916" t="s">
        <v>558</v>
      </c>
      <c r="B1" s="916"/>
      <c r="C1" s="916"/>
      <c r="D1" s="916"/>
      <c r="E1" s="916"/>
      <c r="F1" s="916"/>
      <c r="G1" s="224"/>
      <c r="H1" s="224"/>
      <c r="I1" s="224"/>
      <c r="J1" s="224"/>
      <c r="K1" s="224"/>
      <c r="L1" s="1"/>
    </row>
    <row r="2" spans="1:12" x14ac:dyDescent="0.2">
      <c r="A2" s="917"/>
      <c r="B2" s="917"/>
      <c r="C2" s="917"/>
      <c r="D2" s="917"/>
      <c r="E2" s="917"/>
      <c r="F2" s="917"/>
      <c r="G2" s="224"/>
      <c r="H2" s="224"/>
      <c r="I2" s="224"/>
      <c r="J2" s="224"/>
      <c r="K2" s="62"/>
      <c r="L2" s="62" t="s">
        <v>529</v>
      </c>
    </row>
    <row r="3" spans="1:12" x14ac:dyDescent="0.2">
      <c r="A3" s="332"/>
      <c r="B3" s="918">
        <f>INDICE!A3</f>
        <v>42826</v>
      </c>
      <c r="C3" s="919">
        <v>41671</v>
      </c>
      <c r="D3" s="919">
        <v>41671</v>
      </c>
      <c r="E3" s="919">
        <v>41671</v>
      </c>
      <c r="F3" s="920">
        <v>41671</v>
      </c>
      <c r="G3" s="921" t="s">
        <v>119</v>
      </c>
      <c r="H3" s="919"/>
      <c r="I3" s="919"/>
      <c r="J3" s="919"/>
      <c r="K3" s="919"/>
      <c r="L3" s="922" t="s">
        <v>108</v>
      </c>
    </row>
    <row r="4" spans="1:12" x14ac:dyDescent="0.2">
      <c r="A4" s="333"/>
      <c r="B4" s="334" t="s">
        <v>357</v>
      </c>
      <c r="C4" s="334" t="s">
        <v>358</v>
      </c>
      <c r="D4" s="335" t="s">
        <v>359</v>
      </c>
      <c r="E4" s="335" t="s">
        <v>360</v>
      </c>
      <c r="F4" s="336" t="s">
        <v>194</v>
      </c>
      <c r="G4" s="337" t="s">
        <v>357</v>
      </c>
      <c r="H4" s="230" t="s">
        <v>358</v>
      </c>
      <c r="I4" s="338" t="s">
        <v>359</v>
      </c>
      <c r="J4" s="338" t="s">
        <v>360</v>
      </c>
      <c r="K4" s="338" t="s">
        <v>194</v>
      </c>
      <c r="L4" s="923"/>
    </row>
    <row r="5" spans="1:12" x14ac:dyDescent="0.2">
      <c r="A5" s="339" t="s">
        <v>159</v>
      </c>
      <c r="B5" s="845">
        <v>2290.6439999999998</v>
      </c>
      <c r="C5" s="845">
        <v>587.39499999999998</v>
      </c>
      <c r="D5" s="845">
        <v>161.88900000000001</v>
      </c>
      <c r="E5" s="845">
        <v>284.322</v>
      </c>
      <c r="F5" s="340">
        <v>3324.25</v>
      </c>
      <c r="G5" s="845">
        <v>35991.275999999998</v>
      </c>
      <c r="H5" s="845">
        <v>6888.6850000000004</v>
      </c>
      <c r="I5" s="845">
        <v>2417.6210000000001</v>
      </c>
      <c r="J5" s="845">
        <v>3288.31</v>
      </c>
      <c r="K5" s="341">
        <v>48585.891999999993</v>
      </c>
      <c r="L5" s="663">
        <v>14.804406107707122</v>
      </c>
    </row>
    <row r="6" spans="1:12" x14ac:dyDescent="0.2">
      <c r="A6" s="342" t="s">
        <v>160</v>
      </c>
      <c r="B6" s="845">
        <v>384.81299999999999</v>
      </c>
      <c r="C6" s="845">
        <v>624.18100000000004</v>
      </c>
      <c r="D6" s="845">
        <v>195.089</v>
      </c>
      <c r="E6" s="845">
        <v>56.591000000000001</v>
      </c>
      <c r="F6" s="343">
        <v>1260.674</v>
      </c>
      <c r="G6" s="845">
        <v>4330.0410000000002</v>
      </c>
      <c r="H6" s="845">
        <v>7135.0460000000003</v>
      </c>
      <c r="I6" s="845">
        <v>3072.4029999999998</v>
      </c>
      <c r="J6" s="845">
        <v>597.44200000000001</v>
      </c>
      <c r="K6" s="274">
        <v>15134.932000000001</v>
      </c>
      <c r="L6" s="664">
        <v>4.6117025028691874</v>
      </c>
    </row>
    <row r="7" spans="1:12" x14ac:dyDescent="0.2">
      <c r="A7" s="342" t="s">
        <v>161</v>
      </c>
      <c r="B7" s="845">
        <v>2.056</v>
      </c>
      <c r="C7" s="845">
        <v>399.69499999999999</v>
      </c>
      <c r="D7" s="845">
        <v>198.393</v>
      </c>
      <c r="E7" s="845">
        <v>36.728999999999999</v>
      </c>
      <c r="F7" s="343">
        <v>636.87300000000005</v>
      </c>
      <c r="G7" s="845">
        <v>1018.423</v>
      </c>
      <c r="H7" s="845">
        <v>4267.2839999999997</v>
      </c>
      <c r="I7" s="845">
        <v>2047.3779999999999</v>
      </c>
      <c r="J7" s="845">
        <v>919.24300000000005</v>
      </c>
      <c r="K7" s="274">
        <v>8252.3279999999995</v>
      </c>
      <c r="L7" s="664">
        <v>2.5145327175634136</v>
      </c>
    </row>
    <row r="8" spans="1:12" x14ac:dyDescent="0.2">
      <c r="A8" s="342" t="s">
        <v>162</v>
      </c>
      <c r="B8" s="845">
        <v>187.989</v>
      </c>
      <c r="C8" s="846">
        <v>20.777000000000001</v>
      </c>
      <c r="D8" s="845">
        <v>62.868000000000002</v>
      </c>
      <c r="E8" s="846">
        <v>1.389</v>
      </c>
      <c r="F8" s="343">
        <v>273.02300000000002</v>
      </c>
      <c r="G8" s="845">
        <v>2451.9349999999999</v>
      </c>
      <c r="H8" s="845">
        <v>61.918999999999997</v>
      </c>
      <c r="I8" s="845">
        <v>826.01099999999997</v>
      </c>
      <c r="J8" s="845">
        <v>20.167000000000002</v>
      </c>
      <c r="K8" s="274">
        <v>3360.0319999999997</v>
      </c>
      <c r="L8" s="664">
        <v>1.0238214472401037</v>
      </c>
    </row>
    <row r="9" spans="1:12" x14ac:dyDescent="0.2">
      <c r="A9" s="342" t="s">
        <v>163</v>
      </c>
      <c r="B9" s="845">
        <v>0</v>
      </c>
      <c r="C9" s="845">
        <v>0</v>
      </c>
      <c r="D9" s="845">
        <v>0</v>
      </c>
      <c r="E9" s="846">
        <v>0.47699999999999998</v>
      </c>
      <c r="F9" s="870">
        <v>0.47699999999999998</v>
      </c>
      <c r="G9" s="845">
        <v>0</v>
      </c>
      <c r="H9" s="845">
        <v>0</v>
      </c>
      <c r="I9" s="845">
        <v>0</v>
      </c>
      <c r="J9" s="845">
        <v>4.4740000000000002</v>
      </c>
      <c r="K9" s="274">
        <v>4.4740000000000002</v>
      </c>
      <c r="L9" s="846">
        <v>1.3632540270307619E-3</v>
      </c>
    </row>
    <row r="10" spans="1:12" x14ac:dyDescent="0.2">
      <c r="A10" s="342" t="s">
        <v>164</v>
      </c>
      <c r="B10" s="845">
        <v>226.09899999999999</v>
      </c>
      <c r="C10" s="845">
        <v>141.03399999999999</v>
      </c>
      <c r="D10" s="845">
        <v>96.727000000000004</v>
      </c>
      <c r="E10" s="845">
        <v>1.669</v>
      </c>
      <c r="F10" s="343">
        <v>465.529</v>
      </c>
      <c r="G10" s="845">
        <v>2632.6550000000002</v>
      </c>
      <c r="H10" s="845">
        <v>1682.2380000000001</v>
      </c>
      <c r="I10" s="845">
        <v>1047.1210000000001</v>
      </c>
      <c r="J10" s="845">
        <v>23.420999999999999</v>
      </c>
      <c r="K10" s="274">
        <v>5385.4350000000004</v>
      </c>
      <c r="L10" s="664">
        <v>1.6409736144529306</v>
      </c>
    </row>
    <row r="11" spans="1:12" x14ac:dyDescent="0.2">
      <c r="A11" s="342" t="s">
        <v>165</v>
      </c>
      <c r="B11" s="845">
        <v>225.02699999999999</v>
      </c>
      <c r="C11" s="845">
        <v>652.25599999999997</v>
      </c>
      <c r="D11" s="845">
        <v>480.78399999999999</v>
      </c>
      <c r="E11" s="845">
        <v>61.628</v>
      </c>
      <c r="F11" s="343">
        <v>1419.6949999999999</v>
      </c>
      <c r="G11" s="845">
        <v>3052.752</v>
      </c>
      <c r="H11" s="845">
        <v>8133.2950000000001</v>
      </c>
      <c r="I11" s="845">
        <v>6453.33</v>
      </c>
      <c r="J11" s="845">
        <v>609.15099999999995</v>
      </c>
      <c r="K11" s="274">
        <v>18248.528000000002</v>
      </c>
      <c r="L11" s="664">
        <v>5.5604334562770719</v>
      </c>
    </row>
    <row r="12" spans="1:12" x14ac:dyDescent="0.2">
      <c r="A12" s="342" t="s">
        <v>591</v>
      </c>
      <c r="B12" s="845">
        <v>720.57500000000005</v>
      </c>
      <c r="C12" s="845">
        <v>302.916</v>
      </c>
      <c r="D12" s="845">
        <v>194.53200000000001</v>
      </c>
      <c r="E12" s="845">
        <v>42.085000000000001</v>
      </c>
      <c r="F12" s="343">
        <v>1260.1079999999999</v>
      </c>
      <c r="G12" s="845">
        <v>10035.683999999999</v>
      </c>
      <c r="H12" s="845">
        <v>3886.7649999999999</v>
      </c>
      <c r="I12" s="845">
        <v>2591.3539999999998</v>
      </c>
      <c r="J12" s="845">
        <v>484.35300000000001</v>
      </c>
      <c r="K12" s="274">
        <v>16998.155999999999</v>
      </c>
      <c r="L12" s="664">
        <v>5.179437778072665</v>
      </c>
    </row>
    <row r="13" spans="1:12" x14ac:dyDescent="0.2">
      <c r="A13" s="342" t="s">
        <v>166</v>
      </c>
      <c r="B13" s="845">
        <v>959.33500000000004</v>
      </c>
      <c r="C13" s="845">
        <v>2634.011</v>
      </c>
      <c r="D13" s="845">
        <v>1009.264</v>
      </c>
      <c r="E13" s="845">
        <v>148.55000000000001</v>
      </c>
      <c r="F13" s="343">
        <v>4751.16</v>
      </c>
      <c r="G13" s="845">
        <v>16148.213</v>
      </c>
      <c r="H13" s="845">
        <v>33697.667000000001</v>
      </c>
      <c r="I13" s="845">
        <v>16487.623</v>
      </c>
      <c r="J13" s="845">
        <v>1633.595</v>
      </c>
      <c r="K13" s="274">
        <v>67967.097999999998</v>
      </c>
      <c r="L13" s="664">
        <v>20.709973190454726</v>
      </c>
    </row>
    <row r="14" spans="1:12" x14ac:dyDescent="0.2">
      <c r="A14" s="342" t="s">
        <v>361</v>
      </c>
      <c r="B14" s="845">
        <v>927.67600000000004</v>
      </c>
      <c r="C14" s="845">
        <v>1743.0260000000001</v>
      </c>
      <c r="D14" s="845">
        <v>217.53200000000001</v>
      </c>
      <c r="E14" s="845">
        <v>65.119</v>
      </c>
      <c r="F14" s="343">
        <v>2953.3530000000005</v>
      </c>
      <c r="G14" s="845">
        <v>15279.297</v>
      </c>
      <c r="H14" s="845">
        <v>20613.723000000002</v>
      </c>
      <c r="I14" s="845">
        <v>3351.0520000000001</v>
      </c>
      <c r="J14" s="845">
        <v>739.09500000000003</v>
      </c>
      <c r="K14" s="274">
        <v>39983.167000000009</v>
      </c>
      <c r="L14" s="664">
        <v>12.183105370181822</v>
      </c>
    </row>
    <row r="15" spans="1:12" x14ac:dyDescent="0.2">
      <c r="A15" s="342" t="s">
        <v>169</v>
      </c>
      <c r="B15" s="846">
        <v>5.0000000000000001E-3</v>
      </c>
      <c r="C15" s="845">
        <v>92.683999999999997</v>
      </c>
      <c r="D15" s="845">
        <v>41.77</v>
      </c>
      <c r="E15" s="845">
        <v>27.495999999999999</v>
      </c>
      <c r="F15" s="343">
        <v>161.95500000000001</v>
      </c>
      <c r="G15" s="846">
        <v>3.5999999999999997E-2</v>
      </c>
      <c r="H15" s="845">
        <v>1601.3109999999999</v>
      </c>
      <c r="I15" s="845">
        <v>599.57000000000005</v>
      </c>
      <c r="J15" s="845">
        <v>424.56299999999999</v>
      </c>
      <c r="K15" s="274">
        <v>2625.48</v>
      </c>
      <c r="L15" s="664">
        <v>0.79999914682358619</v>
      </c>
    </row>
    <row r="16" spans="1:12" x14ac:dyDescent="0.2">
      <c r="A16" s="342" t="s">
        <v>170</v>
      </c>
      <c r="B16" s="845">
        <v>390.46499999999997</v>
      </c>
      <c r="C16" s="845">
        <v>583.70000000000005</v>
      </c>
      <c r="D16" s="845">
        <v>135.85599999999999</v>
      </c>
      <c r="E16" s="845">
        <v>56.024999999999999</v>
      </c>
      <c r="F16" s="343">
        <v>1166.046</v>
      </c>
      <c r="G16" s="845">
        <v>5271.7969999999996</v>
      </c>
      <c r="H16" s="845">
        <v>7927.2120000000004</v>
      </c>
      <c r="I16" s="845">
        <v>2019.337</v>
      </c>
      <c r="J16" s="845">
        <v>589.33699999999999</v>
      </c>
      <c r="K16" s="274">
        <v>15807.682999999999</v>
      </c>
      <c r="L16" s="664">
        <v>4.8166936763021262</v>
      </c>
    </row>
    <row r="17" spans="1:12" x14ac:dyDescent="0.2">
      <c r="A17" s="342" t="s">
        <v>171</v>
      </c>
      <c r="B17" s="846">
        <v>85.688999999999993</v>
      </c>
      <c r="C17" s="845">
        <v>52.921999999999997</v>
      </c>
      <c r="D17" s="845">
        <v>66.63</v>
      </c>
      <c r="E17" s="845">
        <v>5.1959999999999997</v>
      </c>
      <c r="F17" s="343">
        <v>210.43699999999998</v>
      </c>
      <c r="G17" s="845">
        <v>2568.665</v>
      </c>
      <c r="H17" s="845">
        <v>619.38400000000001</v>
      </c>
      <c r="I17" s="845">
        <v>1045.7439999999999</v>
      </c>
      <c r="J17" s="845">
        <v>44.658999999999999</v>
      </c>
      <c r="K17" s="274">
        <v>4278.4519999999993</v>
      </c>
      <c r="L17" s="664">
        <v>1.3036694051090336</v>
      </c>
    </row>
    <row r="18" spans="1:12" x14ac:dyDescent="0.2">
      <c r="A18" s="342" t="s">
        <v>172</v>
      </c>
      <c r="B18" s="845">
        <v>124.66</v>
      </c>
      <c r="C18" s="845">
        <v>224.17500000000001</v>
      </c>
      <c r="D18" s="845">
        <v>1291.3710000000001</v>
      </c>
      <c r="E18" s="845">
        <v>14.455</v>
      </c>
      <c r="F18" s="343">
        <v>1654.6610000000001</v>
      </c>
      <c r="G18" s="845">
        <v>1645.6410000000001</v>
      </c>
      <c r="H18" s="845">
        <v>2935.8009999999999</v>
      </c>
      <c r="I18" s="845">
        <v>18290.887999999999</v>
      </c>
      <c r="J18" s="845">
        <v>171.96799999999999</v>
      </c>
      <c r="K18" s="274">
        <v>23044.297999999999</v>
      </c>
      <c r="L18" s="664">
        <v>7.0217326885554154</v>
      </c>
    </row>
    <row r="19" spans="1:12" x14ac:dyDescent="0.2">
      <c r="A19" s="342" t="s">
        <v>174</v>
      </c>
      <c r="B19" s="845">
        <v>1265.153</v>
      </c>
      <c r="C19" s="845">
        <v>134.47</v>
      </c>
      <c r="D19" s="845">
        <v>55.177</v>
      </c>
      <c r="E19" s="845">
        <v>64.707999999999998</v>
      </c>
      <c r="F19" s="343">
        <v>1519.508</v>
      </c>
      <c r="G19" s="845">
        <v>18434.39</v>
      </c>
      <c r="H19" s="845">
        <v>1389.2</v>
      </c>
      <c r="I19" s="845">
        <v>611.09400000000005</v>
      </c>
      <c r="J19" s="845">
        <v>661.06399999999996</v>
      </c>
      <c r="K19" s="274">
        <v>21095.748</v>
      </c>
      <c r="L19" s="664">
        <v>6.4279980809624808</v>
      </c>
    </row>
    <row r="20" spans="1:12" x14ac:dyDescent="0.2">
      <c r="A20" s="342" t="s">
        <v>175</v>
      </c>
      <c r="B20" s="845">
        <v>93.182000000000002</v>
      </c>
      <c r="C20" s="845">
        <v>403.96600000000001</v>
      </c>
      <c r="D20" s="845">
        <v>156.03899999999999</v>
      </c>
      <c r="E20" s="845">
        <v>9.4819999999999993</v>
      </c>
      <c r="F20" s="343">
        <v>662.66899999999998</v>
      </c>
      <c r="G20" s="845">
        <v>3196.0859999999998</v>
      </c>
      <c r="H20" s="845">
        <v>4995.9830000000002</v>
      </c>
      <c r="I20" s="845">
        <v>2309.797</v>
      </c>
      <c r="J20" s="845">
        <v>126.015</v>
      </c>
      <c r="K20" s="274">
        <v>10627.880999999999</v>
      </c>
      <c r="L20" s="664">
        <v>3.238377642390192</v>
      </c>
    </row>
    <row r="21" spans="1:12" x14ac:dyDescent="0.2">
      <c r="A21" s="342" t="s">
        <v>176</v>
      </c>
      <c r="B21" s="845">
        <v>428.89</v>
      </c>
      <c r="C21" s="845">
        <v>1090.615</v>
      </c>
      <c r="D21" s="845">
        <v>473.983</v>
      </c>
      <c r="E21" s="845">
        <v>4.33</v>
      </c>
      <c r="F21" s="343">
        <v>1997.818</v>
      </c>
      <c r="G21" s="845">
        <v>7168.8580000000002</v>
      </c>
      <c r="H21" s="845">
        <v>14136.718999999999</v>
      </c>
      <c r="I21" s="845">
        <v>5424.3459999999995</v>
      </c>
      <c r="J21" s="845">
        <v>55.843000000000004</v>
      </c>
      <c r="K21" s="274">
        <v>26785.765999999996</v>
      </c>
      <c r="L21" s="664">
        <v>8.1617799210110995</v>
      </c>
    </row>
    <row r="22" spans="1:12" ht="15" x14ac:dyDescent="0.25">
      <c r="A22" s="344" t="s">
        <v>117</v>
      </c>
      <c r="B22" s="666">
        <v>8312.2580000000016</v>
      </c>
      <c r="C22" s="666">
        <v>9687.8229999999985</v>
      </c>
      <c r="D22" s="666">
        <v>4837.9039999999995</v>
      </c>
      <c r="E22" s="666">
        <v>880.25099999999998</v>
      </c>
      <c r="F22" s="667">
        <v>23718.235999999997</v>
      </c>
      <c r="G22" s="668">
        <v>129225.74899999998</v>
      </c>
      <c r="H22" s="666">
        <v>119972.232</v>
      </c>
      <c r="I22" s="666">
        <v>68594.668999999994</v>
      </c>
      <c r="J22" s="666">
        <v>10392.700000000001</v>
      </c>
      <c r="K22" s="666">
        <v>328185.34999999998</v>
      </c>
      <c r="L22" s="665">
        <v>100</v>
      </c>
    </row>
    <row r="23" spans="1:12" x14ac:dyDescent="0.2">
      <c r="A23" s="233"/>
      <c r="B23" s="233"/>
      <c r="C23" s="233"/>
      <c r="D23" s="233"/>
      <c r="E23" s="233"/>
      <c r="F23" s="233"/>
      <c r="G23" s="233"/>
      <c r="H23" s="233"/>
      <c r="I23" s="233"/>
      <c r="J23" s="233"/>
      <c r="L23" s="245" t="s">
        <v>233</v>
      </c>
    </row>
    <row r="24" spans="1:12" x14ac:dyDescent="0.2">
      <c r="A24" s="321" t="s">
        <v>557</v>
      </c>
      <c r="B24" s="321"/>
      <c r="C24" s="345"/>
      <c r="D24" s="345"/>
      <c r="E24" s="345"/>
      <c r="F24" s="345"/>
      <c r="G24" s="224"/>
      <c r="H24" s="224"/>
      <c r="I24" s="224"/>
      <c r="J24" s="224"/>
      <c r="K24" s="224"/>
      <c r="L24" s="1"/>
    </row>
    <row r="25" spans="1:12" x14ac:dyDescent="0.2">
      <c r="A25" s="321" t="s">
        <v>234</v>
      </c>
      <c r="B25" s="321"/>
      <c r="C25" s="321"/>
      <c r="D25" s="321"/>
      <c r="E25" s="321"/>
      <c r="F25" s="346"/>
      <c r="G25" s="224"/>
      <c r="H25" s="224"/>
      <c r="I25" s="224"/>
      <c r="J25" s="224"/>
      <c r="K25" s="224"/>
      <c r="L25" s="1"/>
    </row>
  </sheetData>
  <mergeCells count="4">
    <mergeCell ref="A1:F2"/>
    <mergeCell ref="B3:F3"/>
    <mergeCell ref="G3:K3"/>
    <mergeCell ref="L3:L4"/>
  </mergeCells>
  <conditionalFormatting sqref="C8">
    <cfRule type="cellIs" dxfId="293" priority="15" operator="between">
      <formula>0</formula>
      <formula>0.5</formula>
    </cfRule>
    <cfRule type="cellIs" dxfId="292" priority="16" operator="between">
      <formula>0</formula>
      <formula>0.49</formula>
    </cfRule>
  </conditionalFormatting>
  <conditionalFormatting sqref="B17">
    <cfRule type="cellIs" dxfId="291" priority="13" operator="between">
      <formula>0</formula>
      <formula>0.5</formula>
    </cfRule>
    <cfRule type="cellIs" dxfId="290" priority="14" operator="between">
      <formula>0</formula>
      <formula>0.49</formula>
    </cfRule>
  </conditionalFormatting>
  <conditionalFormatting sqref="L9">
    <cfRule type="cellIs" dxfId="289" priority="11" operator="between">
      <formula>0</formula>
      <formula>0.5</formula>
    </cfRule>
    <cfRule type="cellIs" dxfId="288" priority="12" operator="between">
      <formula>0</formula>
      <formula>0.49</formula>
    </cfRule>
  </conditionalFormatting>
  <conditionalFormatting sqref="E8">
    <cfRule type="cellIs" dxfId="287" priority="9" operator="between">
      <formula>0</formula>
      <formula>0.5</formula>
    </cfRule>
    <cfRule type="cellIs" dxfId="286" priority="10" operator="between">
      <formula>0</formula>
      <formula>0.49</formula>
    </cfRule>
  </conditionalFormatting>
  <conditionalFormatting sqref="B15">
    <cfRule type="cellIs" dxfId="285" priority="7" operator="between">
      <formula>0</formula>
      <formula>0.5</formula>
    </cfRule>
    <cfRule type="cellIs" dxfId="284" priority="8" operator="between">
      <formula>0</formula>
      <formula>0.49</formula>
    </cfRule>
  </conditionalFormatting>
  <conditionalFormatting sqref="G15">
    <cfRule type="cellIs" dxfId="283" priority="5" operator="between">
      <formula>0</formula>
      <formula>0.5</formula>
    </cfRule>
    <cfRule type="cellIs" dxfId="282" priority="6" operator="between">
      <formula>0</formula>
      <formula>0.49</formula>
    </cfRule>
  </conditionalFormatting>
  <conditionalFormatting sqref="E9">
    <cfRule type="cellIs" dxfId="281" priority="3" operator="between">
      <formula>0</formula>
      <formula>0.5</formula>
    </cfRule>
    <cfRule type="cellIs" dxfId="280" priority="4" operator="between">
      <formula>0</formula>
      <formula>0.49</formula>
    </cfRule>
  </conditionalFormatting>
  <conditionalFormatting sqref="F9">
    <cfRule type="cellIs" dxfId="279" priority="1" operator="between">
      <formula>0</formula>
      <formula>0.5</formula>
    </cfRule>
    <cfRule type="cellIs" dxfId="278"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0"/>
  <sheetViews>
    <sheetView workbookViewId="0">
      <selection activeCell="I12" sqref="I12"/>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22" t="s">
        <v>559</v>
      </c>
      <c r="B1" s="222"/>
      <c r="C1" s="222"/>
      <c r="D1" s="222"/>
      <c r="E1" s="222"/>
      <c r="F1" s="222"/>
      <c r="G1" s="222"/>
      <c r="H1" s="1"/>
      <c r="I1" s="1"/>
    </row>
    <row r="2" spans="1:10" x14ac:dyDescent="0.2">
      <c r="A2" s="225"/>
      <c r="B2" s="225"/>
      <c r="C2" s="225"/>
      <c r="D2" s="225"/>
      <c r="E2" s="225"/>
      <c r="F2" s="225"/>
      <c r="G2" s="225"/>
      <c r="H2" s="1"/>
      <c r="I2" s="62" t="s">
        <v>529</v>
      </c>
      <c r="J2" s="62"/>
    </row>
    <row r="3" spans="1:10" x14ac:dyDescent="0.2">
      <c r="A3" s="902" t="s">
        <v>510</v>
      </c>
      <c r="B3" s="902" t="s">
        <v>511</v>
      </c>
      <c r="C3" s="888">
        <f>INDICE!A3</f>
        <v>42826</v>
      </c>
      <c r="D3" s="888">
        <v>41671</v>
      </c>
      <c r="E3" s="906" t="s">
        <v>118</v>
      </c>
      <c r="F3" s="906"/>
      <c r="G3" s="906" t="s">
        <v>119</v>
      </c>
      <c r="H3" s="906"/>
      <c r="I3" s="906"/>
      <c r="J3" s="245"/>
    </row>
    <row r="4" spans="1:10" x14ac:dyDescent="0.2">
      <c r="A4" s="903"/>
      <c r="B4" s="903"/>
      <c r="C4" s="258" t="s">
        <v>54</v>
      </c>
      <c r="D4" s="259" t="s">
        <v>473</v>
      </c>
      <c r="E4" s="258" t="s">
        <v>54</v>
      </c>
      <c r="F4" s="259" t="s">
        <v>473</v>
      </c>
      <c r="G4" s="258" t="s">
        <v>54</v>
      </c>
      <c r="H4" s="260" t="s">
        <v>473</v>
      </c>
      <c r="I4" s="259" t="s">
        <v>533</v>
      </c>
      <c r="J4" s="11"/>
    </row>
    <row r="5" spans="1:10" x14ac:dyDescent="0.2">
      <c r="A5" s="1"/>
      <c r="B5" s="199" t="s">
        <v>362</v>
      </c>
      <c r="C5" s="713">
        <v>1767.70119</v>
      </c>
      <c r="D5" s="186">
        <v>45.971159084542037</v>
      </c>
      <c r="E5" s="716">
        <v>11362.070389999999</v>
      </c>
      <c r="F5" s="186">
        <v>192.93659175636211</v>
      </c>
      <c r="G5" s="716">
        <v>27634.469680000002</v>
      </c>
      <c r="H5" s="186">
        <v>197.03375422647051</v>
      </c>
      <c r="I5" s="618">
        <v>7.3742185883267544</v>
      </c>
      <c r="J5" s="1"/>
    </row>
    <row r="6" spans="1:10" x14ac:dyDescent="0.2">
      <c r="A6" s="1"/>
      <c r="B6" s="199" t="s">
        <v>532</v>
      </c>
      <c r="C6" s="713">
        <v>0</v>
      </c>
      <c r="D6" s="186">
        <v>-100</v>
      </c>
      <c r="E6" s="716">
        <v>1754.06017</v>
      </c>
      <c r="F6" s="186">
        <v>-62.171235887101183</v>
      </c>
      <c r="G6" s="716">
        <v>4422.7400399999997</v>
      </c>
      <c r="H6" s="186">
        <v>-68.421198988573281</v>
      </c>
      <c r="I6" s="615">
        <v>1.1802018345917107</v>
      </c>
      <c r="J6" s="1"/>
    </row>
    <row r="7" spans="1:10" x14ac:dyDescent="0.2">
      <c r="A7" s="719" t="s">
        <v>517</v>
      </c>
      <c r="B7" s="719"/>
      <c r="C7" s="714">
        <v>1767.70119</v>
      </c>
      <c r="D7" s="195">
        <v>-38.512924621849528</v>
      </c>
      <c r="E7" s="714">
        <v>13116.130559999998</v>
      </c>
      <c r="F7" s="195">
        <v>54.02615752893113</v>
      </c>
      <c r="G7" s="714">
        <v>32057.209720000003</v>
      </c>
      <c r="H7" s="351">
        <v>37.532138381316159</v>
      </c>
      <c r="I7" s="195">
        <v>8.5544204229184651</v>
      </c>
      <c r="J7" s="1"/>
    </row>
    <row r="8" spans="1:10" x14ac:dyDescent="0.2">
      <c r="A8" s="792"/>
      <c r="B8" s="199" t="s">
        <v>244</v>
      </c>
      <c r="C8" s="713">
        <v>0</v>
      </c>
      <c r="D8" s="186" t="s">
        <v>148</v>
      </c>
      <c r="E8" s="716">
        <v>3299.0223799999999</v>
      </c>
      <c r="F8" s="186" t="s">
        <v>148</v>
      </c>
      <c r="G8" s="716">
        <v>4144.5636699999995</v>
      </c>
      <c r="H8" s="186" t="s">
        <v>148</v>
      </c>
      <c r="I8" s="615">
        <v>1.1059708693428325</v>
      </c>
      <c r="J8" s="1"/>
    </row>
    <row r="9" spans="1:10" x14ac:dyDescent="0.2">
      <c r="A9" s="719" t="s">
        <v>338</v>
      </c>
      <c r="B9" s="719"/>
      <c r="C9" s="714">
        <v>0</v>
      </c>
      <c r="D9" s="195" t="s">
        <v>148</v>
      </c>
      <c r="E9" s="714">
        <v>3299.0223799999999</v>
      </c>
      <c r="F9" s="195" t="s">
        <v>148</v>
      </c>
      <c r="G9" s="714">
        <v>4144.5636699999995</v>
      </c>
      <c r="H9" s="351" t="s">
        <v>148</v>
      </c>
      <c r="I9" s="195">
        <v>1.1059708693428325</v>
      </c>
      <c r="J9" s="1"/>
    </row>
    <row r="10" spans="1:10" s="674" customFormat="1" x14ac:dyDescent="0.2">
      <c r="A10" s="671"/>
      <c r="B10" s="624" t="s">
        <v>248</v>
      </c>
      <c r="C10" s="713">
        <v>897.30400000000145</v>
      </c>
      <c r="D10" s="186">
        <v>41.011638727875031</v>
      </c>
      <c r="E10" s="716">
        <v>4623.2241099999992</v>
      </c>
      <c r="F10" s="200">
        <v>33.431912215166349</v>
      </c>
      <c r="G10" s="716">
        <v>8976.1459500000019</v>
      </c>
      <c r="H10" s="200">
        <v>-23.349519233303941</v>
      </c>
      <c r="I10" s="797">
        <v>2.3952716691331823</v>
      </c>
      <c r="J10" s="671"/>
    </row>
    <row r="11" spans="1:10" s="674" customFormat="1" x14ac:dyDescent="0.2">
      <c r="A11" s="671"/>
      <c r="B11" s="672" t="s">
        <v>363</v>
      </c>
      <c r="C11" s="715">
        <v>897.30400000000145</v>
      </c>
      <c r="D11" s="634">
        <v>41.011638727875031</v>
      </c>
      <c r="E11" s="717">
        <v>4623.2241099999992</v>
      </c>
      <c r="F11" s="634">
        <v>33.453947087737255</v>
      </c>
      <c r="G11" s="717">
        <v>8976.1459500000019</v>
      </c>
      <c r="H11" s="634">
        <v>-23.345774460842897</v>
      </c>
      <c r="I11" s="835">
        <v>2.3952716691331823</v>
      </c>
      <c r="J11" s="671"/>
    </row>
    <row r="12" spans="1:10" s="674" customFormat="1" x14ac:dyDescent="0.2">
      <c r="A12" s="671"/>
      <c r="B12" s="672" t="s">
        <v>360</v>
      </c>
      <c r="C12" s="715">
        <v>0</v>
      </c>
      <c r="D12" s="634" t="s">
        <v>148</v>
      </c>
      <c r="E12" s="717">
        <v>0</v>
      </c>
      <c r="F12" s="634">
        <v>-100</v>
      </c>
      <c r="G12" s="717">
        <v>0</v>
      </c>
      <c r="H12" s="634">
        <v>-100</v>
      </c>
      <c r="I12" s="852">
        <v>0</v>
      </c>
      <c r="J12" s="671"/>
    </row>
    <row r="13" spans="1:10" x14ac:dyDescent="0.2">
      <c r="A13" s="792"/>
      <c r="B13" s="624" t="s">
        <v>217</v>
      </c>
      <c r="C13" s="713">
        <v>2297.2563899999996</v>
      </c>
      <c r="D13" s="186">
        <v>10.177504590656619</v>
      </c>
      <c r="E13" s="716">
        <v>10472.034810000001</v>
      </c>
      <c r="F13" s="200">
        <v>-24.191408173197985</v>
      </c>
      <c r="G13" s="716">
        <v>35073.948830000001</v>
      </c>
      <c r="H13" s="200">
        <v>7.6813517514196228</v>
      </c>
      <c r="I13" s="790">
        <v>9.359432926458366</v>
      </c>
      <c r="J13" s="792"/>
    </row>
    <row r="14" spans="1:10" s="674" customFormat="1" x14ac:dyDescent="0.2">
      <c r="A14" s="671"/>
      <c r="B14" s="672" t="s">
        <v>363</v>
      </c>
      <c r="C14" s="715">
        <v>2297.2563899999996</v>
      </c>
      <c r="D14" s="634">
        <v>10.177504590656619</v>
      </c>
      <c r="E14" s="717">
        <v>8121.2566500000003</v>
      </c>
      <c r="F14" s="634">
        <v>-26.446625860358331</v>
      </c>
      <c r="G14" s="717">
        <v>26828.203100000002</v>
      </c>
      <c r="H14" s="634">
        <v>3.4632762958456582</v>
      </c>
      <c r="I14" s="835">
        <v>7.1590675081637913</v>
      </c>
      <c r="J14" s="671"/>
    </row>
    <row r="15" spans="1:10" s="674" customFormat="1" x14ac:dyDescent="0.2">
      <c r="A15" s="671"/>
      <c r="B15" s="672" t="s">
        <v>360</v>
      </c>
      <c r="C15" s="715">
        <v>0</v>
      </c>
      <c r="D15" s="634" t="s">
        <v>148</v>
      </c>
      <c r="E15" s="717">
        <v>2350.7781600000003</v>
      </c>
      <c r="F15" s="634">
        <v>-15.210054164030613</v>
      </c>
      <c r="G15" s="717">
        <v>8245.7457300000005</v>
      </c>
      <c r="H15" s="634">
        <v>24.149061573082228</v>
      </c>
      <c r="I15" s="835">
        <v>2.2003654182945755</v>
      </c>
      <c r="J15" s="671"/>
    </row>
    <row r="16" spans="1:10" x14ac:dyDescent="0.2">
      <c r="A16" s="1"/>
      <c r="B16" s="624" t="s">
        <v>670</v>
      </c>
      <c r="C16" s="713">
        <v>0</v>
      </c>
      <c r="D16" s="186" t="s">
        <v>148</v>
      </c>
      <c r="E16" s="716">
        <v>313.10043000000002</v>
      </c>
      <c r="F16" s="200" t="s">
        <v>148</v>
      </c>
      <c r="G16" s="716">
        <v>313.10043000000002</v>
      </c>
      <c r="H16" s="200" t="s">
        <v>148</v>
      </c>
      <c r="I16" s="790">
        <v>8.3550400556089116E-2</v>
      </c>
      <c r="J16" s="1"/>
    </row>
    <row r="17" spans="1:10" s="674" customFormat="1" x14ac:dyDescent="0.2">
      <c r="A17" s="671"/>
      <c r="B17" s="624" t="s">
        <v>251</v>
      </c>
      <c r="C17" s="713">
        <v>0</v>
      </c>
      <c r="D17" s="186" t="s">
        <v>148</v>
      </c>
      <c r="E17" s="716">
        <v>20.469169999999998</v>
      </c>
      <c r="F17" s="200" t="s">
        <v>148</v>
      </c>
      <c r="G17" s="716">
        <v>28.469169999999998</v>
      </c>
      <c r="H17" s="200">
        <v>486.87582071214609</v>
      </c>
      <c r="I17" s="835">
        <v>7.5969571712162613E-3</v>
      </c>
      <c r="J17" s="671"/>
    </row>
    <row r="18" spans="1:10" s="674" customFormat="1" x14ac:dyDescent="0.2">
      <c r="A18" s="671"/>
      <c r="B18" s="672" t="s">
        <v>363</v>
      </c>
      <c r="C18" s="715">
        <v>0</v>
      </c>
      <c r="D18" s="634" t="s">
        <v>148</v>
      </c>
      <c r="E18" s="717">
        <v>14.858690000000001</v>
      </c>
      <c r="F18" s="634" t="s">
        <v>148</v>
      </c>
      <c r="G18" s="717">
        <v>22.858690000000003</v>
      </c>
      <c r="H18" s="634">
        <v>371.21895208587148</v>
      </c>
      <c r="I18" s="835">
        <v>6.0998086322892262E-3</v>
      </c>
      <c r="J18" s="671"/>
    </row>
    <row r="19" spans="1:10" x14ac:dyDescent="0.2">
      <c r="A19" s="792"/>
      <c r="B19" s="672" t="s">
        <v>360</v>
      </c>
      <c r="C19" s="715">
        <v>0</v>
      </c>
      <c r="D19" s="634" t="s">
        <v>148</v>
      </c>
      <c r="E19" s="717">
        <v>5.6104800000000008</v>
      </c>
      <c r="F19" s="634" t="s">
        <v>148</v>
      </c>
      <c r="G19" s="717">
        <v>5.6104800000000008</v>
      </c>
      <c r="H19" s="634" t="s">
        <v>148</v>
      </c>
      <c r="I19" s="835">
        <v>1.4971485389270365E-3</v>
      </c>
      <c r="J19" s="792"/>
    </row>
    <row r="20" spans="1:10" x14ac:dyDescent="0.2">
      <c r="A20" s="719" t="s">
        <v>501</v>
      </c>
      <c r="B20" s="719"/>
      <c r="C20" s="714">
        <v>3194.560390000001</v>
      </c>
      <c r="D20" s="195">
        <v>17.387361404644953</v>
      </c>
      <c r="E20" s="714">
        <v>15428.828519999999</v>
      </c>
      <c r="F20" s="195">
        <v>-10.705769871661705</v>
      </c>
      <c r="G20" s="714">
        <v>44391.664380000002</v>
      </c>
      <c r="H20" s="351">
        <v>0.23560736922521178</v>
      </c>
      <c r="I20" s="195">
        <v>11.845851953318853</v>
      </c>
      <c r="J20" s="792"/>
    </row>
    <row r="21" spans="1:10" s="674" customFormat="1" x14ac:dyDescent="0.2">
      <c r="A21" s="671"/>
      <c r="B21" s="624" t="s">
        <v>364</v>
      </c>
      <c r="C21" s="713">
        <v>1840.9191000000001</v>
      </c>
      <c r="D21" s="186">
        <v>-31.185131543308302</v>
      </c>
      <c r="E21" s="716">
        <v>8112.3088699999989</v>
      </c>
      <c r="F21" s="200">
        <v>-30.437149596485668</v>
      </c>
      <c r="G21" s="716">
        <v>25393.184860000005</v>
      </c>
      <c r="H21" s="200">
        <v>-23.579248015548103</v>
      </c>
      <c r="I21" s="797">
        <v>6.7761349495681547</v>
      </c>
      <c r="J21" s="671"/>
    </row>
    <row r="22" spans="1:10" s="674" customFormat="1" x14ac:dyDescent="0.2">
      <c r="A22" s="719" t="s">
        <v>382</v>
      </c>
      <c r="B22" s="719"/>
      <c r="C22" s="714">
        <v>1840.9191000000001</v>
      </c>
      <c r="D22" s="195">
        <v>-31.185131543308302</v>
      </c>
      <c r="E22" s="714">
        <v>8112.3088699999989</v>
      </c>
      <c r="F22" s="195">
        <v>-30.437149596485668</v>
      </c>
      <c r="G22" s="714">
        <v>25393.184860000005</v>
      </c>
      <c r="H22" s="351">
        <v>-23.579248015548103</v>
      </c>
      <c r="I22" s="195">
        <v>6.7761349495681547</v>
      </c>
      <c r="J22" s="671"/>
    </row>
    <row r="23" spans="1:10" x14ac:dyDescent="0.2">
      <c r="A23" s="792"/>
      <c r="B23" s="624" t="s">
        <v>222</v>
      </c>
      <c r="C23" s="713">
        <v>0</v>
      </c>
      <c r="D23" s="186" t="s">
        <v>148</v>
      </c>
      <c r="E23" s="716">
        <v>1046.2517499999999</v>
      </c>
      <c r="F23" s="200" t="s">
        <v>148</v>
      </c>
      <c r="G23" s="716">
        <v>2085.8373999999999</v>
      </c>
      <c r="H23" s="200" t="s">
        <v>148</v>
      </c>
      <c r="I23" s="790">
        <v>0.55660271774418013</v>
      </c>
      <c r="J23" s="792"/>
    </row>
    <row r="24" spans="1:10" x14ac:dyDescent="0.2">
      <c r="A24" s="792"/>
      <c r="B24" s="624" t="s">
        <v>223</v>
      </c>
      <c r="C24" s="713">
        <v>13259.322439999998</v>
      </c>
      <c r="D24" s="186">
        <v>-21.758780703383522</v>
      </c>
      <c r="E24" s="716">
        <v>68642.229670000001</v>
      </c>
      <c r="F24" s="200">
        <v>3.9984669130068013</v>
      </c>
      <c r="G24" s="716">
        <v>209676.61561999997</v>
      </c>
      <c r="H24" s="200">
        <v>-4.1014134675488583</v>
      </c>
      <c r="I24" s="790">
        <v>55.951904065721422</v>
      </c>
      <c r="J24" s="792"/>
    </row>
    <row r="25" spans="1:10" x14ac:dyDescent="0.2">
      <c r="A25" s="792"/>
      <c r="B25" s="672" t="s">
        <v>363</v>
      </c>
      <c r="C25" s="715">
        <v>12267.259069999998</v>
      </c>
      <c r="D25" s="634">
        <v>-13.21001924460499</v>
      </c>
      <c r="E25" s="717">
        <v>60273.948839999997</v>
      </c>
      <c r="F25" s="634">
        <v>16.990057926092323</v>
      </c>
      <c r="G25" s="717">
        <v>182292.05624999997</v>
      </c>
      <c r="H25" s="634">
        <v>4.4938281421472004</v>
      </c>
      <c r="I25" s="797">
        <v>48.644373685084439</v>
      </c>
      <c r="J25" s="792"/>
    </row>
    <row r="26" spans="1:10" x14ac:dyDescent="0.2">
      <c r="A26" s="792"/>
      <c r="B26" s="672" t="s">
        <v>360</v>
      </c>
      <c r="C26" s="715">
        <v>992.06336999999996</v>
      </c>
      <c r="D26" s="634">
        <v>-64.724179783695448</v>
      </c>
      <c r="E26" s="717">
        <v>8368.2808299999997</v>
      </c>
      <c r="F26" s="634">
        <v>-42.218154371646548</v>
      </c>
      <c r="G26" s="717">
        <v>27384.559370000003</v>
      </c>
      <c r="H26" s="634">
        <v>-38.032280105016433</v>
      </c>
      <c r="I26" s="797">
        <v>7.307530380636984</v>
      </c>
      <c r="J26" s="792"/>
    </row>
    <row r="27" spans="1:10" x14ac:dyDescent="0.2">
      <c r="A27" s="792"/>
      <c r="B27" s="624" t="s">
        <v>229</v>
      </c>
      <c r="C27" s="713">
        <v>5782.1450799999993</v>
      </c>
      <c r="D27" s="186">
        <v>55.830792100166725</v>
      </c>
      <c r="E27" s="716">
        <v>19646.13495</v>
      </c>
      <c r="F27" s="200">
        <v>27.468367907882797</v>
      </c>
      <c r="G27" s="716">
        <v>56995.303690000008</v>
      </c>
      <c r="H27" s="200">
        <v>18.902173141523836</v>
      </c>
      <c r="I27" s="790">
        <v>15.209115021386092</v>
      </c>
      <c r="J27" s="792"/>
    </row>
    <row r="28" spans="1:10" x14ac:dyDescent="0.2">
      <c r="A28" s="719" t="s">
        <v>502</v>
      </c>
      <c r="B28" s="719"/>
      <c r="C28" s="714">
        <v>19041.467519999995</v>
      </c>
      <c r="D28" s="195">
        <v>-7.8218689954799974</v>
      </c>
      <c r="E28" s="714">
        <v>89334.616370000003</v>
      </c>
      <c r="F28" s="195">
        <v>9.7265575973286147</v>
      </c>
      <c r="G28" s="714">
        <v>268757.75670999999</v>
      </c>
      <c r="H28" s="195">
        <v>0.81740312850115526</v>
      </c>
      <c r="I28" s="195">
        <v>71.717621804851689</v>
      </c>
      <c r="J28" s="792"/>
    </row>
    <row r="29" spans="1:10" x14ac:dyDescent="0.2">
      <c r="A29" s="203" t="s">
        <v>117</v>
      </c>
      <c r="B29" s="203"/>
      <c r="C29" s="252">
        <v>25844.6482</v>
      </c>
      <c r="D29" s="205">
        <v>-10.660951541770698</v>
      </c>
      <c r="E29" s="252">
        <v>129290.90670000001</v>
      </c>
      <c r="F29" s="205">
        <v>8.765107747340755</v>
      </c>
      <c r="G29" s="252">
        <v>374744.37933999998</v>
      </c>
      <c r="H29" s="205">
        <v>1.9981628585623228</v>
      </c>
      <c r="I29" s="619">
        <v>100</v>
      </c>
      <c r="J29" s="792"/>
    </row>
    <row r="30" spans="1:10" x14ac:dyDescent="0.2">
      <c r="A30" s="838"/>
      <c r="B30" s="208" t="s">
        <v>365</v>
      </c>
      <c r="C30" s="253">
        <v>15461.819460000001</v>
      </c>
      <c r="D30" s="216">
        <v>-8.2700460947392092</v>
      </c>
      <c r="E30" s="839">
        <v>73033.288289999997</v>
      </c>
      <c r="F30" s="840">
        <v>10.612640100632669</v>
      </c>
      <c r="G30" s="839">
        <v>218119.26399000004</v>
      </c>
      <c r="H30" s="840">
        <v>2.8391975844031769</v>
      </c>
      <c r="I30" s="840">
        <v>58.20481267101372</v>
      </c>
      <c r="J30" s="792"/>
    </row>
    <row r="31" spans="1:10" x14ac:dyDescent="0.2">
      <c r="A31" s="838"/>
      <c r="B31" s="208" t="s">
        <v>366</v>
      </c>
      <c r="C31" s="253">
        <v>10382.828739999999</v>
      </c>
      <c r="D31" s="216">
        <v>-13.999051775657909</v>
      </c>
      <c r="E31" s="839">
        <v>56257.618409999995</v>
      </c>
      <c r="F31" s="840">
        <v>6.4567661614867333</v>
      </c>
      <c r="G31" s="839">
        <v>156625.11535000004</v>
      </c>
      <c r="H31" s="840">
        <v>0.84958096335534106</v>
      </c>
      <c r="I31" s="840">
        <v>41.795187328986302</v>
      </c>
      <c r="J31" s="792"/>
    </row>
    <row r="32" spans="1:10" x14ac:dyDescent="0.2">
      <c r="A32" s="750" t="s">
        <v>505</v>
      </c>
      <c r="B32" s="212"/>
      <c r="C32" s="620">
        <v>3194.560390000001</v>
      </c>
      <c r="D32" s="621">
        <v>17.387361404644953</v>
      </c>
      <c r="E32" s="622">
        <v>18727.850900000001</v>
      </c>
      <c r="F32" s="623">
        <v>8.3872975777818617</v>
      </c>
      <c r="G32" s="622">
        <v>48536.228049999998</v>
      </c>
      <c r="H32" s="623">
        <v>9.5939601713796971</v>
      </c>
      <c r="I32" s="623">
        <v>12.951822822661684</v>
      </c>
      <c r="J32" s="792"/>
    </row>
    <row r="33" spans="1:10" x14ac:dyDescent="0.2">
      <c r="A33" s="750" t="s">
        <v>506</v>
      </c>
      <c r="B33" s="212"/>
      <c r="C33" s="620">
        <v>22650.087809999997</v>
      </c>
      <c r="D33" s="621">
        <v>-13.573502478534277</v>
      </c>
      <c r="E33" s="622">
        <v>110563.0558</v>
      </c>
      <c r="F33" s="623">
        <v>8.8293645717277336</v>
      </c>
      <c r="G33" s="622">
        <v>326208.15128999995</v>
      </c>
      <c r="H33" s="623">
        <v>0.95705758813388242</v>
      </c>
      <c r="I33" s="623">
        <v>87.048177177338303</v>
      </c>
      <c r="J33" s="792"/>
    </row>
    <row r="34" spans="1:10" x14ac:dyDescent="0.2">
      <c r="A34" s="836" t="s">
        <v>507</v>
      </c>
      <c r="B34" s="837"/>
      <c r="C34" s="832">
        <v>897.30400000000145</v>
      </c>
      <c r="D34" s="831">
        <v>41.011638727875031</v>
      </c>
      <c r="E34" s="832">
        <v>4956.793709999999</v>
      </c>
      <c r="F34" s="831">
        <v>43.059139562544082</v>
      </c>
      <c r="G34" s="832">
        <v>9317.7155500000008</v>
      </c>
      <c r="H34" s="831">
        <v>-20.465682183907646</v>
      </c>
      <c r="I34" s="831">
        <v>2.4864190268604873</v>
      </c>
      <c r="J34" s="792"/>
    </row>
    <row r="35" spans="1:10" x14ac:dyDescent="0.2">
      <c r="B35" s="849"/>
      <c r="C35" s="850"/>
      <c r="D35" s="851"/>
      <c r="E35" s="850"/>
      <c r="F35" s="851"/>
      <c r="G35" s="850"/>
      <c r="H35" s="851"/>
      <c r="I35" s="245" t="s">
        <v>233</v>
      </c>
      <c r="J35" s="792"/>
    </row>
    <row r="36" spans="1:10" x14ac:dyDescent="0.2">
      <c r="A36" s="675" t="s">
        <v>367</v>
      </c>
      <c r="B36" s="792"/>
      <c r="C36" s="792"/>
      <c r="D36" s="792"/>
      <c r="E36" s="792"/>
      <c r="F36" s="792"/>
      <c r="G36" s="792"/>
      <c r="H36" s="792"/>
      <c r="I36" s="792"/>
      <c r="J36" s="1"/>
    </row>
    <row r="37" spans="1:10" ht="14.25" customHeight="1" x14ac:dyDescent="0.2">
      <c r="A37" s="676" t="s">
        <v>621</v>
      </c>
      <c r="B37" s="792"/>
      <c r="C37" s="792"/>
      <c r="D37" s="792"/>
      <c r="E37" s="792"/>
      <c r="F37" s="792"/>
      <c r="G37" s="792"/>
      <c r="H37" s="792"/>
      <c r="I37" s="792"/>
      <c r="J37" s="1"/>
    </row>
    <row r="38" spans="1:10" ht="14.25" customHeight="1" x14ac:dyDescent="0.2">
      <c r="A38" s="676" t="s">
        <v>535</v>
      </c>
      <c r="B38" s="843"/>
      <c r="C38" s="843"/>
      <c r="D38" s="843"/>
      <c r="E38" s="843"/>
      <c r="F38" s="843"/>
      <c r="G38" s="843"/>
      <c r="H38" s="843"/>
      <c r="I38" s="843"/>
    </row>
    <row r="39" spans="1:10" ht="19.5" customHeight="1" x14ac:dyDescent="0.2">
      <c r="A39" s="843"/>
      <c r="B39" s="843"/>
      <c r="C39" s="843"/>
      <c r="D39" s="843"/>
      <c r="E39" s="843"/>
      <c r="F39" s="843"/>
      <c r="G39" s="843"/>
      <c r="H39" s="843"/>
      <c r="I39" s="843"/>
    </row>
    <row r="66" spans="3:3" x14ac:dyDescent="0.2">
      <c r="C66" t="s">
        <v>558</v>
      </c>
    </row>
    <row r="70" spans="3:3" x14ac:dyDescent="0.2">
      <c r="C70" t="s">
        <v>559</v>
      </c>
    </row>
  </sheetData>
  <mergeCells count="5">
    <mergeCell ref="A3:A4"/>
    <mergeCell ref="B3:B4"/>
    <mergeCell ref="C3:D3"/>
    <mergeCell ref="E3:F3"/>
    <mergeCell ref="G3:I3"/>
  </mergeCells>
  <conditionalFormatting sqref="I11:I12">
    <cfRule type="cellIs" dxfId="277" priority="45" operator="between">
      <formula>0.00001</formula>
      <formula>0.499</formula>
    </cfRule>
  </conditionalFormatting>
  <conditionalFormatting sqref="I14">
    <cfRule type="cellIs" dxfId="276" priority="42" operator="between">
      <formula>0.00001</formula>
      <formula>0.499</formula>
    </cfRule>
  </conditionalFormatting>
  <conditionalFormatting sqref="I10">
    <cfRule type="cellIs" dxfId="275" priority="40" operator="between">
      <formula>0.00001</formula>
      <formula>0.499</formula>
    </cfRule>
  </conditionalFormatting>
  <conditionalFormatting sqref="I21">
    <cfRule type="cellIs" dxfId="274" priority="10" operator="equal">
      <formula>0</formula>
    </cfRule>
    <cfRule type="cellIs" dxfId="273" priority="36" operator="between">
      <formula>0.00001</formula>
      <formula>0.499</formula>
    </cfRule>
  </conditionalFormatting>
  <conditionalFormatting sqref="I15">
    <cfRule type="cellIs" dxfId="272" priority="23" operator="between">
      <formula>0.00001</formula>
      <formula>0.499</formula>
    </cfRule>
  </conditionalFormatting>
  <conditionalFormatting sqref="I18">
    <cfRule type="cellIs" dxfId="271" priority="22" operator="between">
      <formula>0.00001</formula>
      <formula>0.499</formula>
    </cfRule>
  </conditionalFormatting>
  <conditionalFormatting sqref="I19">
    <cfRule type="cellIs" dxfId="270" priority="21" operator="between">
      <formula>0.00001</formula>
      <formula>0.499</formula>
    </cfRule>
  </conditionalFormatting>
  <conditionalFormatting sqref="I26">
    <cfRule type="cellIs" dxfId="269" priority="13" operator="between">
      <formula>0.00001</formula>
      <formula>0.499</formula>
    </cfRule>
  </conditionalFormatting>
  <conditionalFormatting sqref="I25">
    <cfRule type="cellIs" dxfId="268" priority="9" operator="between">
      <formula>0.00001</formula>
      <formula>0.499</formula>
    </cfRule>
  </conditionalFormatting>
  <conditionalFormatting sqref="F28 H28">
    <cfRule type="cellIs" dxfId="267" priority="8" operator="between">
      <formula>".000001"</formula>
      <formula>".049"</formula>
    </cfRule>
  </conditionalFormatting>
  <conditionalFormatting sqref="F28">
    <cfRule type="cellIs" dxfId="266" priority="7" operator="between">
      <formula>0.000001</formula>
      <formula>0.049999</formula>
    </cfRule>
  </conditionalFormatting>
  <conditionalFormatting sqref="H28">
    <cfRule type="cellIs" dxfId="265" priority="6" operator="between">
      <formula>0.000001</formula>
      <formula>0.049999</formula>
    </cfRule>
  </conditionalFormatting>
  <conditionalFormatting sqref="F29 H29">
    <cfRule type="cellIs" dxfId="264" priority="5" operator="between">
      <formula>".000001"</formula>
      <formula>".049"</formula>
    </cfRule>
  </conditionalFormatting>
  <conditionalFormatting sqref="F29">
    <cfRule type="cellIs" dxfId="263" priority="4" operator="between">
      <formula>0.000001</formula>
      <formula>0.049999</formula>
    </cfRule>
  </conditionalFormatting>
  <conditionalFormatting sqref="H29">
    <cfRule type="cellIs" dxfId="262" priority="3" operator="between">
      <formula>0.000001</formula>
      <formula>0.049999</formula>
    </cfRule>
  </conditionalFormatting>
  <conditionalFormatting sqref="I17">
    <cfRule type="cellIs" dxfId="261"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C17" sqref="C17"/>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16" t="s">
        <v>18</v>
      </c>
      <c r="B1" s="916"/>
      <c r="C1" s="916"/>
      <c r="D1" s="916"/>
      <c r="E1" s="916"/>
      <c r="F1" s="916"/>
      <c r="G1" s="1"/>
      <c r="H1" s="1"/>
    </row>
    <row r="2" spans="1:9" x14ac:dyDescent="0.2">
      <c r="A2" s="917"/>
      <c r="B2" s="917"/>
      <c r="C2" s="917"/>
      <c r="D2" s="917"/>
      <c r="E2" s="917"/>
      <c r="F2" s="917"/>
      <c r="G2" s="11"/>
      <c r="H2" s="62" t="s">
        <v>529</v>
      </c>
    </row>
    <row r="3" spans="1:9" x14ac:dyDescent="0.2">
      <c r="A3" s="12"/>
      <c r="B3" s="888">
        <f>INDICE!A3</f>
        <v>42826</v>
      </c>
      <c r="C3" s="888">
        <v>41671</v>
      </c>
      <c r="D3" s="906" t="s">
        <v>118</v>
      </c>
      <c r="E3" s="906"/>
      <c r="F3" s="906" t="s">
        <v>119</v>
      </c>
      <c r="G3" s="906"/>
      <c r="H3" s="906"/>
    </row>
    <row r="4" spans="1:9" x14ac:dyDescent="0.2">
      <c r="A4" s="597"/>
      <c r="B4" s="258" t="s">
        <v>54</v>
      </c>
      <c r="C4" s="259" t="s">
        <v>473</v>
      </c>
      <c r="D4" s="258" t="s">
        <v>54</v>
      </c>
      <c r="E4" s="259" t="s">
        <v>473</v>
      </c>
      <c r="F4" s="258" t="s">
        <v>54</v>
      </c>
      <c r="G4" s="260" t="s">
        <v>473</v>
      </c>
      <c r="H4" s="259" t="s">
        <v>533</v>
      </c>
      <c r="I4" s="62"/>
    </row>
    <row r="5" spans="1:9" ht="14.1" customHeight="1" x14ac:dyDescent="0.2">
      <c r="A5" s="625" t="s">
        <v>368</v>
      </c>
      <c r="B5" s="354">
        <v>15461.819459999997</v>
      </c>
      <c r="C5" s="355">
        <v>-8.2700460947392109</v>
      </c>
      <c r="D5" s="354">
        <v>73033.288289999997</v>
      </c>
      <c r="E5" s="805">
        <v>10.612640100632669</v>
      </c>
      <c r="F5" s="354">
        <v>218119.26399000004</v>
      </c>
      <c r="G5" s="355">
        <v>2.8391975844031769</v>
      </c>
      <c r="H5" s="355">
        <v>58.20481267101372</v>
      </c>
    </row>
    <row r="6" spans="1:9" x14ac:dyDescent="0.2">
      <c r="A6" s="614" t="s">
        <v>369</v>
      </c>
      <c r="B6" s="677">
        <v>6130.6818700000003</v>
      </c>
      <c r="C6" s="678">
        <v>-5.8101349909594022</v>
      </c>
      <c r="D6" s="677">
        <v>29007.70434</v>
      </c>
      <c r="E6" s="678">
        <v>25.850941726472438</v>
      </c>
      <c r="F6" s="677">
        <v>81578.579300000012</v>
      </c>
      <c r="G6" s="678">
        <v>5.8084084429134579</v>
      </c>
      <c r="H6" s="678">
        <v>21.769126849527737</v>
      </c>
    </row>
    <row r="7" spans="1:9" x14ac:dyDescent="0.2">
      <c r="A7" s="614" t="s">
        <v>370</v>
      </c>
      <c r="B7" s="679">
        <v>6136.5772000000006</v>
      </c>
      <c r="C7" s="678">
        <v>-19.5262443646901</v>
      </c>
      <c r="D7" s="677">
        <v>31266.244499999997</v>
      </c>
      <c r="E7" s="678">
        <v>9.816636431127634</v>
      </c>
      <c r="F7" s="677">
        <v>100713.47695</v>
      </c>
      <c r="G7" s="678">
        <v>3.452716304121854</v>
      </c>
      <c r="H7" s="678">
        <v>26.875246835556716</v>
      </c>
    </row>
    <row r="8" spans="1:9" x14ac:dyDescent="0.2">
      <c r="A8" s="614" t="s">
        <v>600</v>
      </c>
      <c r="B8" s="679">
        <v>0</v>
      </c>
      <c r="C8" s="680" t="s">
        <v>148</v>
      </c>
      <c r="D8" s="677">
        <v>14.858690000000001</v>
      </c>
      <c r="E8" s="680" t="s">
        <v>148</v>
      </c>
      <c r="F8" s="677">
        <v>22.858690000000003</v>
      </c>
      <c r="G8" s="680">
        <v>371.21895208587148</v>
      </c>
      <c r="H8" s="810">
        <v>6.0998086322892262E-3</v>
      </c>
    </row>
    <row r="9" spans="1:9" x14ac:dyDescent="0.2">
      <c r="A9" s="614" t="s">
        <v>601</v>
      </c>
      <c r="B9" s="677">
        <v>3194.5603899999951</v>
      </c>
      <c r="C9" s="678">
        <v>17.387361404644711</v>
      </c>
      <c r="D9" s="677">
        <v>12744.480759999993</v>
      </c>
      <c r="E9" s="678">
        <v>-12.140931268749537</v>
      </c>
      <c r="F9" s="677">
        <v>35804.34904999999</v>
      </c>
      <c r="G9" s="678">
        <v>-4.8770805198341396</v>
      </c>
      <c r="H9" s="678">
        <v>9.5543391772969688</v>
      </c>
    </row>
    <row r="10" spans="1:9" x14ac:dyDescent="0.2">
      <c r="A10" s="625" t="s">
        <v>371</v>
      </c>
      <c r="B10" s="627">
        <v>10382.828739999999</v>
      </c>
      <c r="C10" s="355">
        <v>-13.999051775657909</v>
      </c>
      <c r="D10" s="627">
        <v>56252.007929999992</v>
      </c>
      <c r="E10" s="355">
        <v>6.4473017701652493</v>
      </c>
      <c r="F10" s="627">
        <v>156619.50487</v>
      </c>
      <c r="G10" s="355">
        <v>0.84633990445506169</v>
      </c>
      <c r="H10" s="355">
        <v>41.793690180447371</v>
      </c>
    </row>
    <row r="11" spans="1:9" x14ac:dyDescent="0.2">
      <c r="A11" s="614" t="s">
        <v>372</v>
      </c>
      <c r="B11" s="677">
        <v>4808.0199199999997</v>
      </c>
      <c r="C11" s="678">
        <v>77.752334882591825</v>
      </c>
      <c r="D11" s="677">
        <v>16518.472669999999</v>
      </c>
      <c r="E11" s="678">
        <v>29.068872523880472</v>
      </c>
      <c r="F11" s="677">
        <v>39742.264200000005</v>
      </c>
      <c r="G11" s="678">
        <v>6.313046035039223</v>
      </c>
      <c r="H11" s="678">
        <v>10.605166185546027</v>
      </c>
    </row>
    <row r="12" spans="1:9" x14ac:dyDescent="0.2">
      <c r="A12" s="614" t="s">
        <v>373</v>
      </c>
      <c r="B12" s="677">
        <v>2664.0588700000003</v>
      </c>
      <c r="C12" s="678">
        <v>30.371458591296374</v>
      </c>
      <c r="D12" s="677">
        <v>9040.2884400000003</v>
      </c>
      <c r="E12" s="678">
        <v>31.618549379975214</v>
      </c>
      <c r="F12" s="677">
        <v>20177.426490000002</v>
      </c>
      <c r="G12" s="678">
        <v>-16.886150132758964</v>
      </c>
      <c r="H12" s="678">
        <v>5.3843173113193847</v>
      </c>
    </row>
    <row r="13" spans="1:9" x14ac:dyDescent="0.2">
      <c r="A13" s="614" t="s">
        <v>374</v>
      </c>
      <c r="B13" s="677">
        <v>0</v>
      </c>
      <c r="C13" s="678">
        <v>-100</v>
      </c>
      <c r="D13" s="677">
        <v>2456.6717800000001</v>
      </c>
      <c r="E13" s="678">
        <v>-32.487229140918714</v>
      </c>
      <c r="F13" s="677">
        <v>9946.6723599999987</v>
      </c>
      <c r="G13" s="678">
        <v>-19.739845508145478</v>
      </c>
      <c r="H13" s="678">
        <v>2.6542552492763423</v>
      </c>
    </row>
    <row r="14" spans="1:9" x14ac:dyDescent="0.2">
      <c r="A14" s="614" t="s">
        <v>375</v>
      </c>
      <c r="B14" s="677">
        <v>1447.1799900000001</v>
      </c>
      <c r="C14" s="678">
        <v>-21.951993081459786</v>
      </c>
      <c r="D14" s="677">
        <v>13883.43326</v>
      </c>
      <c r="E14" s="678">
        <v>10.904829559606528</v>
      </c>
      <c r="F14" s="677">
        <v>41085.221170000004</v>
      </c>
      <c r="G14" s="678">
        <v>20.76467210257535</v>
      </c>
      <c r="H14" s="678">
        <v>10.963532326317829</v>
      </c>
    </row>
    <row r="15" spans="1:9" x14ac:dyDescent="0.2">
      <c r="A15" s="614" t="s">
        <v>376</v>
      </c>
      <c r="B15" s="677">
        <v>967.85844999999995</v>
      </c>
      <c r="C15" s="678">
        <v>7.7324126326535163</v>
      </c>
      <c r="D15" s="677">
        <v>3935.2850999999996</v>
      </c>
      <c r="E15" s="678">
        <v>-15.645696462091493</v>
      </c>
      <c r="F15" s="677">
        <v>12933.807140000001</v>
      </c>
      <c r="G15" s="678">
        <v>-10.550892184195963</v>
      </c>
      <c r="H15" s="678">
        <v>3.4513678798275853</v>
      </c>
    </row>
    <row r="16" spans="1:9" x14ac:dyDescent="0.2">
      <c r="A16" s="614" t="s">
        <v>377</v>
      </c>
      <c r="B16" s="677">
        <v>495.71151000000003</v>
      </c>
      <c r="C16" s="678">
        <v>-86.747457887529663</v>
      </c>
      <c r="D16" s="677">
        <v>10417.856679999999</v>
      </c>
      <c r="E16" s="678">
        <v>-15.684871580635603</v>
      </c>
      <c r="F16" s="677">
        <v>32734.113510000003</v>
      </c>
      <c r="G16" s="678">
        <v>-0.11745029107318281</v>
      </c>
      <c r="H16" s="678">
        <v>8.735051228160204</v>
      </c>
    </row>
    <row r="17" spans="1:8" x14ac:dyDescent="0.2">
      <c r="A17" s="625" t="s">
        <v>652</v>
      </c>
      <c r="B17" s="847">
        <v>0</v>
      </c>
      <c r="C17" s="627" t="s">
        <v>148</v>
      </c>
      <c r="D17" s="627">
        <v>5.6104800000000008</v>
      </c>
      <c r="E17" s="643">
        <v>880.69884109143663</v>
      </c>
      <c r="F17" s="627">
        <v>5.6104800000000008</v>
      </c>
      <c r="G17" s="643">
        <v>880.69884109143663</v>
      </c>
      <c r="H17" s="848">
        <v>1.4971485389270365E-3</v>
      </c>
    </row>
    <row r="18" spans="1:8" x14ac:dyDescent="0.2">
      <c r="A18" s="626" t="s">
        <v>117</v>
      </c>
      <c r="B18" s="69">
        <v>25844.648199999996</v>
      </c>
      <c r="C18" s="70">
        <v>-10.660951541770688</v>
      </c>
      <c r="D18" s="69">
        <v>129290.90669999999</v>
      </c>
      <c r="E18" s="70">
        <v>8.7651077473407426</v>
      </c>
      <c r="F18" s="69">
        <v>374744.37933999998</v>
      </c>
      <c r="G18" s="70">
        <v>1.9981628585623228</v>
      </c>
      <c r="H18" s="70">
        <v>100</v>
      </c>
    </row>
    <row r="19" spans="1:8" x14ac:dyDescent="0.2">
      <c r="A19" s="670"/>
      <c r="B19" s="1"/>
      <c r="C19" s="1"/>
      <c r="D19" s="1"/>
      <c r="E19" s="1"/>
      <c r="F19" s="1"/>
      <c r="G19" s="1"/>
      <c r="H19" s="245" t="s">
        <v>233</v>
      </c>
    </row>
    <row r="20" spans="1:8" x14ac:dyDescent="0.2">
      <c r="A20" s="675" t="s">
        <v>367</v>
      </c>
      <c r="B20" s="1"/>
      <c r="C20" s="1"/>
      <c r="D20" s="1"/>
      <c r="E20" s="1"/>
      <c r="F20" s="1"/>
      <c r="G20" s="1"/>
      <c r="H20" s="1"/>
    </row>
    <row r="21" spans="1:8" x14ac:dyDescent="0.2">
      <c r="A21" s="676" t="s">
        <v>620</v>
      </c>
      <c r="B21" s="1"/>
      <c r="C21" s="1"/>
      <c r="D21" s="1"/>
      <c r="E21" s="1"/>
      <c r="F21" s="1"/>
      <c r="G21" s="1"/>
      <c r="H21" s="1"/>
    </row>
    <row r="22" spans="1:8" x14ac:dyDescent="0.2">
      <c r="A22" s="924"/>
      <c r="B22" s="924"/>
      <c r="C22" s="924"/>
      <c r="D22" s="924"/>
      <c r="E22" s="924"/>
      <c r="F22" s="924"/>
      <c r="G22" s="924"/>
      <c r="H22" s="924"/>
    </row>
    <row r="23" spans="1:8" x14ac:dyDescent="0.2">
      <c r="A23" s="924"/>
      <c r="B23" s="924"/>
      <c r="C23" s="924"/>
      <c r="D23" s="924"/>
      <c r="E23" s="924"/>
      <c r="F23" s="924"/>
      <c r="G23" s="924"/>
      <c r="H23" s="924"/>
    </row>
  </sheetData>
  <mergeCells count="5">
    <mergeCell ref="A1:F2"/>
    <mergeCell ref="B3:C3"/>
    <mergeCell ref="D3:E3"/>
    <mergeCell ref="F3:H3"/>
    <mergeCell ref="A22:H23"/>
  </mergeCells>
  <conditionalFormatting sqref="H17">
    <cfRule type="cellIs" dxfId="260" priority="11" operator="between">
      <formula>0.0001</formula>
      <formula>0.44999</formula>
    </cfRule>
  </conditionalFormatting>
  <conditionalFormatting sqref="E5">
    <cfRule type="cellIs" dxfId="259" priority="4" operator="between">
      <formula>-0.49</formula>
      <formula>0.49</formula>
    </cfRule>
  </conditionalFormatting>
  <conditionalFormatting sqref="E18">
    <cfRule type="cellIs" dxfId="258" priority="3" operator="between">
      <formula>0.00001</formula>
      <formula>0.049999</formula>
    </cfRule>
  </conditionalFormatting>
  <conditionalFormatting sqref="G18">
    <cfRule type="cellIs" dxfId="257" priority="2" operator="between">
      <formula>0.00001</formula>
      <formula>0.049999</formula>
    </cfRule>
  </conditionalFormatting>
  <conditionalFormatting sqref="H8">
    <cfRule type="cellIs" dxfId="256"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E17" sqref="E17"/>
    </sheetView>
  </sheetViews>
  <sheetFormatPr baseColWidth="10" defaultRowHeight="14.25" x14ac:dyDescent="0.2"/>
  <cols>
    <col min="1" max="1" width="16.375" customWidth="1"/>
  </cols>
  <sheetData>
    <row r="1" spans="1:8" ht="15" x14ac:dyDescent="0.25">
      <c r="A1" s="425" t="s">
        <v>571</v>
      </c>
      <c r="B1" s="1"/>
      <c r="C1" s="1"/>
      <c r="D1" s="1"/>
      <c r="E1" s="1"/>
      <c r="F1" s="1"/>
      <c r="G1" s="1"/>
      <c r="H1" s="1"/>
    </row>
    <row r="2" spans="1:8" x14ac:dyDescent="0.2">
      <c r="A2" s="1"/>
      <c r="B2" s="1"/>
      <c r="C2" s="1"/>
      <c r="D2" s="1"/>
      <c r="E2" s="1"/>
      <c r="F2" s="1"/>
      <c r="G2" s="62" t="s">
        <v>531</v>
      </c>
      <c r="H2" s="1"/>
    </row>
    <row r="3" spans="1:8" x14ac:dyDescent="0.2">
      <c r="A3" s="63"/>
      <c r="B3" s="888">
        <f>INDICE!A3</f>
        <v>42826</v>
      </c>
      <c r="C3" s="906">
        <v>41671</v>
      </c>
      <c r="D3" s="906" t="s">
        <v>118</v>
      </c>
      <c r="E3" s="906"/>
      <c r="F3" s="906" t="s">
        <v>119</v>
      </c>
      <c r="G3" s="906"/>
      <c r="H3" s="1"/>
    </row>
    <row r="4" spans="1:8" x14ac:dyDescent="0.2">
      <c r="A4" s="75"/>
      <c r="B4" s="258" t="s">
        <v>384</v>
      </c>
      <c r="C4" s="259" t="s">
        <v>473</v>
      </c>
      <c r="D4" s="258" t="s">
        <v>384</v>
      </c>
      <c r="E4" s="259" t="s">
        <v>473</v>
      </c>
      <c r="F4" s="258" t="s">
        <v>384</v>
      </c>
      <c r="G4" s="260" t="s">
        <v>473</v>
      </c>
      <c r="H4" s="1"/>
    </row>
    <row r="5" spans="1:8" x14ac:dyDescent="0.2">
      <c r="A5" s="681" t="s">
        <v>530</v>
      </c>
      <c r="B5" s="682">
        <v>17.345651207817532</v>
      </c>
      <c r="C5" s="646">
        <v>13.436000477423374</v>
      </c>
      <c r="D5" s="683">
        <v>18.314155643254345</v>
      </c>
      <c r="E5" s="646">
        <v>7.3702262812703658</v>
      </c>
      <c r="F5" s="683">
        <v>15.992812791306752</v>
      </c>
      <c r="G5" s="646">
        <v>-16.741116089335542</v>
      </c>
      <c r="H5" s="1"/>
    </row>
    <row r="6" spans="1:8" x14ac:dyDescent="0.2">
      <c r="A6" s="65"/>
      <c r="B6" s="65"/>
      <c r="C6" s="65"/>
      <c r="D6" s="65"/>
      <c r="E6" s="65"/>
      <c r="F6" s="65"/>
      <c r="G6" s="71" t="s">
        <v>385</v>
      </c>
      <c r="H6" s="1"/>
    </row>
    <row r="7" spans="1:8" x14ac:dyDescent="0.2">
      <c r="A7" s="272" t="s">
        <v>542</v>
      </c>
      <c r="B7" s="94"/>
      <c r="C7" s="286"/>
      <c r="D7" s="286"/>
      <c r="E7" s="286"/>
      <c r="F7" s="94"/>
      <c r="G7" s="94"/>
      <c r="H7" s="1"/>
    </row>
    <row r="8" spans="1:8" x14ac:dyDescent="0.2">
      <c r="A8" s="675" t="s">
        <v>386</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47"/>
  <sheetViews>
    <sheetView workbookViewId="0">
      <selection activeCell="I22" sqref="I22"/>
    </sheetView>
  </sheetViews>
  <sheetFormatPr baseColWidth="10" defaultRowHeight="14.25" x14ac:dyDescent="0.2"/>
  <cols>
    <col min="1" max="1" width="11" customWidth="1"/>
    <col min="2" max="2" width="15.625" customWidth="1"/>
    <col min="7" max="7" width="11" style="687"/>
    <col min="10" max="12" width="11" style="1"/>
  </cols>
  <sheetData>
    <row r="1" spans="1:14" x14ac:dyDescent="0.2">
      <c r="A1" s="916" t="s">
        <v>378</v>
      </c>
      <c r="B1" s="916"/>
      <c r="C1" s="916"/>
      <c r="D1" s="916"/>
      <c r="E1" s="916"/>
      <c r="F1" s="916"/>
      <c r="G1" s="916"/>
      <c r="H1" s="1"/>
      <c r="I1" s="1"/>
    </row>
    <row r="2" spans="1:14" x14ac:dyDescent="0.2">
      <c r="A2" s="917"/>
      <c r="B2" s="917"/>
      <c r="C2" s="917"/>
      <c r="D2" s="917"/>
      <c r="E2" s="917"/>
      <c r="F2" s="917"/>
      <c r="G2" s="917"/>
      <c r="H2" s="11"/>
      <c r="I2" s="62" t="s">
        <v>529</v>
      </c>
    </row>
    <row r="3" spans="1:14" x14ac:dyDescent="0.2">
      <c r="A3" s="902" t="s">
        <v>510</v>
      </c>
      <c r="B3" s="902" t="s">
        <v>511</v>
      </c>
      <c r="C3" s="885">
        <f>INDICE!A3</f>
        <v>42826</v>
      </c>
      <c r="D3" s="886">
        <v>41671</v>
      </c>
      <c r="E3" s="886" t="s">
        <v>118</v>
      </c>
      <c r="F3" s="886"/>
      <c r="G3" s="886" t="s">
        <v>119</v>
      </c>
      <c r="H3" s="886"/>
      <c r="I3" s="886"/>
    </row>
    <row r="4" spans="1:14" x14ac:dyDescent="0.2">
      <c r="A4" s="903"/>
      <c r="B4" s="903"/>
      <c r="C4" s="97" t="s">
        <v>54</v>
      </c>
      <c r="D4" s="97" t="s">
        <v>473</v>
      </c>
      <c r="E4" s="97" t="s">
        <v>54</v>
      </c>
      <c r="F4" s="97" t="s">
        <v>473</v>
      </c>
      <c r="G4" s="97" t="s">
        <v>54</v>
      </c>
      <c r="H4" s="438" t="s">
        <v>473</v>
      </c>
      <c r="I4" s="438" t="s">
        <v>108</v>
      </c>
    </row>
    <row r="5" spans="1:14" x14ac:dyDescent="0.2">
      <c r="A5" s="610"/>
      <c r="B5" s="631" t="s">
        <v>209</v>
      </c>
      <c r="C5" s="201">
        <v>0</v>
      </c>
      <c r="D5" s="186" t="s">
        <v>148</v>
      </c>
      <c r="E5" s="356">
        <v>0</v>
      </c>
      <c r="F5" s="186" t="s">
        <v>148</v>
      </c>
      <c r="G5" s="356">
        <v>0</v>
      </c>
      <c r="H5" s="186">
        <v>-100</v>
      </c>
      <c r="I5" s="628">
        <v>0</v>
      </c>
    </row>
    <row r="6" spans="1:14" x14ac:dyDescent="0.2">
      <c r="A6" s="778" t="s">
        <v>338</v>
      </c>
      <c r="B6" s="632"/>
      <c r="C6" s="359">
        <v>0</v>
      </c>
      <c r="D6" s="195" t="s">
        <v>148</v>
      </c>
      <c r="E6" s="191">
        <v>0</v>
      </c>
      <c r="F6" s="357" t="s">
        <v>148</v>
      </c>
      <c r="G6" s="191">
        <v>0</v>
      </c>
      <c r="H6" s="357">
        <v>-100</v>
      </c>
      <c r="I6" s="358">
        <v>0</v>
      </c>
    </row>
    <row r="7" spans="1:14" x14ac:dyDescent="0.2">
      <c r="A7" s="610"/>
      <c r="B7" s="631" t="s">
        <v>245</v>
      </c>
      <c r="C7" s="201">
        <v>0</v>
      </c>
      <c r="D7" s="186" t="s">
        <v>148</v>
      </c>
      <c r="E7" s="356">
        <v>0</v>
      </c>
      <c r="F7" s="186" t="s">
        <v>148</v>
      </c>
      <c r="G7" s="356">
        <v>0</v>
      </c>
      <c r="H7" s="186">
        <v>-100</v>
      </c>
      <c r="I7" s="630">
        <v>0</v>
      </c>
    </row>
    <row r="8" spans="1:14" x14ac:dyDescent="0.2">
      <c r="A8" s="610"/>
      <c r="B8" s="631" t="s">
        <v>211</v>
      </c>
      <c r="C8" s="201">
        <v>0</v>
      </c>
      <c r="D8" s="186" t="s">
        <v>148</v>
      </c>
      <c r="E8" s="356">
        <v>0</v>
      </c>
      <c r="F8" s="186" t="s">
        <v>148</v>
      </c>
      <c r="G8" s="356">
        <v>0</v>
      </c>
      <c r="H8" s="186">
        <v>-100</v>
      </c>
      <c r="I8" s="630">
        <v>0</v>
      </c>
    </row>
    <row r="9" spans="1:14" x14ac:dyDescent="0.2">
      <c r="A9" s="610"/>
      <c r="B9" s="631" t="s">
        <v>595</v>
      </c>
      <c r="C9" s="745">
        <v>0</v>
      </c>
      <c r="D9" s="746" t="s">
        <v>148</v>
      </c>
      <c r="E9" s="747">
        <v>0</v>
      </c>
      <c r="F9" s="746" t="s">
        <v>148</v>
      </c>
      <c r="G9" s="747">
        <v>350.54465000000005</v>
      </c>
      <c r="H9" s="746" t="s">
        <v>148</v>
      </c>
      <c r="I9" s="630">
        <v>0.82929343689078572</v>
      </c>
    </row>
    <row r="10" spans="1:14" x14ac:dyDescent="0.2">
      <c r="A10" s="778" t="s">
        <v>517</v>
      </c>
      <c r="B10" s="632"/>
      <c r="C10" s="359">
        <v>0</v>
      </c>
      <c r="D10" s="195" t="s">
        <v>148</v>
      </c>
      <c r="E10" s="191">
        <v>0</v>
      </c>
      <c r="F10" s="357" t="s">
        <v>148</v>
      </c>
      <c r="G10" s="249">
        <v>350.54465000000005</v>
      </c>
      <c r="H10" s="357">
        <v>-90.906804139589951</v>
      </c>
      <c r="I10" s="358">
        <v>0.82929343689078572</v>
      </c>
    </row>
    <row r="11" spans="1:14" x14ac:dyDescent="0.2">
      <c r="A11" s="611"/>
      <c r="B11" s="631" t="s">
        <v>638</v>
      </c>
      <c r="C11" s="201">
        <v>2.1183700000000001</v>
      </c>
      <c r="D11" s="186" t="s">
        <v>148</v>
      </c>
      <c r="E11" s="188">
        <v>10.249279999999999</v>
      </c>
      <c r="F11" s="186" t="s">
        <v>148</v>
      </c>
      <c r="G11" s="188">
        <v>17.459589999999999</v>
      </c>
      <c r="H11" s="186" t="s">
        <v>148</v>
      </c>
      <c r="I11" s="628">
        <v>4.130464806067926E-2</v>
      </c>
      <c r="J11" s="447"/>
    </row>
    <row r="12" spans="1:14" x14ac:dyDescent="0.2">
      <c r="A12" s="611"/>
      <c r="B12" s="631" t="s">
        <v>304</v>
      </c>
      <c r="C12" s="201">
        <v>0</v>
      </c>
      <c r="D12" s="186" t="s">
        <v>148</v>
      </c>
      <c r="E12" s="188">
        <v>0</v>
      </c>
      <c r="F12" s="186" t="s">
        <v>148</v>
      </c>
      <c r="G12" s="188">
        <v>0</v>
      </c>
      <c r="H12" s="186">
        <v>-100</v>
      </c>
      <c r="I12" s="629">
        <v>0</v>
      </c>
      <c r="J12" s="447"/>
    </row>
    <row r="13" spans="1:14" x14ac:dyDescent="0.2">
      <c r="A13" s="611"/>
      <c r="B13" s="631" t="s">
        <v>308</v>
      </c>
      <c r="C13" s="201">
        <v>0</v>
      </c>
      <c r="D13" s="186" t="s">
        <v>148</v>
      </c>
      <c r="E13" s="188">
        <v>0</v>
      </c>
      <c r="F13" s="186">
        <v>-100</v>
      </c>
      <c r="G13" s="825">
        <v>0.314</v>
      </c>
      <c r="H13" s="186">
        <v>7.2660813719126773</v>
      </c>
      <c r="I13" s="628">
        <v>7.4283872021354961E-4</v>
      </c>
      <c r="J13" s="447"/>
      <c r="M13" s="748"/>
      <c r="N13" s="748"/>
    </row>
    <row r="14" spans="1:14" x14ac:dyDescent="0.2">
      <c r="A14" s="611"/>
      <c r="B14" s="631" t="s">
        <v>248</v>
      </c>
      <c r="C14" s="201">
        <v>26.36298</v>
      </c>
      <c r="D14" s="186">
        <v>-94.006557031189445</v>
      </c>
      <c r="E14" s="188">
        <v>891.94760000000008</v>
      </c>
      <c r="F14" s="186">
        <v>58.216706402324228</v>
      </c>
      <c r="G14" s="188">
        <v>7225.35509</v>
      </c>
      <c r="H14" s="186">
        <v>27.732342321439202</v>
      </c>
      <c r="I14" s="628">
        <v>17.093227796637123</v>
      </c>
      <c r="J14" s="447"/>
      <c r="K14" s="792"/>
      <c r="L14" s="792"/>
      <c r="M14" s="748"/>
      <c r="N14" s="748"/>
    </row>
    <row r="15" spans="1:14" x14ac:dyDescent="0.2">
      <c r="A15" s="610"/>
      <c r="B15" s="637" t="s">
        <v>363</v>
      </c>
      <c r="C15" s="633">
        <v>0</v>
      </c>
      <c r="D15" s="634">
        <v>-100</v>
      </c>
      <c r="E15" s="635">
        <v>738.10653000000002</v>
      </c>
      <c r="F15" s="634">
        <v>69.61225776781535</v>
      </c>
      <c r="G15" s="673">
        <v>6885.0305199999984</v>
      </c>
      <c r="H15" s="634">
        <v>28.22044032666896</v>
      </c>
      <c r="I15" s="749">
        <v>16.288112293337672</v>
      </c>
      <c r="J15" s="447"/>
      <c r="K15" s="792"/>
      <c r="L15" s="792"/>
      <c r="M15" s="748"/>
      <c r="N15" s="748"/>
    </row>
    <row r="16" spans="1:14" x14ac:dyDescent="0.2">
      <c r="A16" s="610"/>
      <c r="B16" s="637" t="s">
        <v>360</v>
      </c>
      <c r="C16" s="633">
        <v>26.36298</v>
      </c>
      <c r="D16" s="634">
        <v>14.595245443441312</v>
      </c>
      <c r="E16" s="752">
        <v>153.84107</v>
      </c>
      <c r="F16" s="634">
        <v>19.648320070407241</v>
      </c>
      <c r="G16" s="673">
        <v>340.32456999999994</v>
      </c>
      <c r="H16" s="634">
        <v>18.598733932303702</v>
      </c>
      <c r="I16" s="824">
        <v>0.80511550329944759</v>
      </c>
      <c r="J16" s="447"/>
      <c r="K16" s="792"/>
      <c r="L16" s="792"/>
      <c r="M16" s="748"/>
      <c r="N16" s="748"/>
    </row>
    <row r="17" spans="1:14" x14ac:dyDescent="0.2">
      <c r="A17" s="611"/>
      <c r="B17" s="631" t="s">
        <v>215</v>
      </c>
      <c r="C17" s="201">
        <v>3.53512</v>
      </c>
      <c r="D17" s="186">
        <v>-54.842541863438775</v>
      </c>
      <c r="E17" s="356">
        <v>22.21611</v>
      </c>
      <c r="F17" s="186">
        <v>-25.880110939068583</v>
      </c>
      <c r="G17" s="188">
        <v>59.790759999999992</v>
      </c>
      <c r="H17" s="186">
        <v>-91.906675120038628</v>
      </c>
      <c r="I17" s="630">
        <v>0.14144869948724678</v>
      </c>
      <c r="M17" s="748"/>
      <c r="N17" s="748"/>
    </row>
    <row r="18" spans="1:14" x14ac:dyDescent="0.2">
      <c r="A18" s="610"/>
      <c r="B18" s="631" t="s">
        <v>661</v>
      </c>
      <c r="C18" s="201">
        <v>0</v>
      </c>
      <c r="D18" s="186" t="s">
        <v>148</v>
      </c>
      <c r="E18" s="356">
        <v>0.56594000000000011</v>
      </c>
      <c r="F18" s="186" t="s">
        <v>148</v>
      </c>
      <c r="G18" s="188">
        <v>0.56594000000000011</v>
      </c>
      <c r="H18" s="186" t="s">
        <v>148</v>
      </c>
      <c r="I18" s="628">
        <v>1.3388603354065488E-3</v>
      </c>
      <c r="M18" s="748"/>
      <c r="N18" s="748"/>
    </row>
    <row r="19" spans="1:14" x14ac:dyDescent="0.2">
      <c r="A19" s="610"/>
      <c r="B19" s="631" t="s">
        <v>251</v>
      </c>
      <c r="C19" s="201">
        <v>2747.6988899999997</v>
      </c>
      <c r="D19" s="186">
        <v>3.0560425301736203</v>
      </c>
      <c r="E19" s="356">
        <v>8387.7035500000002</v>
      </c>
      <c r="F19" s="186">
        <v>-18.342431422357251</v>
      </c>
      <c r="G19" s="356">
        <v>34568.553690000001</v>
      </c>
      <c r="H19" s="186">
        <v>-5.5579661092430754</v>
      </c>
      <c r="I19" s="628">
        <v>81.779809499085914</v>
      </c>
    </row>
    <row r="20" spans="1:14" x14ac:dyDescent="0.2">
      <c r="A20" s="610"/>
      <c r="B20" s="637" t="s">
        <v>363</v>
      </c>
      <c r="C20" s="633">
        <v>2742.3884899999998</v>
      </c>
      <c r="D20" s="634">
        <v>3.1458010380759647</v>
      </c>
      <c r="E20" s="635">
        <v>8374.794460000001</v>
      </c>
      <c r="F20" s="634">
        <v>-18.247534090611943</v>
      </c>
      <c r="G20" s="673">
        <v>34427.813200000004</v>
      </c>
      <c r="H20" s="634">
        <v>-5.5866468097388946</v>
      </c>
      <c r="I20" s="749">
        <v>81.44685572369157</v>
      </c>
    </row>
    <row r="21" spans="1:14" x14ac:dyDescent="0.2">
      <c r="A21" s="610"/>
      <c r="B21" s="637" t="s">
        <v>360</v>
      </c>
      <c r="C21" s="633">
        <v>5.3103999999999996</v>
      </c>
      <c r="D21" s="634">
        <v>-28.897077233916363</v>
      </c>
      <c r="E21" s="752">
        <v>12.909090000000001</v>
      </c>
      <c r="F21" s="634">
        <v>-53.420076965127535</v>
      </c>
      <c r="G21" s="673">
        <v>140.74049000000002</v>
      </c>
      <c r="H21" s="634">
        <v>2.0233817871427497</v>
      </c>
      <c r="I21" s="636">
        <v>0.33295377539435633</v>
      </c>
    </row>
    <row r="22" spans="1:14" x14ac:dyDescent="0.2">
      <c r="A22" s="610"/>
      <c r="B22" s="631" t="s">
        <v>379</v>
      </c>
      <c r="C22" s="745">
        <v>0.59109</v>
      </c>
      <c r="D22" s="746">
        <v>-50.906961678377428</v>
      </c>
      <c r="E22" s="747">
        <v>1.1910000000000001</v>
      </c>
      <c r="F22" s="746">
        <v>-73.474564757919197</v>
      </c>
      <c r="G22" s="747">
        <v>8.2720000000000002</v>
      </c>
      <c r="H22" s="746">
        <v>-26.736487832960609</v>
      </c>
      <c r="I22" s="636">
        <v>1.9569305393651218E-2</v>
      </c>
    </row>
    <row r="23" spans="1:14" x14ac:dyDescent="0.2">
      <c r="A23" s="778" t="s">
        <v>501</v>
      </c>
      <c r="B23" s="632"/>
      <c r="C23" s="359">
        <v>2780.3064499999996</v>
      </c>
      <c r="D23" s="195">
        <v>-10.747850637441143</v>
      </c>
      <c r="E23" s="191">
        <v>9313.8734800000002</v>
      </c>
      <c r="F23" s="357">
        <v>-14.318221420010868</v>
      </c>
      <c r="G23" s="249">
        <v>41880.311070000003</v>
      </c>
      <c r="H23" s="357">
        <v>-3.0821179147874718</v>
      </c>
      <c r="I23" s="358">
        <v>99.077441647720249</v>
      </c>
    </row>
    <row r="24" spans="1:14" x14ac:dyDescent="0.2">
      <c r="A24" s="610"/>
      <c r="B24" s="631" t="s">
        <v>380</v>
      </c>
      <c r="C24" s="745">
        <v>0</v>
      </c>
      <c r="D24" s="746" t="s">
        <v>148</v>
      </c>
      <c r="E24" s="747">
        <v>0</v>
      </c>
      <c r="F24" s="746" t="s">
        <v>148</v>
      </c>
      <c r="G24" s="747">
        <v>0</v>
      </c>
      <c r="H24" s="746">
        <v>-100</v>
      </c>
      <c r="I24" s="630">
        <v>0</v>
      </c>
    </row>
    <row r="25" spans="1:14" x14ac:dyDescent="0.2">
      <c r="A25" s="778" t="s">
        <v>382</v>
      </c>
      <c r="B25" s="632"/>
      <c r="C25" s="359">
        <v>0</v>
      </c>
      <c r="D25" s="195" t="s">
        <v>148</v>
      </c>
      <c r="E25" s="191">
        <v>0</v>
      </c>
      <c r="F25" s="357">
        <v>-100</v>
      </c>
      <c r="G25" s="191">
        <v>0</v>
      </c>
      <c r="H25" s="357">
        <v>-100</v>
      </c>
      <c r="I25" s="358">
        <v>0</v>
      </c>
      <c r="J25" s="447"/>
    </row>
    <row r="26" spans="1:14" x14ac:dyDescent="0.2">
      <c r="A26" s="611"/>
      <c r="B26" s="631" t="s">
        <v>258</v>
      </c>
      <c r="C26" s="201">
        <v>0</v>
      </c>
      <c r="D26" s="186" t="s">
        <v>148</v>
      </c>
      <c r="E26" s="188">
        <v>0</v>
      </c>
      <c r="F26" s="186" t="s">
        <v>148</v>
      </c>
      <c r="G26" s="188">
        <v>0</v>
      </c>
      <c r="H26" s="186">
        <v>-100</v>
      </c>
      <c r="I26" s="628">
        <v>0</v>
      </c>
    </row>
    <row r="27" spans="1:14" x14ac:dyDescent="0.2">
      <c r="A27" s="611"/>
      <c r="B27" s="631" t="s">
        <v>381</v>
      </c>
      <c r="C27" s="201">
        <v>0</v>
      </c>
      <c r="D27" s="186" t="s">
        <v>148</v>
      </c>
      <c r="E27" s="188">
        <v>0</v>
      </c>
      <c r="F27" s="186" t="s">
        <v>148</v>
      </c>
      <c r="G27" s="188">
        <v>0</v>
      </c>
      <c r="H27" s="186">
        <v>-100</v>
      </c>
      <c r="I27" s="628">
        <v>0</v>
      </c>
    </row>
    <row r="28" spans="1:14" x14ac:dyDescent="0.2">
      <c r="A28" s="610"/>
      <c r="B28" s="631" t="s">
        <v>641</v>
      </c>
      <c r="C28" s="745">
        <v>0</v>
      </c>
      <c r="D28" s="746" t="s">
        <v>148</v>
      </c>
      <c r="E28" s="747">
        <v>0</v>
      </c>
      <c r="F28" s="746">
        <v>-100</v>
      </c>
      <c r="G28" s="747">
        <v>0</v>
      </c>
      <c r="H28" s="746">
        <v>-100</v>
      </c>
      <c r="I28" s="630">
        <v>0</v>
      </c>
      <c r="J28" s="792"/>
      <c r="K28" s="792"/>
      <c r="L28" s="792"/>
    </row>
    <row r="29" spans="1:14" x14ac:dyDescent="0.2">
      <c r="A29" s="778" t="s">
        <v>518</v>
      </c>
      <c r="B29" s="632"/>
      <c r="C29" s="359">
        <v>0</v>
      </c>
      <c r="D29" s="195" t="s">
        <v>148</v>
      </c>
      <c r="E29" s="191">
        <v>0</v>
      </c>
      <c r="F29" s="357">
        <v>-100</v>
      </c>
      <c r="G29" s="191">
        <v>0</v>
      </c>
      <c r="H29" s="357">
        <v>-100</v>
      </c>
      <c r="I29" s="358">
        <v>0</v>
      </c>
    </row>
    <row r="30" spans="1:14" x14ac:dyDescent="0.2">
      <c r="A30" s="610"/>
      <c r="B30" s="631" t="s">
        <v>226</v>
      </c>
      <c r="C30" s="745">
        <v>0</v>
      </c>
      <c r="D30" s="746" t="s">
        <v>148</v>
      </c>
      <c r="E30" s="747">
        <v>0</v>
      </c>
      <c r="F30" s="746" t="s">
        <v>148</v>
      </c>
      <c r="G30" s="747">
        <v>0</v>
      </c>
      <c r="H30" s="746">
        <v>-100</v>
      </c>
      <c r="I30" s="630">
        <v>0</v>
      </c>
      <c r="J30" s="792"/>
      <c r="K30" s="792"/>
      <c r="L30" s="792"/>
    </row>
    <row r="31" spans="1:14" s="823" customFormat="1" x14ac:dyDescent="0.2">
      <c r="A31" s="778" t="s">
        <v>502</v>
      </c>
      <c r="B31" s="632"/>
      <c r="C31" s="359">
        <v>0</v>
      </c>
      <c r="D31" s="195" t="s">
        <v>148</v>
      </c>
      <c r="E31" s="191">
        <v>0</v>
      </c>
      <c r="F31" s="357" t="s">
        <v>148</v>
      </c>
      <c r="G31" s="191">
        <v>0</v>
      </c>
      <c r="H31" s="357">
        <v>-100</v>
      </c>
      <c r="I31" s="358">
        <v>0</v>
      </c>
      <c r="J31" s="13"/>
      <c r="K31" s="13"/>
      <c r="L31" s="13"/>
    </row>
    <row r="32" spans="1:14" x14ac:dyDescent="0.2">
      <c r="A32" s="855" t="s">
        <v>672</v>
      </c>
      <c r="B32" s="856"/>
      <c r="C32" s="857">
        <v>3.05071</v>
      </c>
      <c r="D32" s="858" t="s">
        <v>148</v>
      </c>
      <c r="E32" s="857">
        <v>3.6280300000000003</v>
      </c>
      <c r="F32" s="859">
        <v>-81.203572742297297</v>
      </c>
      <c r="G32" s="860">
        <v>39.423339999999996</v>
      </c>
      <c r="H32" s="859">
        <v>-48.211027830732981</v>
      </c>
      <c r="I32" s="861">
        <v>9.3264915388992467E-2</v>
      </c>
    </row>
    <row r="33" spans="1:12" x14ac:dyDescent="0.2">
      <c r="A33" s="617" t="s">
        <v>117</v>
      </c>
      <c r="B33" s="361"/>
      <c r="C33" s="361">
        <v>2783.3571599999996</v>
      </c>
      <c r="D33" s="352">
        <v>-10.649918114721626</v>
      </c>
      <c r="E33" s="204">
        <v>9317.5015100000001</v>
      </c>
      <c r="F33" s="352">
        <v>-21.537203037572066</v>
      </c>
      <c r="G33" s="252">
        <v>42270.279059999993</v>
      </c>
      <c r="H33" s="207">
        <v>-24.748936498000401</v>
      </c>
      <c r="I33" s="362">
        <v>100</v>
      </c>
    </row>
    <row r="34" spans="1:12" x14ac:dyDescent="0.2">
      <c r="A34" s="363"/>
      <c r="B34" s="363" t="s">
        <v>363</v>
      </c>
      <c r="C34" s="638">
        <v>2742.3884899999998</v>
      </c>
      <c r="D34" s="216">
        <v>-10.834262320406568</v>
      </c>
      <c r="E34" s="253">
        <v>9112.9009900000001</v>
      </c>
      <c r="F34" s="216">
        <v>-14.667305211489184</v>
      </c>
      <c r="G34" s="253">
        <v>41312.843719999997</v>
      </c>
      <c r="H34" s="216">
        <v>-1.2473429962640374</v>
      </c>
      <c r="I34" s="639">
        <v>97.734968017029232</v>
      </c>
    </row>
    <row r="35" spans="1:12" x14ac:dyDescent="0.2">
      <c r="A35" s="363"/>
      <c r="B35" s="363" t="s">
        <v>360</v>
      </c>
      <c r="C35" s="638">
        <v>40.968669999999996</v>
      </c>
      <c r="D35" s="216">
        <v>3.7014546518586005</v>
      </c>
      <c r="E35" s="253">
        <v>204.60052000000002</v>
      </c>
      <c r="F35" s="216">
        <v>-82.890011680004321</v>
      </c>
      <c r="G35" s="253">
        <v>957.43534000000011</v>
      </c>
      <c r="H35" s="216">
        <v>-93.322238480056413</v>
      </c>
      <c r="I35" s="639">
        <v>2.2650319829707799</v>
      </c>
    </row>
    <row r="36" spans="1:12" x14ac:dyDescent="0.2">
      <c r="A36" s="826"/>
      <c r="B36" s="827" t="s">
        <v>505</v>
      </c>
      <c r="C36" s="828">
        <v>2778.1880799999994</v>
      </c>
      <c r="D36" s="829">
        <v>-10.815853600080452</v>
      </c>
      <c r="E36" s="828">
        <v>9303.0582599999998</v>
      </c>
      <c r="F36" s="829">
        <v>-14.417714642387553</v>
      </c>
      <c r="G36" s="828">
        <v>41862.285539999997</v>
      </c>
      <c r="H36" s="830">
        <v>-9.1130734979109</v>
      </c>
      <c r="I36" s="830">
        <v>99.034798139324138</v>
      </c>
    </row>
    <row r="37" spans="1:12" x14ac:dyDescent="0.2">
      <c r="A37" s="826"/>
      <c r="B37" s="827" t="s">
        <v>506</v>
      </c>
      <c r="C37" s="828">
        <v>5.1690800000000747</v>
      </c>
      <c r="D37" s="829" t="s">
        <v>148</v>
      </c>
      <c r="E37" s="828">
        <v>14.443250000000001</v>
      </c>
      <c r="F37" s="829">
        <v>-98.562500620802268</v>
      </c>
      <c r="G37" s="828">
        <v>407.99351999999584</v>
      </c>
      <c r="H37" s="830">
        <v>-95.965489590734094</v>
      </c>
      <c r="I37" s="830">
        <v>0.96520186067585412</v>
      </c>
      <c r="J37" s="792"/>
      <c r="K37" s="792"/>
      <c r="L37" s="792"/>
    </row>
    <row r="38" spans="1:12" x14ac:dyDescent="0.2">
      <c r="A38" s="836"/>
      <c r="B38" s="837" t="s">
        <v>507</v>
      </c>
      <c r="C38" s="832">
        <v>3232.4749999999999</v>
      </c>
      <c r="D38" s="831">
        <v>25.369917322195445</v>
      </c>
      <c r="E38" s="832">
        <v>6524.2702700000009</v>
      </c>
      <c r="F38" s="831">
        <v>-15.836587972922263</v>
      </c>
      <c r="G38" s="832">
        <v>42190.326810000013</v>
      </c>
      <c r="H38" s="831">
        <v>-3.1651739217983588</v>
      </c>
      <c r="I38" s="831">
        <v>99.033592271833072</v>
      </c>
      <c r="J38" s="792"/>
      <c r="K38" s="792"/>
      <c r="L38" s="792"/>
    </row>
    <row r="39" spans="1:12" x14ac:dyDescent="0.2">
      <c r="A39" s="793"/>
      <c r="B39" s="792"/>
      <c r="C39" s="684"/>
      <c r="D39" s="684"/>
      <c r="E39" s="684"/>
      <c r="F39" s="684"/>
      <c r="G39" s="685"/>
      <c r="H39" s="684"/>
      <c r="I39" s="245" t="s">
        <v>130</v>
      </c>
    </row>
    <row r="40" spans="1:12" x14ac:dyDescent="0.2">
      <c r="A40" s="670" t="s">
        <v>648</v>
      </c>
      <c r="B40" s="792"/>
      <c r="C40" s="684"/>
      <c r="D40" s="684"/>
      <c r="E40" s="684"/>
      <c r="F40" s="684"/>
      <c r="G40" s="685"/>
      <c r="H40" s="684"/>
      <c r="I40" s="245"/>
      <c r="J40" s="792"/>
      <c r="K40" s="792"/>
      <c r="L40" s="792"/>
    </row>
    <row r="41" spans="1:12" ht="14.25" customHeight="1" x14ac:dyDescent="0.2">
      <c r="A41" s="924" t="s">
        <v>664</v>
      </c>
      <c r="B41" s="924"/>
      <c r="C41" s="924"/>
      <c r="D41" s="924"/>
      <c r="E41" s="924"/>
      <c r="F41" s="924"/>
      <c r="G41" s="924"/>
      <c r="H41" s="924"/>
      <c r="I41" s="924"/>
    </row>
    <row r="42" spans="1:12" x14ac:dyDescent="0.2">
      <c r="A42" s="924"/>
      <c r="B42" s="924"/>
      <c r="C42" s="924"/>
      <c r="D42" s="924"/>
      <c r="E42" s="924"/>
      <c r="F42" s="924"/>
      <c r="G42" s="924"/>
      <c r="H42" s="924"/>
      <c r="I42" s="924"/>
    </row>
    <row r="43" spans="1:12" ht="6" customHeight="1" x14ac:dyDescent="0.2">
      <c r="A43" s="924"/>
      <c r="B43" s="924"/>
      <c r="C43" s="924"/>
      <c r="D43" s="924"/>
      <c r="E43" s="924"/>
      <c r="F43" s="924"/>
      <c r="G43" s="924"/>
      <c r="H43" s="924"/>
      <c r="I43" s="924"/>
    </row>
    <row r="44" spans="1:12" ht="28.5" customHeight="1" x14ac:dyDescent="0.2">
      <c r="A44" s="924"/>
      <c r="B44" s="924"/>
      <c r="C44" s="924"/>
      <c r="D44" s="924"/>
      <c r="E44" s="924"/>
      <c r="F44" s="924"/>
      <c r="G44" s="924"/>
      <c r="H44" s="924"/>
      <c r="I44" s="924"/>
    </row>
    <row r="45" spans="1:12" x14ac:dyDescent="0.2">
      <c r="A45" s="924"/>
      <c r="B45" s="924"/>
      <c r="C45" s="924"/>
      <c r="D45" s="924"/>
      <c r="E45" s="924"/>
      <c r="F45" s="924"/>
      <c r="G45" s="924"/>
      <c r="H45" s="924"/>
      <c r="I45" s="1"/>
    </row>
    <row r="46" spans="1:12" x14ac:dyDescent="0.2">
      <c r="A46" s="924"/>
      <c r="B46" s="924"/>
      <c r="C46" s="924"/>
      <c r="D46" s="924"/>
      <c r="E46" s="924"/>
      <c r="F46" s="924"/>
      <c r="G46" s="924"/>
      <c r="H46" s="924"/>
      <c r="I46" s="1"/>
    </row>
    <row r="47" spans="1:12" x14ac:dyDescent="0.2">
      <c r="A47" s="1"/>
      <c r="B47" s="1"/>
      <c r="C47" s="1"/>
      <c r="D47" s="1"/>
      <c r="E47" s="1"/>
      <c r="F47" s="1"/>
      <c r="G47" s="686"/>
      <c r="H47" s="1"/>
      <c r="I47" s="1"/>
    </row>
  </sheetData>
  <mergeCells count="9">
    <mergeCell ref="A45:H46"/>
    <mergeCell ref="A1:G2"/>
    <mergeCell ref="C3:D3"/>
    <mergeCell ref="E3:F3"/>
    <mergeCell ref="A3:A4"/>
    <mergeCell ref="B3:B4"/>
    <mergeCell ref="G3:I3"/>
    <mergeCell ref="A41:I43"/>
    <mergeCell ref="A44:I44"/>
  </mergeCells>
  <conditionalFormatting sqref="C5:C6 C8:C9">
    <cfRule type="cellIs" dxfId="255" priority="771" operator="between">
      <formula>0.00000001</formula>
      <formula>1</formula>
    </cfRule>
  </conditionalFormatting>
  <conditionalFormatting sqref="I5:I6">
    <cfRule type="cellIs" dxfId="254" priority="770" operator="between">
      <formula>0.000001</formula>
      <formula>1</formula>
    </cfRule>
  </conditionalFormatting>
  <conditionalFormatting sqref="C10">
    <cfRule type="cellIs" dxfId="253" priority="753" operator="between">
      <formula>0.00000001</formula>
      <formula>1</formula>
    </cfRule>
  </conditionalFormatting>
  <conditionalFormatting sqref="C17">
    <cfRule type="cellIs" dxfId="252" priority="731" operator="between">
      <formula>0.00000001</formula>
      <formula>1</formula>
    </cfRule>
  </conditionalFormatting>
  <conditionalFormatting sqref="C13">
    <cfRule type="cellIs" dxfId="251" priority="704" operator="between">
      <formula>0.00000001</formula>
      <formula>1</formula>
    </cfRule>
  </conditionalFormatting>
  <conditionalFormatting sqref="C19">
    <cfRule type="cellIs" dxfId="250" priority="671" operator="between">
      <formula>0.00000001</formula>
      <formula>1</formula>
    </cfRule>
  </conditionalFormatting>
  <conditionalFormatting sqref="C21">
    <cfRule type="cellIs" dxfId="249" priority="644" operator="between">
      <formula>0.00000001</formula>
      <formula>1</formula>
    </cfRule>
  </conditionalFormatting>
  <conditionalFormatting sqref="C12">
    <cfRule type="cellIs" dxfId="248" priority="637" operator="between">
      <formula>0.00000001</formula>
      <formula>1</formula>
    </cfRule>
  </conditionalFormatting>
  <conditionalFormatting sqref="C13 C15">
    <cfRule type="cellIs" dxfId="247" priority="638" operator="between">
      <formula>0.00000001</formula>
      <formula>1</formula>
    </cfRule>
  </conditionalFormatting>
  <conditionalFormatting sqref="I11">
    <cfRule type="cellIs" dxfId="246" priority="634" operator="between">
      <formula>0.000001</formula>
      <formula>1</formula>
    </cfRule>
  </conditionalFormatting>
  <conditionalFormatting sqref="C8">
    <cfRule type="cellIs" dxfId="245" priority="633" operator="between">
      <formula>0.00000001</formula>
      <formula>1</formula>
    </cfRule>
  </conditionalFormatting>
  <conditionalFormatting sqref="C7">
    <cfRule type="cellIs" dxfId="244" priority="631" operator="between">
      <formula>0.00000001</formula>
      <formula>1</formula>
    </cfRule>
  </conditionalFormatting>
  <conditionalFormatting sqref="I19">
    <cfRule type="cellIs" dxfId="243" priority="629" operator="between">
      <formula>0.000001</formula>
      <formula>1</formula>
    </cfRule>
  </conditionalFormatting>
  <conditionalFormatting sqref="C7">
    <cfRule type="cellIs" dxfId="242" priority="571" operator="between">
      <formula>0.00000001</formula>
      <formula>1</formula>
    </cfRule>
  </conditionalFormatting>
  <conditionalFormatting sqref="G19">
    <cfRule type="cellIs" dxfId="241" priority="578" operator="between">
      <formula>0.00000001</formula>
      <formula>1</formula>
    </cfRule>
  </conditionalFormatting>
  <conditionalFormatting sqref="C8">
    <cfRule type="cellIs" dxfId="240" priority="573" operator="between">
      <formula>0.00000001</formula>
      <formula>1</formula>
    </cfRule>
  </conditionalFormatting>
  <conditionalFormatting sqref="C12">
    <cfRule type="cellIs" dxfId="239" priority="569" operator="between">
      <formula>0.00000001</formula>
      <formula>1</formula>
    </cfRule>
  </conditionalFormatting>
  <conditionalFormatting sqref="I11">
    <cfRule type="cellIs" dxfId="238" priority="567" operator="between">
      <formula>0.000001</formula>
      <formula>1</formula>
    </cfRule>
  </conditionalFormatting>
  <conditionalFormatting sqref="E12">
    <cfRule type="cellIs" dxfId="237" priority="566" operator="between">
      <formula>0.00000001</formula>
      <formula>1</formula>
    </cfRule>
  </conditionalFormatting>
  <conditionalFormatting sqref="G12">
    <cfRule type="cellIs" dxfId="236" priority="565" operator="between">
      <formula>0.00000001</formula>
      <formula>1</formula>
    </cfRule>
  </conditionalFormatting>
  <conditionalFormatting sqref="C27">
    <cfRule type="cellIs" dxfId="235" priority="553" operator="between">
      <formula>0.00000001</formula>
      <formula>1</formula>
    </cfRule>
  </conditionalFormatting>
  <conditionalFormatting sqref="I27">
    <cfRule type="cellIs" dxfId="234" priority="552" operator="between">
      <formula>0.000001</formula>
      <formula>1</formula>
    </cfRule>
  </conditionalFormatting>
  <conditionalFormatting sqref="I27">
    <cfRule type="cellIs" dxfId="233" priority="549" operator="between">
      <formula>0.000001</formula>
      <formula>1</formula>
    </cfRule>
  </conditionalFormatting>
  <conditionalFormatting sqref="C27">
    <cfRule type="cellIs" dxfId="232" priority="550" operator="between">
      <formula>0.00000001</formula>
      <formula>1</formula>
    </cfRule>
  </conditionalFormatting>
  <conditionalFormatting sqref="C34">
    <cfRule type="cellIs" dxfId="231" priority="541" operator="between">
      <formula>0.00000001</formula>
      <formula>1</formula>
    </cfRule>
  </conditionalFormatting>
  <conditionalFormatting sqref="C34">
    <cfRule type="cellIs" dxfId="230" priority="544" operator="between">
      <formula>0.00000001</formula>
      <formula>1</formula>
    </cfRule>
  </conditionalFormatting>
  <conditionalFormatting sqref="I13">
    <cfRule type="cellIs" dxfId="229" priority="535" operator="between">
      <formula>0.000001</formula>
      <formula>1</formula>
    </cfRule>
  </conditionalFormatting>
  <conditionalFormatting sqref="C9">
    <cfRule type="cellIs" dxfId="228" priority="529" operator="between">
      <formula>0.00000001</formula>
      <formula>1</formula>
    </cfRule>
  </conditionalFormatting>
  <conditionalFormatting sqref="C17">
    <cfRule type="cellIs" dxfId="227" priority="525" operator="between">
      <formula>0.00000001</formula>
      <formula>1</formula>
    </cfRule>
  </conditionalFormatting>
  <conditionalFormatting sqref="C12">
    <cfRule type="cellIs" dxfId="226" priority="526" operator="between">
      <formula>0.00000001</formula>
      <formula>1</formula>
    </cfRule>
  </conditionalFormatting>
  <conditionalFormatting sqref="C21">
    <cfRule type="cellIs" dxfId="225" priority="517" operator="between">
      <formula>0.00000001</formula>
      <formula>1</formula>
    </cfRule>
  </conditionalFormatting>
  <conditionalFormatting sqref="E21">
    <cfRule type="cellIs" dxfId="224" priority="515" operator="between">
      <formula>0.00000001</formula>
      <formula>1</formula>
    </cfRule>
  </conditionalFormatting>
  <conditionalFormatting sqref="C19">
    <cfRule type="cellIs" dxfId="223" priority="513" operator="between">
      <formula>0.00000001</formula>
      <formula>1</formula>
    </cfRule>
  </conditionalFormatting>
  <conditionalFormatting sqref="C15">
    <cfRule type="cellIs" dxfId="222" priority="512" operator="between">
      <formula>0.00000001</formula>
      <formula>1</formula>
    </cfRule>
  </conditionalFormatting>
  <conditionalFormatting sqref="C7">
    <cfRule type="cellIs" dxfId="221" priority="506" operator="between">
      <formula>0.00000001</formula>
      <formula>1</formula>
    </cfRule>
  </conditionalFormatting>
  <conditionalFormatting sqref="E15">
    <cfRule type="cellIs" dxfId="220" priority="510" operator="between">
      <formula>0.00000001</formula>
      <formula>1</formula>
    </cfRule>
  </conditionalFormatting>
  <conditionalFormatting sqref="C10">
    <cfRule type="cellIs" dxfId="219" priority="508" operator="between">
      <formula>0.00000001</formula>
      <formula>1</formula>
    </cfRule>
  </conditionalFormatting>
  <conditionalFormatting sqref="C6">
    <cfRule type="cellIs" dxfId="218" priority="504" operator="between">
      <formula>0.00000001</formula>
      <formula>1</formula>
    </cfRule>
  </conditionalFormatting>
  <conditionalFormatting sqref="I6">
    <cfRule type="cellIs" dxfId="217" priority="503" operator="between">
      <formula>0.000001</formula>
      <formula>1</formula>
    </cfRule>
  </conditionalFormatting>
  <conditionalFormatting sqref="I18">
    <cfRule type="cellIs" dxfId="216" priority="502" operator="between">
      <formula>0.000001</formula>
      <formula>1</formula>
    </cfRule>
  </conditionalFormatting>
  <conditionalFormatting sqref="I13">
    <cfRule type="cellIs" dxfId="215" priority="501" operator="between">
      <formula>0.000001</formula>
      <formula>1</formula>
    </cfRule>
  </conditionalFormatting>
  <conditionalFormatting sqref="I19">
    <cfRule type="cellIs" dxfId="214" priority="495" operator="between">
      <formula>0.000001</formula>
      <formula>1</formula>
    </cfRule>
  </conditionalFormatting>
  <conditionalFormatting sqref="E12">
    <cfRule type="cellIs" dxfId="213" priority="479" operator="between">
      <formula>0.00000001</formula>
      <formula>1</formula>
    </cfRule>
  </conditionalFormatting>
  <conditionalFormatting sqref="G12">
    <cfRule type="cellIs" dxfId="212" priority="478" operator="between">
      <formula>0.00000001</formula>
      <formula>1</formula>
    </cfRule>
  </conditionalFormatting>
  <conditionalFormatting sqref="G17">
    <cfRule type="cellIs" dxfId="211" priority="477" operator="between">
      <formula>0.00000001</formula>
      <formula>1</formula>
    </cfRule>
  </conditionalFormatting>
  <conditionalFormatting sqref="C7">
    <cfRule type="cellIs" dxfId="210" priority="475" operator="between">
      <formula>0.00000001</formula>
      <formula>1</formula>
    </cfRule>
  </conditionalFormatting>
  <conditionalFormatting sqref="C6">
    <cfRule type="cellIs" dxfId="209" priority="473" operator="between">
      <formula>0.00000001</formula>
      <formula>1</formula>
    </cfRule>
  </conditionalFormatting>
  <conditionalFormatting sqref="I6">
    <cfRule type="cellIs" dxfId="208" priority="472" operator="between">
      <formula>0.000001</formula>
      <formula>1</formula>
    </cfRule>
  </conditionalFormatting>
  <conditionalFormatting sqref="C10">
    <cfRule type="cellIs" dxfId="207" priority="470" operator="between">
      <formula>0.00000001</formula>
      <formula>1</formula>
    </cfRule>
  </conditionalFormatting>
  <conditionalFormatting sqref="E11">
    <cfRule type="cellIs" dxfId="206" priority="468" operator="between">
      <formula>0.00000001</formula>
      <formula>1</formula>
    </cfRule>
  </conditionalFormatting>
  <conditionalFormatting sqref="G11">
    <cfRule type="cellIs" dxfId="205" priority="467" operator="between">
      <formula>0.00000001</formula>
      <formula>1</formula>
    </cfRule>
  </conditionalFormatting>
  <conditionalFormatting sqref="C27">
    <cfRule type="cellIs" dxfId="204" priority="457" operator="between">
      <formula>0.00000001</formula>
      <formula>1</formula>
    </cfRule>
  </conditionalFormatting>
  <conditionalFormatting sqref="C27">
    <cfRule type="cellIs" dxfId="203" priority="454" operator="between">
      <formula>0.00000001</formula>
      <formula>1</formula>
    </cfRule>
  </conditionalFormatting>
  <conditionalFormatting sqref="E27">
    <cfRule type="cellIs" dxfId="202" priority="451" operator="between">
      <formula>0.00000001</formula>
      <formula>1</formula>
    </cfRule>
  </conditionalFormatting>
  <conditionalFormatting sqref="G27">
    <cfRule type="cellIs" dxfId="201" priority="450" operator="between">
      <formula>0.00000001</formula>
      <formula>1</formula>
    </cfRule>
  </conditionalFormatting>
  <conditionalFormatting sqref="C34">
    <cfRule type="cellIs" dxfId="200" priority="449" operator="between">
      <formula>0.00000001</formula>
      <formula>1</formula>
    </cfRule>
  </conditionalFormatting>
  <conditionalFormatting sqref="C34">
    <cfRule type="cellIs" dxfId="199" priority="445" operator="between">
      <formula>0.00000001</formula>
      <formula>1</formula>
    </cfRule>
  </conditionalFormatting>
  <conditionalFormatting sqref="K16">
    <cfRule type="cellIs" dxfId="198" priority="431" operator="between">
      <formula>0.000001</formula>
      <formula>1</formula>
    </cfRule>
  </conditionalFormatting>
  <conditionalFormatting sqref="C16">
    <cfRule type="cellIs" dxfId="197" priority="430" operator="between">
      <formula>0.00000001</formula>
      <formula>1</formula>
    </cfRule>
  </conditionalFormatting>
  <conditionalFormatting sqref="C16">
    <cfRule type="cellIs" dxfId="196" priority="429" operator="between">
      <formula>0.00000001</formula>
      <formula>1</formula>
    </cfRule>
  </conditionalFormatting>
  <conditionalFormatting sqref="C16">
    <cfRule type="cellIs" dxfId="195" priority="418" operator="between">
      <formula>0.00000001</formula>
      <formula>1</formula>
    </cfRule>
  </conditionalFormatting>
  <conditionalFormatting sqref="C16">
    <cfRule type="cellIs" dxfId="194" priority="417" operator="between">
      <formula>0.00000001</formula>
      <formula>1</formula>
    </cfRule>
  </conditionalFormatting>
  <conditionalFormatting sqref="E16">
    <cfRule type="cellIs" dxfId="193" priority="416" operator="between">
      <formula>0.00000001</formula>
      <formula>1</formula>
    </cfRule>
  </conditionalFormatting>
  <conditionalFormatting sqref="C15">
    <cfRule type="cellIs" dxfId="192" priority="415" operator="between">
      <formula>0.00000001</formula>
      <formula>1</formula>
    </cfRule>
  </conditionalFormatting>
  <conditionalFormatting sqref="C15">
    <cfRule type="cellIs" dxfId="191" priority="414" operator="between">
      <formula>0.00000001</formula>
      <formula>1</formula>
    </cfRule>
  </conditionalFormatting>
  <conditionalFormatting sqref="C14">
    <cfRule type="cellIs" dxfId="190" priority="413" operator="between">
      <formula>0.00000001</formula>
      <formula>1</formula>
    </cfRule>
  </conditionalFormatting>
  <conditionalFormatting sqref="C14">
    <cfRule type="cellIs" dxfId="189" priority="412" operator="between">
      <formula>0.00000001</formula>
      <formula>1</formula>
    </cfRule>
  </conditionalFormatting>
  <conditionalFormatting sqref="E14">
    <cfRule type="cellIs" dxfId="188" priority="411" operator="between">
      <formula>0.00000001</formula>
      <formula>1</formula>
    </cfRule>
  </conditionalFormatting>
  <conditionalFormatting sqref="G14">
    <cfRule type="cellIs" dxfId="187" priority="410" operator="between">
      <formula>0.00000001</formula>
      <formula>1</formula>
    </cfRule>
  </conditionalFormatting>
  <conditionalFormatting sqref="I14">
    <cfRule type="cellIs" dxfId="186" priority="409" operator="between">
      <formula>0.000001</formula>
      <formula>1</formula>
    </cfRule>
  </conditionalFormatting>
  <conditionalFormatting sqref="I14">
    <cfRule type="cellIs" dxfId="185" priority="408" operator="between">
      <formula>0.000001</formula>
      <formula>1</formula>
    </cfRule>
  </conditionalFormatting>
  <conditionalFormatting sqref="E14">
    <cfRule type="cellIs" dxfId="184" priority="407" operator="between">
      <formula>0.00000001</formula>
      <formula>1</formula>
    </cfRule>
  </conditionalFormatting>
  <conditionalFormatting sqref="G14">
    <cfRule type="cellIs" dxfId="183" priority="406" operator="between">
      <formula>0.00000001</formula>
      <formula>1</formula>
    </cfRule>
  </conditionalFormatting>
  <conditionalFormatting sqref="I12">
    <cfRule type="cellIs" dxfId="182" priority="404" operator="between">
      <formula>0.000001</formula>
      <formula>1</formula>
    </cfRule>
  </conditionalFormatting>
  <conditionalFormatting sqref="C34">
    <cfRule type="cellIs" dxfId="181" priority="401" operator="between">
      <formula>0.00000001</formula>
      <formula>1</formula>
    </cfRule>
  </conditionalFormatting>
  <conditionalFormatting sqref="C34">
    <cfRule type="cellIs" dxfId="180" priority="397" operator="between">
      <formula>0.00000001</formula>
      <formula>1</formula>
    </cfRule>
  </conditionalFormatting>
  <conditionalFormatting sqref="C34">
    <cfRule type="cellIs" dxfId="179" priority="391" operator="between">
      <formula>0.00000001</formula>
      <formula>1</formula>
    </cfRule>
  </conditionalFormatting>
  <conditionalFormatting sqref="C34">
    <cfRule type="cellIs" dxfId="178" priority="389" operator="between">
      <formula>0.00000001</formula>
      <formula>1</formula>
    </cfRule>
  </conditionalFormatting>
  <conditionalFormatting sqref="C33">
    <cfRule type="cellIs" dxfId="177" priority="309" operator="between">
      <formula>0.00000001</formula>
      <formula>1</formula>
    </cfRule>
  </conditionalFormatting>
  <conditionalFormatting sqref="C33">
    <cfRule type="cellIs" dxfId="176" priority="308" operator="between">
      <formula>0.00000001</formula>
      <formula>1</formula>
    </cfRule>
  </conditionalFormatting>
  <conditionalFormatting sqref="E33">
    <cfRule type="cellIs" dxfId="175" priority="307" operator="between">
      <formula>0.00000001</formula>
      <formula>1</formula>
    </cfRule>
  </conditionalFormatting>
  <conditionalFormatting sqref="C36">
    <cfRule type="cellIs" dxfId="174" priority="335" operator="between">
      <formula>0.00000001</formula>
      <formula>1</formula>
    </cfRule>
  </conditionalFormatting>
  <conditionalFormatting sqref="C36">
    <cfRule type="cellIs" dxfId="173" priority="333" operator="between">
      <formula>0.00000001</formula>
      <formula>1</formula>
    </cfRule>
  </conditionalFormatting>
  <conditionalFormatting sqref="C36">
    <cfRule type="cellIs" dxfId="172" priority="331" operator="between">
      <formula>0.00000001</formula>
      <formula>1</formula>
    </cfRule>
  </conditionalFormatting>
  <conditionalFormatting sqref="C36">
    <cfRule type="cellIs" dxfId="171" priority="329" operator="between">
      <formula>0.00000001</formula>
      <formula>1</formula>
    </cfRule>
  </conditionalFormatting>
  <conditionalFormatting sqref="C36">
    <cfRule type="cellIs" dxfId="170" priority="327" operator="between">
      <formula>0.00000001</formula>
      <formula>1</formula>
    </cfRule>
  </conditionalFormatting>
  <conditionalFormatting sqref="C36">
    <cfRule type="cellIs" dxfId="169" priority="325" operator="between">
      <formula>0.00000001</formula>
      <formula>1</formula>
    </cfRule>
  </conditionalFormatting>
  <conditionalFormatting sqref="C36">
    <cfRule type="cellIs" dxfId="168" priority="323" operator="between">
      <formula>0.00000001</formula>
      <formula>1</formula>
    </cfRule>
  </conditionalFormatting>
  <conditionalFormatting sqref="C36">
    <cfRule type="cellIs" dxfId="167" priority="321" operator="between">
      <formula>0.00000001</formula>
      <formula>1</formula>
    </cfRule>
  </conditionalFormatting>
  <conditionalFormatting sqref="C36">
    <cfRule type="cellIs" dxfId="166" priority="318" operator="between">
      <formula>0.00000001</formula>
      <formula>1</formula>
    </cfRule>
  </conditionalFormatting>
  <conditionalFormatting sqref="C36">
    <cfRule type="cellIs" dxfId="165" priority="319" operator="between">
      <formula>0.00000001</formula>
      <formula>1</formula>
    </cfRule>
  </conditionalFormatting>
  <conditionalFormatting sqref="C33">
    <cfRule type="cellIs" dxfId="164" priority="311" operator="between">
      <formula>0.00000001</formula>
      <formula>1</formula>
    </cfRule>
  </conditionalFormatting>
  <conditionalFormatting sqref="C33">
    <cfRule type="cellIs" dxfId="163" priority="310" operator="between">
      <formula>0.00000001</formula>
      <formula>1</formula>
    </cfRule>
  </conditionalFormatting>
  <conditionalFormatting sqref="I33">
    <cfRule type="cellIs" dxfId="162" priority="306" operator="between">
      <formula>0.000001</formula>
      <formula>1</formula>
    </cfRule>
  </conditionalFormatting>
  <conditionalFormatting sqref="I33">
    <cfRule type="cellIs" dxfId="161" priority="305" operator="between">
      <formula>0.000001</formula>
      <formula>1</formula>
    </cfRule>
  </conditionalFormatting>
  <conditionalFormatting sqref="C33">
    <cfRule type="cellIs" dxfId="160" priority="304" operator="between">
      <formula>0.00000001</formula>
      <formula>1</formula>
    </cfRule>
  </conditionalFormatting>
  <conditionalFormatting sqref="I33">
    <cfRule type="cellIs" dxfId="159" priority="303" operator="between">
      <formula>0.000001</formula>
      <formula>1</formula>
    </cfRule>
  </conditionalFormatting>
  <conditionalFormatting sqref="C33">
    <cfRule type="cellIs" dxfId="158" priority="302" operator="between">
      <formula>0.00000001</formula>
      <formula>1</formula>
    </cfRule>
  </conditionalFormatting>
  <conditionalFormatting sqref="I33">
    <cfRule type="cellIs" dxfId="157" priority="301" operator="between">
      <formula>0.000001</formula>
      <formula>1</formula>
    </cfRule>
  </conditionalFormatting>
  <conditionalFormatting sqref="C33">
    <cfRule type="cellIs" dxfId="156" priority="300" operator="between">
      <formula>0.00000001</formula>
      <formula>1</formula>
    </cfRule>
  </conditionalFormatting>
  <conditionalFormatting sqref="I33">
    <cfRule type="cellIs" dxfId="155" priority="299" operator="between">
      <formula>0.000001</formula>
      <formula>1</formula>
    </cfRule>
  </conditionalFormatting>
  <conditionalFormatting sqref="I33">
    <cfRule type="cellIs" dxfId="154" priority="297" operator="between">
      <formula>0.000001</formula>
      <formula>1</formula>
    </cfRule>
  </conditionalFormatting>
  <conditionalFormatting sqref="C33">
    <cfRule type="cellIs" dxfId="153" priority="298" operator="between">
      <formula>0.00000001</formula>
      <formula>1</formula>
    </cfRule>
  </conditionalFormatting>
  <conditionalFormatting sqref="G33">
    <cfRule type="cellIs" dxfId="152" priority="296" operator="between">
      <formula>0.00000001</formula>
      <formula>1</formula>
    </cfRule>
  </conditionalFormatting>
  <conditionalFormatting sqref="G32">
    <cfRule type="cellIs" dxfId="151" priority="293" operator="between">
      <formula>0.00000001</formula>
      <formula>1</formula>
    </cfRule>
  </conditionalFormatting>
  <conditionalFormatting sqref="E26">
    <cfRule type="cellIs" dxfId="150" priority="254" operator="between">
      <formula>0.00000001</formula>
      <formula>1</formula>
    </cfRule>
  </conditionalFormatting>
  <conditionalFormatting sqref="C26">
    <cfRule type="cellIs" dxfId="149" priority="260" operator="between">
      <formula>0.00000001</formula>
      <formula>1</formula>
    </cfRule>
  </conditionalFormatting>
  <conditionalFormatting sqref="I26">
    <cfRule type="cellIs" dxfId="148" priority="259" operator="between">
      <formula>0.000001</formula>
      <formula>1</formula>
    </cfRule>
  </conditionalFormatting>
  <conditionalFormatting sqref="I26">
    <cfRule type="cellIs" dxfId="147" priority="257" operator="between">
      <formula>0.000001</formula>
      <formula>1</formula>
    </cfRule>
  </conditionalFormatting>
  <conditionalFormatting sqref="C26">
    <cfRule type="cellIs" dxfId="146" priority="258" operator="between">
      <formula>0.00000001</formula>
      <formula>1</formula>
    </cfRule>
  </conditionalFormatting>
  <conditionalFormatting sqref="C26">
    <cfRule type="cellIs" dxfId="145" priority="256" operator="between">
      <formula>0.00000001</formula>
      <formula>1</formula>
    </cfRule>
  </conditionalFormatting>
  <conditionalFormatting sqref="C26">
    <cfRule type="cellIs" dxfId="144" priority="255" operator="between">
      <formula>0.00000001</formula>
      <formula>1</formula>
    </cfRule>
  </conditionalFormatting>
  <conditionalFormatting sqref="G26">
    <cfRule type="cellIs" dxfId="143" priority="253" operator="between">
      <formula>0.00000001</formula>
      <formula>1</formula>
    </cfRule>
  </conditionalFormatting>
  <conditionalFormatting sqref="C34">
    <cfRule type="cellIs" dxfId="142" priority="220" operator="between">
      <formula>0.00000001</formula>
      <formula>1</formula>
    </cfRule>
  </conditionalFormatting>
  <conditionalFormatting sqref="C36">
    <cfRule type="cellIs" dxfId="141" priority="241" operator="between">
      <formula>0.00000001</formula>
      <formula>1</formula>
    </cfRule>
  </conditionalFormatting>
  <conditionalFormatting sqref="C36">
    <cfRule type="cellIs" dxfId="140" priority="242" operator="between">
      <formula>0.00000001</formula>
      <formula>1</formula>
    </cfRule>
  </conditionalFormatting>
  <conditionalFormatting sqref="C34">
    <cfRule type="cellIs" dxfId="139" priority="240" operator="between">
      <formula>0.00000001</formula>
      <formula>1</formula>
    </cfRule>
  </conditionalFormatting>
  <conditionalFormatting sqref="I34">
    <cfRule type="cellIs" dxfId="138" priority="239" operator="between">
      <formula>0.000001</formula>
      <formula>1</formula>
    </cfRule>
  </conditionalFormatting>
  <conditionalFormatting sqref="C34">
    <cfRule type="cellIs" dxfId="137" priority="238" operator="between">
      <formula>0.00000001</formula>
      <formula>1</formula>
    </cfRule>
  </conditionalFormatting>
  <conditionalFormatting sqref="I34">
    <cfRule type="cellIs" dxfId="136" priority="237" operator="between">
      <formula>0.000001</formula>
      <formula>1</formula>
    </cfRule>
  </conditionalFormatting>
  <conditionalFormatting sqref="C36">
    <cfRule type="cellIs" dxfId="135" priority="236" operator="between">
      <formula>0.00000001</formula>
      <formula>1</formula>
    </cfRule>
  </conditionalFormatting>
  <conditionalFormatting sqref="I34">
    <cfRule type="cellIs" dxfId="134" priority="225" operator="between">
      <formula>0.000001</formula>
      <formula>1</formula>
    </cfRule>
  </conditionalFormatting>
  <conditionalFormatting sqref="I34">
    <cfRule type="cellIs" dxfId="133" priority="233" operator="between">
      <formula>0.000001</formula>
      <formula>1</formula>
    </cfRule>
  </conditionalFormatting>
  <conditionalFormatting sqref="C34">
    <cfRule type="cellIs" dxfId="132" priority="234" operator="between">
      <formula>0.00000001</formula>
      <formula>1</formula>
    </cfRule>
  </conditionalFormatting>
  <conditionalFormatting sqref="I34">
    <cfRule type="cellIs" dxfId="131" priority="231" operator="between">
      <formula>0.000001</formula>
      <formula>1</formula>
    </cfRule>
  </conditionalFormatting>
  <conditionalFormatting sqref="C34">
    <cfRule type="cellIs" dxfId="130" priority="232" operator="between">
      <formula>0.00000001</formula>
      <formula>1</formula>
    </cfRule>
  </conditionalFormatting>
  <conditionalFormatting sqref="C34">
    <cfRule type="cellIs" dxfId="129" priority="230" operator="between">
      <formula>0.00000001</formula>
      <formula>1</formula>
    </cfRule>
  </conditionalFormatting>
  <conditionalFormatting sqref="I34">
    <cfRule type="cellIs" dxfId="128" priority="229" operator="between">
      <formula>0.000001</formula>
      <formula>1</formula>
    </cfRule>
  </conditionalFormatting>
  <conditionalFormatting sqref="C36">
    <cfRule type="cellIs" dxfId="127" priority="228" operator="between">
      <formula>0.00000001</formula>
      <formula>1</formula>
    </cfRule>
  </conditionalFormatting>
  <conditionalFormatting sqref="C34">
    <cfRule type="cellIs" dxfId="126" priority="226" operator="between">
      <formula>0.00000001</formula>
      <formula>1</formula>
    </cfRule>
  </conditionalFormatting>
  <conditionalFormatting sqref="I34">
    <cfRule type="cellIs" dxfId="125" priority="223" operator="between">
      <formula>0.000001</formula>
      <formula>1</formula>
    </cfRule>
  </conditionalFormatting>
  <conditionalFormatting sqref="C34">
    <cfRule type="cellIs" dxfId="124" priority="224" operator="between">
      <formula>0.00000001</formula>
      <formula>1</formula>
    </cfRule>
  </conditionalFormatting>
  <conditionalFormatting sqref="C34">
    <cfRule type="cellIs" dxfId="123" priority="222" operator="between">
      <formula>0.00000001</formula>
      <formula>1</formula>
    </cfRule>
  </conditionalFormatting>
  <conditionalFormatting sqref="I34">
    <cfRule type="cellIs" dxfId="122" priority="221" operator="between">
      <formula>0.000001</formula>
      <formula>1</formula>
    </cfRule>
  </conditionalFormatting>
  <conditionalFormatting sqref="C34">
    <cfRule type="cellIs" dxfId="121" priority="219" operator="between">
      <formula>0.00000001</formula>
      <formula>1</formula>
    </cfRule>
  </conditionalFormatting>
  <conditionalFormatting sqref="C33">
    <cfRule type="cellIs" dxfId="120" priority="204" operator="between">
      <formula>0.00000001</formula>
      <formula>1</formula>
    </cfRule>
  </conditionalFormatting>
  <conditionalFormatting sqref="I33">
    <cfRule type="cellIs" dxfId="119" priority="203" operator="between">
      <formula>0.000001</formula>
      <formula>1</formula>
    </cfRule>
  </conditionalFormatting>
  <conditionalFormatting sqref="C33">
    <cfRule type="cellIs" dxfId="118" priority="202" operator="between">
      <formula>0.00000001</formula>
      <formula>1</formula>
    </cfRule>
  </conditionalFormatting>
  <conditionalFormatting sqref="I33">
    <cfRule type="cellIs" dxfId="117" priority="201" operator="between">
      <formula>0.000001</formula>
      <formula>1</formula>
    </cfRule>
  </conditionalFormatting>
  <conditionalFormatting sqref="I33">
    <cfRule type="cellIs" dxfId="116" priority="199" operator="between">
      <formula>0.000001</formula>
      <formula>1</formula>
    </cfRule>
  </conditionalFormatting>
  <conditionalFormatting sqref="C33">
    <cfRule type="cellIs" dxfId="115" priority="200" operator="between">
      <formula>0.00000001</formula>
      <formula>1</formula>
    </cfRule>
  </conditionalFormatting>
  <conditionalFormatting sqref="I33">
    <cfRule type="cellIs" dxfId="114" priority="197" operator="between">
      <formula>0.000001</formula>
      <formula>1</formula>
    </cfRule>
  </conditionalFormatting>
  <conditionalFormatting sqref="C33">
    <cfRule type="cellIs" dxfId="113" priority="198" operator="between">
      <formula>0.00000001</formula>
      <formula>1</formula>
    </cfRule>
  </conditionalFormatting>
  <conditionalFormatting sqref="C33">
    <cfRule type="cellIs" dxfId="112" priority="196" operator="between">
      <formula>0.00000001</formula>
      <formula>1</formula>
    </cfRule>
  </conditionalFormatting>
  <conditionalFormatting sqref="I33">
    <cfRule type="cellIs" dxfId="111" priority="195" operator="between">
      <formula>0.000001</formula>
      <formula>1</formula>
    </cfRule>
  </conditionalFormatting>
  <conditionalFormatting sqref="I33">
    <cfRule type="cellIs" dxfId="110" priority="193" operator="between">
      <formula>0.000001</formula>
      <formula>1</formula>
    </cfRule>
  </conditionalFormatting>
  <conditionalFormatting sqref="C33">
    <cfRule type="cellIs" dxfId="109" priority="194" operator="between">
      <formula>0.00000001</formula>
      <formula>1</formula>
    </cfRule>
  </conditionalFormatting>
  <conditionalFormatting sqref="I33">
    <cfRule type="cellIs" dxfId="108" priority="191" operator="between">
      <formula>0.000001</formula>
      <formula>1</formula>
    </cfRule>
  </conditionalFormatting>
  <conditionalFormatting sqref="C33">
    <cfRule type="cellIs" dxfId="107" priority="192" operator="between">
      <formula>0.00000001</formula>
      <formula>1</formula>
    </cfRule>
  </conditionalFormatting>
  <conditionalFormatting sqref="C33">
    <cfRule type="cellIs" dxfId="106" priority="190" operator="between">
      <formula>0.00000001</formula>
      <formula>1</formula>
    </cfRule>
  </conditionalFormatting>
  <conditionalFormatting sqref="I33">
    <cfRule type="cellIs" dxfId="105" priority="189" operator="between">
      <formula>0.000001</formula>
      <formula>1</formula>
    </cfRule>
  </conditionalFormatting>
  <conditionalFormatting sqref="C33">
    <cfRule type="cellIs" dxfId="104" priority="187" operator="between">
      <formula>0.00000001</formula>
      <formula>1</formula>
    </cfRule>
  </conditionalFormatting>
  <conditionalFormatting sqref="C33">
    <cfRule type="cellIs" dxfId="103" priority="188" operator="between">
      <formula>0.00000001</formula>
      <formula>1</formula>
    </cfRule>
  </conditionalFormatting>
  <conditionalFormatting sqref="C30">
    <cfRule type="cellIs" dxfId="102" priority="71" operator="between">
      <formula>0.00000001</formula>
      <formula>1</formula>
    </cfRule>
  </conditionalFormatting>
  <conditionalFormatting sqref="C29">
    <cfRule type="cellIs" dxfId="101" priority="78" operator="between">
      <formula>0.00000001</formula>
      <formula>1</formula>
    </cfRule>
  </conditionalFormatting>
  <conditionalFormatting sqref="I29">
    <cfRule type="cellIs" dxfId="100" priority="77" operator="between">
      <formula>0.000001</formula>
      <formula>1</formula>
    </cfRule>
  </conditionalFormatting>
  <conditionalFormatting sqref="C31">
    <cfRule type="cellIs" dxfId="99" priority="68" operator="between">
      <formula>0.00000001</formula>
      <formula>1</formula>
    </cfRule>
  </conditionalFormatting>
  <conditionalFormatting sqref="I31">
    <cfRule type="cellIs" dxfId="98" priority="72" operator="between">
      <formula>0.000001</formula>
      <formula>1</formula>
    </cfRule>
  </conditionalFormatting>
  <conditionalFormatting sqref="C31">
    <cfRule type="cellIs" dxfId="97" priority="73" operator="between">
      <formula>0.00000001</formula>
      <formula>1</formula>
    </cfRule>
  </conditionalFormatting>
  <conditionalFormatting sqref="C29">
    <cfRule type="cellIs" dxfId="96" priority="81" operator="between">
      <formula>0.00000001</formula>
      <formula>1</formula>
    </cfRule>
  </conditionalFormatting>
  <conditionalFormatting sqref="I29">
    <cfRule type="cellIs" dxfId="95" priority="80" operator="between">
      <formula>0.000001</formula>
      <formula>1</formula>
    </cfRule>
  </conditionalFormatting>
  <conditionalFormatting sqref="C28">
    <cfRule type="cellIs" dxfId="94" priority="79" operator="between">
      <formula>0.00000001</formula>
      <formula>1</formula>
    </cfRule>
  </conditionalFormatting>
  <conditionalFormatting sqref="C35">
    <cfRule type="cellIs" dxfId="93" priority="42" operator="between">
      <formula>0.00000001</formula>
      <formula>1</formula>
    </cfRule>
  </conditionalFormatting>
  <conditionalFormatting sqref="C35">
    <cfRule type="cellIs" dxfId="92" priority="40" operator="between">
      <formula>0.00000001</formula>
      <formula>1</formula>
    </cfRule>
  </conditionalFormatting>
  <conditionalFormatting sqref="C35">
    <cfRule type="cellIs" dxfId="91" priority="38" operator="between">
      <formula>0.00000001</formula>
      <formula>1</formula>
    </cfRule>
  </conditionalFormatting>
  <conditionalFormatting sqref="G13">
    <cfRule type="cellIs" dxfId="90" priority="134" operator="between">
      <formula>0.000001</formula>
      <formula>1</formula>
    </cfRule>
  </conditionalFormatting>
  <conditionalFormatting sqref="G13">
    <cfRule type="cellIs" dxfId="89" priority="133" operator="between">
      <formula>0.000001</formula>
      <formula>1</formula>
    </cfRule>
  </conditionalFormatting>
  <conditionalFormatting sqref="C23">
    <cfRule type="cellIs" dxfId="88" priority="94" operator="between">
      <formula>0.00000001</formula>
      <formula>1</formula>
    </cfRule>
  </conditionalFormatting>
  <conditionalFormatting sqref="C37">
    <cfRule type="cellIs" dxfId="87" priority="8" operator="between">
      <formula>0.00000001</formula>
      <formula>1</formula>
    </cfRule>
  </conditionalFormatting>
  <conditionalFormatting sqref="C37">
    <cfRule type="cellIs" dxfId="86" priority="6" operator="between">
      <formula>0.00000001</formula>
      <formula>1</formula>
    </cfRule>
  </conditionalFormatting>
  <conditionalFormatting sqref="C37">
    <cfRule type="cellIs" dxfId="85" priority="5" operator="between">
      <formula>0.00000001</formula>
      <formula>1</formula>
    </cfRule>
  </conditionalFormatting>
  <conditionalFormatting sqref="C23">
    <cfRule type="cellIs" dxfId="84" priority="97" operator="between">
      <formula>0.00000001</formula>
      <formula>1</formula>
    </cfRule>
  </conditionalFormatting>
  <conditionalFormatting sqref="I23">
    <cfRule type="cellIs" dxfId="83" priority="96" operator="between">
      <formula>0.000001</formula>
      <formula>1</formula>
    </cfRule>
  </conditionalFormatting>
  <conditionalFormatting sqref="I23">
    <cfRule type="cellIs" dxfId="82" priority="93" operator="between">
      <formula>0.000001</formula>
      <formula>1</formula>
    </cfRule>
  </conditionalFormatting>
  <conditionalFormatting sqref="I23">
    <cfRule type="cellIs" dxfId="81" priority="91" operator="between">
      <formula>0.000001</formula>
      <formula>1</formula>
    </cfRule>
  </conditionalFormatting>
  <conditionalFormatting sqref="C23">
    <cfRule type="cellIs" dxfId="80" priority="92" operator="between">
      <formula>0.00000001</formula>
      <formula>1</formula>
    </cfRule>
  </conditionalFormatting>
  <conditionalFormatting sqref="C24">
    <cfRule type="cellIs" dxfId="79" priority="90" operator="between">
      <formula>0.00000001</formula>
      <formula>1</formula>
    </cfRule>
  </conditionalFormatting>
  <conditionalFormatting sqref="C25">
    <cfRule type="cellIs" dxfId="78" priority="89" operator="between">
      <formula>0.00000001</formula>
      <formula>1</formula>
    </cfRule>
  </conditionalFormatting>
  <conditionalFormatting sqref="I25">
    <cfRule type="cellIs" dxfId="77" priority="88" operator="between">
      <formula>0.000001</formula>
      <formula>1</formula>
    </cfRule>
  </conditionalFormatting>
  <conditionalFormatting sqref="C24">
    <cfRule type="cellIs" dxfId="76" priority="87" operator="between">
      <formula>0.00000001</formula>
      <formula>1</formula>
    </cfRule>
  </conditionalFormatting>
  <conditionalFormatting sqref="C25">
    <cfRule type="cellIs" dxfId="75" priority="86" operator="between">
      <formula>0.00000001</formula>
      <formula>1</formula>
    </cfRule>
  </conditionalFormatting>
  <conditionalFormatting sqref="I25">
    <cfRule type="cellIs" dxfId="74" priority="85" operator="between">
      <formula>0.000001</formula>
      <formula>1</formula>
    </cfRule>
  </conditionalFormatting>
  <conditionalFormatting sqref="I25">
    <cfRule type="cellIs" dxfId="73" priority="83" operator="between">
      <formula>0.000001</formula>
      <formula>1</formula>
    </cfRule>
  </conditionalFormatting>
  <conditionalFormatting sqref="C25">
    <cfRule type="cellIs" dxfId="72" priority="84" operator="between">
      <formula>0.00000001</formula>
      <formula>1</formula>
    </cfRule>
  </conditionalFormatting>
  <conditionalFormatting sqref="C28">
    <cfRule type="cellIs" dxfId="71" priority="82" operator="between">
      <formula>0.00000001</formula>
      <formula>1</formula>
    </cfRule>
  </conditionalFormatting>
  <conditionalFormatting sqref="I29">
    <cfRule type="cellIs" dxfId="70" priority="75" operator="between">
      <formula>0.000001</formula>
      <formula>1</formula>
    </cfRule>
  </conditionalFormatting>
  <conditionalFormatting sqref="C29">
    <cfRule type="cellIs" dxfId="69" priority="76" operator="between">
      <formula>0.00000001</formula>
      <formula>1</formula>
    </cfRule>
  </conditionalFormatting>
  <conditionalFormatting sqref="C30">
    <cfRule type="cellIs" dxfId="68" priority="74" operator="between">
      <formula>0.00000001</formula>
      <formula>1</formula>
    </cfRule>
  </conditionalFormatting>
  <conditionalFormatting sqref="C31">
    <cfRule type="cellIs" dxfId="67" priority="70" operator="between">
      <formula>0.00000001</formula>
      <formula>1</formula>
    </cfRule>
  </conditionalFormatting>
  <conditionalFormatting sqref="I31">
    <cfRule type="cellIs" dxfId="66" priority="69" operator="between">
      <formula>0.000001</formula>
      <formula>1</formula>
    </cfRule>
  </conditionalFormatting>
  <conditionalFormatting sqref="I31">
    <cfRule type="cellIs" dxfId="65" priority="67" operator="between">
      <formula>0.000001</formula>
      <formula>1</formula>
    </cfRule>
  </conditionalFormatting>
  <conditionalFormatting sqref="C33">
    <cfRule type="cellIs" dxfId="64" priority="66" operator="between">
      <formula>0.00000001</formula>
      <formula>1</formula>
    </cfRule>
  </conditionalFormatting>
  <conditionalFormatting sqref="I33">
    <cfRule type="cellIs" dxfId="63" priority="65" operator="between">
      <formula>0.000001</formula>
      <formula>1</formula>
    </cfRule>
  </conditionalFormatting>
  <conditionalFormatting sqref="G33">
    <cfRule type="cellIs" dxfId="62" priority="64" operator="between">
      <formula>0.00000001</formula>
      <formula>1</formula>
    </cfRule>
  </conditionalFormatting>
  <conditionalFormatting sqref="C33">
    <cfRule type="cellIs" dxfId="61" priority="63" operator="between">
      <formula>0.00000001</formula>
      <formula>1</formula>
    </cfRule>
  </conditionalFormatting>
  <conditionalFormatting sqref="C33">
    <cfRule type="cellIs" dxfId="60" priority="61" operator="between">
      <formula>0.00000001</formula>
      <formula>1</formula>
    </cfRule>
  </conditionalFormatting>
  <conditionalFormatting sqref="C33">
    <cfRule type="cellIs" dxfId="59" priority="59" operator="between">
      <formula>0.00000001</formula>
      <formula>1</formula>
    </cfRule>
  </conditionalFormatting>
  <conditionalFormatting sqref="C33">
    <cfRule type="cellIs" dxfId="58" priority="62" operator="between">
      <formula>0.00000001</formula>
      <formula>1</formula>
    </cfRule>
  </conditionalFormatting>
  <conditionalFormatting sqref="C33">
    <cfRule type="cellIs" dxfId="57" priority="60" operator="between">
      <formula>0.00000001</formula>
      <formula>1</formula>
    </cfRule>
  </conditionalFormatting>
  <conditionalFormatting sqref="I33">
    <cfRule type="cellIs" dxfId="56" priority="58" operator="between">
      <formula>0.000001</formula>
      <formula>1</formula>
    </cfRule>
  </conditionalFormatting>
  <conditionalFormatting sqref="C33">
    <cfRule type="cellIs" dxfId="55" priority="57" operator="between">
      <formula>0.00000001</formula>
      <formula>1</formula>
    </cfRule>
  </conditionalFormatting>
  <conditionalFormatting sqref="I33">
    <cfRule type="cellIs" dxfId="54" priority="56" operator="between">
      <formula>0.000001</formula>
      <formula>1</formula>
    </cfRule>
  </conditionalFormatting>
  <conditionalFormatting sqref="I33">
    <cfRule type="cellIs" dxfId="53" priority="54" operator="between">
      <formula>0.000001</formula>
      <formula>1</formula>
    </cfRule>
  </conditionalFormatting>
  <conditionalFormatting sqref="C33">
    <cfRule type="cellIs" dxfId="52" priority="55" operator="between">
      <formula>0.00000001</formula>
      <formula>1</formula>
    </cfRule>
  </conditionalFormatting>
  <conditionalFormatting sqref="I33">
    <cfRule type="cellIs" dxfId="51" priority="52" operator="between">
      <formula>0.000001</formula>
      <formula>1</formula>
    </cfRule>
  </conditionalFormatting>
  <conditionalFormatting sqref="C33">
    <cfRule type="cellIs" dxfId="50" priority="53" operator="between">
      <formula>0.00000001</formula>
      <formula>1</formula>
    </cfRule>
  </conditionalFormatting>
  <conditionalFormatting sqref="C33">
    <cfRule type="cellIs" dxfId="49" priority="51" operator="between">
      <formula>0.00000001</formula>
      <formula>1</formula>
    </cfRule>
  </conditionalFormatting>
  <conditionalFormatting sqref="I33">
    <cfRule type="cellIs" dxfId="48" priority="50" operator="between">
      <formula>0.000001</formula>
      <formula>1</formula>
    </cfRule>
  </conditionalFormatting>
  <conditionalFormatting sqref="C35">
    <cfRule type="cellIs" dxfId="47" priority="43" operator="between">
      <formula>0.00000001</formula>
      <formula>1</formula>
    </cfRule>
  </conditionalFormatting>
  <conditionalFormatting sqref="C35">
    <cfRule type="cellIs" dxfId="46" priority="41" operator="between">
      <formula>0.00000001</formula>
      <formula>1</formula>
    </cfRule>
  </conditionalFormatting>
  <conditionalFormatting sqref="C35">
    <cfRule type="cellIs" dxfId="45" priority="39" operator="between">
      <formula>0.00000001</formula>
      <formula>1</formula>
    </cfRule>
  </conditionalFormatting>
  <conditionalFormatting sqref="C35">
    <cfRule type="cellIs" dxfId="44" priority="37" operator="between">
      <formula>0.00000001</formula>
      <formula>1</formula>
    </cfRule>
  </conditionalFormatting>
  <conditionalFormatting sqref="C35">
    <cfRule type="cellIs" dxfId="43" priority="36" operator="between">
      <formula>0.00000001</formula>
      <formula>1</formula>
    </cfRule>
  </conditionalFormatting>
  <conditionalFormatting sqref="C35">
    <cfRule type="cellIs" dxfId="42" priority="19" operator="between">
      <formula>0.00000001</formula>
      <formula>1</formula>
    </cfRule>
  </conditionalFormatting>
  <conditionalFormatting sqref="C35">
    <cfRule type="cellIs" dxfId="41" priority="35" operator="between">
      <formula>0.00000001</formula>
      <formula>1</formula>
    </cfRule>
  </conditionalFormatting>
  <conditionalFormatting sqref="I35">
    <cfRule type="cellIs" dxfId="40" priority="34" operator="between">
      <formula>0.000001</formula>
      <formula>1</formula>
    </cfRule>
  </conditionalFormatting>
  <conditionalFormatting sqref="C35">
    <cfRule type="cellIs" dxfId="39" priority="33" operator="between">
      <formula>0.00000001</formula>
      <formula>1</formula>
    </cfRule>
  </conditionalFormatting>
  <conditionalFormatting sqref="I35">
    <cfRule type="cellIs" dxfId="38" priority="32" operator="between">
      <formula>0.000001</formula>
      <formula>1</formula>
    </cfRule>
  </conditionalFormatting>
  <conditionalFormatting sqref="I35">
    <cfRule type="cellIs" dxfId="37" priority="24" operator="between">
      <formula>0.000001</formula>
      <formula>1</formula>
    </cfRule>
  </conditionalFormatting>
  <conditionalFormatting sqref="I35">
    <cfRule type="cellIs" dxfId="36" priority="30" operator="between">
      <formula>0.000001</formula>
      <formula>1</formula>
    </cfRule>
  </conditionalFormatting>
  <conditionalFormatting sqref="C35">
    <cfRule type="cellIs" dxfId="35" priority="31" operator="between">
      <formula>0.00000001</formula>
      <formula>1</formula>
    </cfRule>
  </conditionalFormatting>
  <conditionalFormatting sqref="I35">
    <cfRule type="cellIs" dxfId="34" priority="28" operator="between">
      <formula>0.000001</formula>
      <formula>1</formula>
    </cfRule>
  </conditionalFormatting>
  <conditionalFormatting sqref="C35">
    <cfRule type="cellIs" dxfId="33" priority="29" operator="between">
      <formula>0.00000001</formula>
      <formula>1</formula>
    </cfRule>
  </conditionalFormatting>
  <conditionalFormatting sqref="C35">
    <cfRule type="cellIs" dxfId="32" priority="27" operator="between">
      <formula>0.00000001</formula>
      <formula>1</formula>
    </cfRule>
  </conditionalFormatting>
  <conditionalFormatting sqref="I35">
    <cfRule type="cellIs" dxfId="31" priority="26" operator="between">
      <formula>0.000001</formula>
      <formula>1</formula>
    </cfRule>
  </conditionalFormatting>
  <conditionalFormatting sqref="C35">
    <cfRule type="cellIs" dxfId="30" priority="25" operator="between">
      <formula>0.00000001</formula>
      <formula>1</formula>
    </cfRule>
  </conditionalFormatting>
  <conditionalFormatting sqref="I35">
    <cfRule type="cellIs" dxfId="29" priority="22" operator="between">
      <formula>0.000001</formula>
      <formula>1</formula>
    </cfRule>
  </conditionalFormatting>
  <conditionalFormatting sqref="C35">
    <cfRule type="cellIs" dxfId="28" priority="23" operator="between">
      <formula>0.00000001</formula>
      <formula>1</formula>
    </cfRule>
  </conditionalFormatting>
  <conditionalFormatting sqref="C35">
    <cfRule type="cellIs" dxfId="27" priority="21" operator="between">
      <formula>0.00000001</formula>
      <formula>1</formula>
    </cfRule>
  </conditionalFormatting>
  <conditionalFormatting sqref="I35">
    <cfRule type="cellIs" dxfId="26" priority="20" operator="between">
      <formula>0.000001</formula>
      <formula>1</formula>
    </cfRule>
  </conditionalFormatting>
  <conditionalFormatting sqref="C35">
    <cfRule type="cellIs" dxfId="25" priority="18" operator="between">
      <formula>0.00000001</formula>
      <formula>1</formula>
    </cfRule>
  </conditionalFormatting>
  <conditionalFormatting sqref="C37">
    <cfRule type="cellIs" dxfId="24" priority="17" operator="between">
      <formula>0.00000001</formula>
      <formula>1</formula>
    </cfRule>
  </conditionalFormatting>
  <conditionalFormatting sqref="C37">
    <cfRule type="cellIs" dxfId="23" priority="16" operator="between">
      <formula>0.00000001</formula>
      <formula>1</formula>
    </cfRule>
  </conditionalFormatting>
  <conditionalFormatting sqref="C37">
    <cfRule type="cellIs" dxfId="22" priority="15" operator="between">
      <formula>0.00000001</formula>
      <formula>1</formula>
    </cfRule>
  </conditionalFormatting>
  <conditionalFormatting sqref="C37">
    <cfRule type="cellIs" dxfId="21" priority="14" operator="between">
      <formula>0.00000001</formula>
      <formula>1</formula>
    </cfRule>
  </conditionalFormatting>
  <conditionalFormatting sqref="C37">
    <cfRule type="cellIs" dxfId="20" priority="13" operator="between">
      <formula>0.00000001</formula>
      <formula>1</formula>
    </cfRule>
  </conditionalFormatting>
  <conditionalFormatting sqref="C37">
    <cfRule type="cellIs" dxfId="19" priority="12" operator="between">
      <formula>0.00000001</formula>
      <formula>1</formula>
    </cfRule>
  </conditionalFormatting>
  <conditionalFormatting sqref="C37">
    <cfRule type="cellIs" dxfId="18" priority="11" operator="between">
      <formula>0.00000001</formula>
      <formula>1</formula>
    </cfRule>
  </conditionalFormatting>
  <conditionalFormatting sqref="C37">
    <cfRule type="cellIs" dxfId="17" priority="10" operator="between">
      <formula>0.00000001</formula>
      <formula>1</formula>
    </cfRule>
  </conditionalFormatting>
  <conditionalFormatting sqref="C37">
    <cfRule type="cellIs" dxfId="16" priority="9" operator="between">
      <formula>0.00000001</formula>
      <formula>1</formula>
    </cfRule>
  </conditionalFormatting>
  <conditionalFormatting sqref="C37">
    <cfRule type="cellIs" dxfId="15" priority="7" operator="between">
      <formula>0.00000001</formula>
      <formula>1</formula>
    </cfRule>
  </conditionalFormatting>
  <conditionalFormatting sqref="C37">
    <cfRule type="cellIs" dxfId="14" priority="4" operator="between">
      <formula>0.00000001</formula>
      <formula>1</formula>
    </cfRule>
  </conditionalFormatting>
  <conditionalFormatting sqref="I22">
    <cfRule type="cellIs" dxfId="13" priority="3" operator="between">
      <formula>0.000001</formula>
      <formula>1</formula>
    </cfRule>
  </conditionalFormatting>
  <conditionalFormatting sqref="I22">
    <cfRule type="cellIs" dxfId="12" priority="2" operator="between">
      <formula>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H11" sqref="H11"/>
    </sheetView>
  </sheetViews>
  <sheetFormatPr baseColWidth="10" defaultRowHeight="14.25" x14ac:dyDescent="0.2"/>
  <cols>
    <col min="1" max="1" width="25.25" customWidth="1"/>
  </cols>
  <sheetData>
    <row r="1" spans="1:12" x14ac:dyDescent="0.2">
      <c r="A1" s="916" t="s">
        <v>383</v>
      </c>
      <c r="B1" s="916"/>
      <c r="C1" s="916"/>
      <c r="D1" s="916"/>
      <c r="E1" s="916"/>
      <c r="F1" s="916"/>
      <c r="G1" s="1"/>
      <c r="H1" s="1"/>
      <c r="I1" s="1"/>
    </row>
    <row r="2" spans="1:12" x14ac:dyDescent="0.2">
      <c r="A2" s="917"/>
      <c r="B2" s="917"/>
      <c r="C2" s="917"/>
      <c r="D2" s="917"/>
      <c r="E2" s="917"/>
      <c r="F2" s="917"/>
      <c r="G2" s="11"/>
      <c r="H2" s="62" t="s">
        <v>529</v>
      </c>
      <c r="I2" s="1"/>
    </row>
    <row r="3" spans="1:12" x14ac:dyDescent="0.2">
      <c r="A3" s="12"/>
      <c r="B3" s="885">
        <f>INDICE!A3</f>
        <v>42826</v>
      </c>
      <c r="C3" s="886">
        <v>41671</v>
      </c>
      <c r="D3" s="886" t="s">
        <v>118</v>
      </c>
      <c r="E3" s="886"/>
      <c r="F3" s="886" t="s">
        <v>119</v>
      </c>
      <c r="G3" s="886"/>
      <c r="H3" s="886"/>
      <c r="I3" s="1"/>
    </row>
    <row r="4" spans="1:12" x14ac:dyDescent="0.2">
      <c r="A4" s="597"/>
      <c r="B4" s="97" t="s">
        <v>54</v>
      </c>
      <c r="C4" s="97" t="s">
        <v>473</v>
      </c>
      <c r="D4" s="97" t="s">
        <v>54</v>
      </c>
      <c r="E4" s="97" t="s">
        <v>473</v>
      </c>
      <c r="F4" s="97" t="s">
        <v>54</v>
      </c>
      <c r="G4" s="438" t="s">
        <v>473</v>
      </c>
      <c r="H4" s="438" t="s">
        <v>108</v>
      </c>
      <c r="I4" s="62"/>
    </row>
    <row r="5" spans="1:12" ht="14.1" customHeight="1" x14ac:dyDescent="0.2">
      <c r="A5" s="770" t="s">
        <v>368</v>
      </c>
      <c r="B5" s="354">
        <v>2742.3884899999998</v>
      </c>
      <c r="C5" s="355">
        <v>-10.834262320406568</v>
      </c>
      <c r="D5" s="354">
        <v>9112.9009900000001</v>
      </c>
      <c r="E5" s="355">
        <v>-14.6673052114892</v>
      </c>
      <c r="F5" s="354">
        <v>41312.843719999997</v>
      </c>
      <c r="G5" s="355">
        <v>-1.2473429962640374</v>
      </c>
      <c r="H5" s="355">
        <v>97.734968017029232</v>
      </c>
      <c r="I5" s="1"/>
    </row>
    <row r="6" spans="1:12" x14ac:dyDescent="0.2">
      <c r="A6" s="65" t="s">
        <v>600</v>
      </c>
      <c r="B6" s="677">
        <v>2742.3884899999998</v>
      </c>
      <c r="C6" s="689">
        <v>3.1458010380759647</v>
      </c>
      <c r="D6" s="677">
        <v>8374.794460000001</v>
      </c>
      <c r="E6" s="689">
        <v>-18.247534090611943</v>
      </c>
      <c r="F6" s="677">
        <v>34427.813200000004</v>
      </c>
      <c r="G6" s="689">
        <v>-5.5866468097388946</v>
      </c>
      <c r="H6" s="689">
        <v>81.44685572369157</v>
      </c>
      <c r="I6" s="1"/>
    </row>
    <row r="7" spans="1:12" x14ac:dyDescent="0.2">
      <c r="A7" s="65" t="s">
        <v>601</v>
      </c>
      <c r="B7" s="679">
        <v>0</v>
      </c>
      <c r="C7" s="689">
        <v>-100</v>
      </c>
      <c r="D7" s="679">
        <v>738.10653000000002</v>
      </c>
      <c r="E7" s="689">
        <v>69.61225776781535</v>
      </c>
      <c r="F7" s="679">
        <v>6885.0305199999984</v>
      </c>
      <c r="G7" s="689">
        <v>28.22044032666896</v>
      </c>
      <c r="H7" s="689">
        <v>16.288112293337672</v>
      </c>
      <c r="I7" s="688"/>
      <c r="J7" s="255"/>
    </row>
    <row r="8" spans="1:12" x14ac:dyDescent="0.2">
      <c r="A8" s="770" t="s">
        <v>602</v>
      </c>
      <c r="B8" s="627">
        <v>40.968669999999996</v>
      </c>
      <c r="C8" s="643">
        <v>3.7014546518585809</v>
      </c>
      <c r="D8" s="627">
        <v>204.60052000000002</v>
      </c>
      <c r="E8" s="643">
        <v>-82.890011680004321</v>
      </c>
      <c r="F8" s="627">
        <v>957.43534000000045</v>
      </c>
      <c r="G8" s="643">
        <v>-93.322238480056413</v>
      </c>
      <c r="H8" s="643">
        <v>2.2650319829707803</v>
      </c>
      <c r="I8" s="688"/>
      <c r="J8" s="255"/>
    </row>
    <row r="9" spans="1:12" x14ac:dyDescent="0.2">
      <c r="A9" s="65" t="s">
        <v>372</v>
      </c>
      <c r="B9" s="677">
        <v>23.849399999999999</v>
      </c>
      <c r="C9" s="689">
        <v>-16.080859972905934</v>
      </c>
      <c r="D9" s="677">
        <v>120.53682000000001</v>
      </c>
      <c r="E9" s="689">
        <v>-89.074289845907884</v>
      </c>
      <c r="F9" s="677">
        <v>659.42686000000026</v>
      </c>
      <c r="G9" s="689">
        <v>-74.866889507043524</v>
      </c>
      <c r="H9" s="689">
        <v>1.5600248559135024</v>
      </c>
      <c r="I9" s="688"/>
      <c r="J9" s="255"/>
    </row>
    <row r="10" spans="1:12" x14ac:dyDescent="0.2">
      <c r="A10" s="65" t="s">
        <v>373</v>
      </c>
      <c r="B10" s="679">
        <v>7.7986300000000002</v>
      </c>
      <c r="C10" s="690">
        <v>343.5576157433739</v>
      </c>
      <c r="D10" s="679">
        <v>61.682389999999998</v>
      </c>
      <c r="E10" s="690">
        <v>63.110891804920811</v>
      </c>
      <c r="F10" s="679">
        <v>96.021489999999986</v>
      </c>
      <c r="G10" s="690">
        <v>-96.899379910145782</v>
      </c>
      <c r="H10" s="779">
        <v>0.22716076670254184</v>
      </c>
      <c r="I10" s="688"/>
      <c r="J10" s="255"/>
    </row>
    <row r="11" spans="1:12" x14ac:dyDescent="0.2">
      <c r="A11" s="65" t="s">
        <v>374</v>
      </c>
      <c r="B11" s="677">
        <v>2.50142</v>
      </c>
      <c r="C11" s="689" t="s">
        <v>148</v>
      </c>
      <c r="D11" s="677">
        <v>2.50142</v>
      </c>
      <c r="E11" s="689" t="s">
        <v>148</v>
      </c>
      <c r="F11" s="677">
        <v>2.50142</v>
      </c>
      <c r="G11" s="689">
        <v>-99.588756075330721</v>
      </c>
      <c r="H11" s="825">
        <v>5.917680355148335E-3</v>
      </c>
      <c r="I11" s="1"/>
      <c r="J11" s="689"/>
      <c r="L11" s="689"/>
    </row>
    <row r="12" spans="1:12" x14ac:dyDescent="0.2">
      <c r="A12" s="65" t="s">
        <v>375</v>
      </c>
      <c r="B12" s="677">
        <v>5.3103999999999996</v>
      </c>
      <c r="C12" s="689">
        <v>19.026966206508543</v>
      </c>
      <c r="D12" s="677">
        <v>12.909090000000001</v>
      </c>
      <c r="E12" s="689">
        <v>-17.654447068999726</v>
      </c>
      <c r="F12" s="677">
        <v>128.75536000000002</v>
      </c>
      <c r="G12" s="689">
        <v>-95.336246893150616</v>
      </c>
      <c r="H12" s="689">
        <v>0.30460021287590722</v>
      </c>
      <c r="I12" s="688"/>
      <c r="J12" s="255"/>
    </row>
    <row r="13" spans="1:12" x14ac:dyDescent="0.2">
      <c r="A13" s="65" t="s">
        <v>376</v>
      </c>
      <c r="B13" s="677">
        <v>0</v>
      </c>
      <c r="C13" s="689">
        <v>-100</v>
      </c>
      <c r="D13" s="677">
        <v>0</v>
      </c>
      <c r="E13" s="689">
        <v>-100</v>
      </c>
      <c r="F13" s="677">
        <v>47.780439999999992</v>
      </c>
      <c r="G13" s="689">
        <v>-50.668024987065706</v>
      </c>
      <c r="H13" s="689">
        <v>0.11303554427019201</v>
      </c>
      <c r="I13" s="688"/>
      <c r="J13" s="255"/>
    </row>
    <row r="14" spans="1:12" x14ac:dyDescent="0.2">
      <c r="A14" s="75" t="s">
        <v>377</v>
      </c>
      <c r="B14" s="677">
        <v>1.5088199999999998</v>
      </c>
      <c r="C14" s="802">
        <v>-18.882825730491117</v>
      </c>
      <c r="D14" s="677">
        <v>6.9707999999999997</v>
      </c>
      <c r="E14" s="689">
        <v>-9.7499051641211025</v>
      </c>
      <c r="F14" s="677">
        <v>22.949769999999997</v>
      </c>
      <c r="G14" s="689">
        <v>-99.554477593205377</v>
      </c>
      <c r="H14" s="689">
        <v>5.429292285348826E-2</v>
      </c>
      <c r="I14" s="1"/>
      <c r="J14" s="255"/>
    </row>
    <row r="15" spans="1:12" x14ac:dyDescent="0.2">
      <c r="A15" s="640" t="s">
        <v>117</v>
      </c>
      <c r="B15" s="641">
        <v>2783.3571599999996</v>
      </c>
      <c r="C15" s="642">
        <v>-10.649918114721626</v>
      </c>
      <c r="D15" s="641">
        <v>9317.5015100000001</v>
      </c>
      <c r="E15" s="642">
        <v>-21.537203037572066</v>
      </c>
      <c r="F15" s="641">
        <v>42270.279059999993</v>
      </c>
      <c r="G15" s="642">
        <v>-24.74893649800039</v>
      </c>
      <c r="H15" s="642">
        <v>100</v>
      </c>
      <c r="I15" s="688"/>
      <c r="J15" s="255"/>
    </row>
    <row r="16" spans="1:12" x14ac:dyDescent="0.2">
      <c r="A16" s="670"/>
      <c r="B16" s="792"/>
      <c r="C16" s="11"/>
      <c r="D16" s="11"/>
      <c r="E16" s="11"/>
      <c r="F16" s="11"/>
      <c r="G16" s="11"/>
      <c r="H16" s="245" t="s">
        <v>233</v>
      </c>
      <c r="I16" s="11"/>
      <c r="J16" s="255"/>
      <c r="L16" s="255"/>
    </row>
    <row r="17" spans="1:9" x14ac:dyDescent="0.2">
      <c r="A17" s="675" t="s">
        <v>367</v>
      </c>
      <c r="B17" s="792"/>
      <c r="C17" s="11"/>
      <c r="D17" s="11"/>
      <c r="E17" s="11"/>
      <c r="F17" s="11"/>
      <c r="G17" s="11"/>
      <c r="H17" s="11"/>
      <c r="I17" s="792"/>
    </row>
    <row r="18" spans="1:9" x14ac:dyDescent="0.2">
      <c r="A18" s="675" t="s">
        <v>665</v>
      </c>
      <c r="B18" s="792"/>
      <c r="C18" s="792"/>
      <c r="D18" s="792"/>
      <c r="E18" s="792"/>
      <c r="F18" s="792"/>
      <c r="G18" s="792"/>
      <c r="H18" s="792"/>
      <c r="I18" s="792"/>
    </row>
    <row r="19" spans="1:9" x14ac:dyDescent="0.2">
      <c r="A19" s="676" t="s">
        <v>621</v>
      </c>
      <c r="B19" s="792"/>
      <c r="C19" s="792"/>
      <c r="D19" s="792"/>
      <c r="E19" s="792"/>
      <c r="F19" s="792"/>
      <c r="G19" s="792"/>
      <c r="H19" s="792"/>
      <c r="I19" s="792"/>
    </row>
    <row r="20" spans="1:9" ht="14.25" customHeight="1" x14ac:dyDescent="0.2">
      <c r="A20" s="924" t="s">
        <v>659</v>
      </c>
      <c r="B20" s="924"/>
      <c r="C20" s="924"/>
      <c r="D20" s="924"/>
      <c r="E20" s="924"/>
      <c r="F20" s="924"/>
      <c r="G20" s="924"/>
      <c r="H20" s="924"/>
      <c r="I20" s="792"/>
    </row>
    <row r="21" spans="1:9" x14ac:dyDescent="0.2">
      <c r="A21" s="924"/>
      <c r="B21" s="924"/>
      <c r="C21" s="924"/>
      <c r="D21" s="924"/>
      <c r="E21" s="924"/>
      <c r="F21" s="924"/>
      <c r="G21" s="924"/>
      <c r="H21" s="924"/>
      <c r="I21" s="792"/>
    </row>
    <row r="22" spans="1:9" x14ac:dyDescent="0.2">
      <c r="A22" s="924"/>
      <c r="B22" s="924"/>
      <c r="C22" s="924"/>
      <c r="D22" s="924"/>
      <c r="E22" s="924"/>
      <c r="F22" s="924"/>
      <c r="G22" s="924"/>
      <c r="H22" s="924"/>
      <c r="I22" s="792"/>
    </row>
  </sheetData>
  <mergeCells count="5">
    <mergeCell ref="A1:F2"/>
    <mergeCell ref="B3:C3"/>
    <mergeCell ref="D3:E3"/>
    <mergeCell ref="F3:H3"/>
    <mergeCell ref="A20:H22"/>
  </mergeCells>
  <conditionalFormatting sqref="B7">
    <cfRule type="cellIs" dxfId="11" priority="5" operator="between">
      <formula>0.0001</formula>
      <formula>0.4999999</formula>
    </cfRule>
  </conditionalFormatting>
  <conditionalFormatting sqref="D7">
    <cfRule type="cellIs" dxfId="10" priority="4" operator="between">
      <formula>0.0001</formula>
      <formula>0.4999999</formula>
    </cfRule>
  </conditionalFormatting>
  <conditionalFormatting sqref="H11">
    <cfRule type="cellIs" dxfId="9" priority="2" operator="between">
      <formula>0.000001</formula>
      <formula>1</formula>
    </cfRule>
  </conditionalFormatting>
  <conditionalFormatting sqref="H11">
    <cfRule type="cellIs" dxfId="8"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F8" sqref="F8:F9"/>
    </sheetView>
  </sheetViews>
  <sheetFormatPr baseColWidth="10" defaultRowHeight="14.25" x14ac:dyDescent="0.2"/>
  <cols>
    <col min="1" max="1" width="11" customWidth="1"/>
  </cols>
  <sheetData>
    <row r="1" spans="1:9" x14ac:dyDescent="0.2">
      <c r="A1" s="916" t="s">
        <v>605</v>
      </c>
      <c r="B1" s="916"/>
      <c r="C1" s="916"/>
      <c r="D1" s="916"/>
      <c r="E1" s="916"/>
      <c r="F1" s="916"/>
      <c r="G1" s="1"/>
      <c r="H1" s="1"/>
    </row>
    <row r="2" spans="1:9" x14ac:dyDescent="0.2">
      <c r="A2" s="917"/>
      <c r="B2" s="917"/>
      <c r="C2" s="917"/>
      <c r="D2" s="917"/>
      <c r="E2" s="917"/>
      <c r="F2" s="917"/>
      <c r="G2" s="11"/>
      <c r="H2" s="62" t="s">
        <v>529</v>
      </c>
    </row>
    <row r="3" spans="1:9" x14ac:dyDescent="0.2">
      <c r="A3" s="12"/>
      <c r="B3" s="888">
        <f>INDICE!A3</f>
        <v>42826</v>
      </c>
      <c r="C3" s="888">
        <v>41671</v>
      </c>
      <c r="D3" s="906" t="s">
        <v>118</v>
      </c>
      <c r="E3" s="906"/>
      <c r="F3" s="906" t="s">
        <v>119</v>
      </c>
      <c r="G3" s="906"/>
      <c r="H3" s="906"/>
    </row>
    <row r="4" spans="1:9" x14ac:dyDescent="0.2">
      <c r="A4" s="597"/>
      <c r="B4" s="258" t="s">
        <v>54</v>
      </c>
      <c r="C4" s="259" t="s">
        <v>473</v>
      </c>
      <c r="D4" s="258" t="s">
        <v>54</v>
      </c>
      <c r="E4" s="259" t="s">
        <v>473</v>
      </c>
      <c r="F4" s="258" t="s">
        <v>54</v>
      </c>
      <c r="G4" s="260" t="s">
        <v>473</v>
      </c>
      <c r="H4" s="259" t="s">
        <v>533</v>
      </c>
    </row>
    <row r="5" spans="1:9" x14ac:dyDescent="0.2">
      <c r="A5" s="626" t="s">
        <v>117</v>
      </c>
      <c r="B5" s="69">
        <v>23061.29104</v>
      </c>
      <c r="C5" s="70">
        <v>-10.662283024828415</v>
      </c>
      <c r="D5" s="69">
        <v>119973.40519</v>
      </c>
      <c r="E5" s="70">
        <v>12.128220108680814</v>
      </c>
      <c r="F5" s="69">
        <v>332474.10028000001</v>
      </c>
      <c r="G5" s="70">
        <v>6.8256006717220448</v>
      </c>
      <c r="H5" s="70">
        <v>100</v>
      </c>
    </row>
    <row r="6" spans="1:9" x14ac:dyDescent="0.2">
      <c r="A6" s="353" t="s">
        <v>365</v>
      </c>
      <c r="B6" s="253">
        <v>12719.430970000001</v>
      </c>
      <c r="C6" s="216">
        <v>-7.6977374863022074</v>
      </c>
      <c r="D6" s="253">
        <v>63920.387299999995</v>
      </c>
      <c r="E6" s="216">
        <v>15.490439752458288</v>
      </c>
      <c r="F6" s="253">
        <v>176806.42027000003</v>
      </c>
      <c r="G6" s="216">
        <v>3.8432872870417869</v>
      </c>
      <c r="H6" s="216">
        <v>53.17900555895897</v>
      </c>
    </row>
    <row r="7" spans="1:9" x14ac:dyDescent="0.2">
      <c r="A7" s="353" t="s">
        <v>366</v>
      </c>
      <c r="B7" s="253">
        <v>10341.860069999999</v>
      </c>
      <c r="C7" s="216">
        <v>-14.057163496334212</v>
      </c>
      <c r="D7" s="253">
        <v>56053.017889999996</v>
      </c>
      <c r="E7" s="216">
        <v>8.5253256390050005</v>
      </c>
      <c r="F7" s="253">
        <v>155667.68001000004</v>
      </c>
      <c r="G7" s="216">
        <v>10.427672310903159</v>
      </c>
      <c r="H7" s="216">
        <v>46.820994441041044</v>
      </c>
    </row>
    <row r="8" spans="1:9" x14ac:dyDescent="0.2">
      <c r="A8" s="750" t="s">
        <v>505</v>
      </c>
      <c r="B8" s="620">
        <v>416.37231000000156</v>
      </c>
      <c r="C8" s="621">
        <v>-205.75053471193766</v>
      </c>
      <c r="D8" s="620">
        <v>9424.7926400000015</v>
      </c>
      <c r="E8" s="623">
        <v>47.070924852849942</v>
      </c>
      <c r="F8" s="622">
        <v>6673.9425100000008</v>
      </c>
      <c r="G8" s="623">
        <v>-476.54329834437135</v>
      </c>
      <c r="H8" s="623">
        <v>2.0073571157510917</v>
      </c>
    </row>
    <row r="9" spans="1:9" x14ac:dyDescent="0.2">
      <c r="A9" s="750" t="s">
        <v>506</v>
      </c>
      <c r="B9" s="620">
        <v>22644.918729999998</v>
      </c>
      <c r="C9" s="621">
        <v>-13.593226264311879</v>
      </c>
      <c r="D9" s="620">
        <v>110548.61255000001</v>
      </c>
      <c r="E9" s="623">
        <v>9.9020718604836304</v>
      </c>
      <c r="F9" s="622">
        <v>325800.15776999993</v>
      </c>
      <c r="G9" s="623">
        <v>4.0884574379135481</v>
      </c>
      <c r="H9" s="623">
        <v>97.99264288424888</v>
      </c>
    </row>
    <row r="10" spans="1:9" x14ac:dyDescent="0.2">
      <c r="A10" s="360"/>
      <c r="B10" s="360"/>
      <c r="C10" s="669"/>
      <c r="D10" s="1"/>
      <c r="E10" s="1"/>
      <c r="F10" s="1"/>
      <c r="G10" s="1"/>
      <c r="H10" s="245" t="s">
        <v>233</v>
      </c>
    </row>
    <row r="11" spans="1:9" x14ac:dyDescent="0.2">
      <c r="A11" s="675" t="s">
        <v>534</v>
      </c>
      <c r="B11" s="1"/>
      <c r="C11" s="1"/>
      <c r="D11" s="1"/>
      <c r="E11" s="1"/>
      <c r="F11" s="1"/>
      <c r="G11" s="1"/>
      <c r="H11" s="1"/>
      <c r="I11" s="1"/>
    </row>
    <row r="12" spans="1:9" x14ac:dyDescent="0.2">
      <c r="A12" s="676" t="s">
        <v>621</v>
      </c>
      <c r="B12" s="1"/>
      <c r="C12" s="1"/>
      <c r="D12" s="1"/>
      <c r="E12" s="1"/>
      <c r="F12" s="1"/>
      <c r="G12" s="1"/>
      <c r="H12" s="1"/>
      <c r="I12" s="1"/>
    </row>
    <row r="13" spans="1:9" x14ac:dyDescent="0.2">
      <c r="A13" s="924"/>
      <c r="B13" s="924"/>
      <c r="C13" s="924"/>
      <c r="D13" s="924"/>
      <c r="E13" s="924"/>
      <c r="F13" s="924"/>
      <c r="G13" s="924"/>
      <c r="H13" s="924"/>
    </row>
    <row r="14" spans="1:9" x14ac:dyDescent="0.2">
      <c r="A14" s="924"/>
      <c r="B14" s="924"/>
      <c r="C14" s="924"/>
      <c r="D14" s="924"/>
      <c r="E14" s="924"/>
      <c r="F14" s="924"/>
      <c r="G14" s="924"/>
      <c r="H14" s="924"/>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topLeftCell="A2" workbookViewId="0">
      <selection activeCell="A21" sqref="A21"/>
    </sheetView>
  </sheetViews>
  <sheetFormatPr baseColWidth="10" defaultRowHeight="14.25" x14ac:dyDescent="0.2"/>
  <cols>
    <col min="1" max="1" width="28.125" customWidth="1"/>
    <col min="2" max="2" width="11.375" bestFit="1" customWidth="1"/>
  </cols>
  <sheetData>
    <row r="1" spans="1:8" x14ac:dyDescent="0.2">
      <c r="A1" s="59" t="s">
        <v>387</v>
      </c>
      <c r="B1" s="59"/>
      <c r="C1" s="59"/>
      <c r="D1" s="60"/>
      <c r="E1" s="60"/>
      <c r="F1" s="60"/>
      <c r="G1" s="60"/>
      <c r="H1" s="58"/>
    </row>
    <row r="2" spans="1:8" x14ac:dyDescent="0.2">
      <c r="A2" s="61"/>
      <c r="B2" s="61"/>
      <c r="C2" s="61"/>
      <c r="D2" s="74"/>
      <c r="E2" s="74"/>
      <c r="F2" s="74"/>
      <c r="G2" s="134"/>
      <c r="H2" s="62" t="s">
        <v>529</v>
      </c>
    </row>
    <row r="3" spans="1:8" x14ac:dyDescent="0.2">
      <c r="A3" s="63"/>
      <c r="B3" s="888">
        <f>INDICE!A3</f>
        <v>42826</v>
      </c>
      <c r="C3" s="906">
        <v>41671</v>
      </c>
      <c r="D3" s="906" t="s">
        <v>118</v>
      </c>
      <c r="E3" s="906"/>
      <c r="F3" s="906" t="s">
        <v>119</v>
      </c>
      <c r="G3" s="906"/>
      <c r="H3" s="906"/>
    </row>
    <row r="4" spans="1:8" ht="25.5" x14ac:dyDescent="0.2">
      <c r="A4" s="75"/>
      <c r="B4" s="258" t="s">
        <v>54</v>
      </c>
      <c r="C4" s="259" t="s">
        <v>473</v>
      </c>
      <c r="D4" s="258" t="s">
        <v>54</v>
      </c>
      <c r="E4" s="259" t="s">
        <v>473</v>
      </c>
      <c r="F4" s="258" t="s">
        <v>54</v>
      </c>
      <c r="G4" s="260" t="s">
        <v>473</v>
      </c>
      <c r="H4" s="259" t="s">
        <v>108</v>
      </c>
    </row>
    <row r="5" spans="1:8" ht="15" x14ac:dyDescent="0.25">
      <c r="A5" s="811" t="s">
        <v>388</v>
      </c>
      <c r="B5" s="812">
        <v>0</v>
      </c>
      <c r="C5" s="853" t="s">
        <v>148</v>
      </c>
      <c r="D5" s="812">
        <v>5.6114995317999998</v>
      </c>
      <c r="E5" s="813">
        <v>469.77332985613066</v>
      </c>
      <c r="F5" s="814">
        <v>22.659092368800003</v>
      </c>
      <c r="G5" s="813">
        <v>11.467076318545066</v>
      </c>
      <c r="H5" s="813">
        <v>3.9827010787913606</v>
      </c>
    </row>
    <row r="6" spans="1:8" ht="15" x14ac:dyDescent="0.25">
      <c r="A6" s="811" t="s">
        <v>389</v>
      </c>
      <c r="B6" s="815">
        <v>0</v>
      </c>
      <c r="C6" s="815" t="s">
        <v>148</v>
      </c>
      <c r="D6" s="815">
        <v>0.85452602599999994</v>
      </c>
      <c r="E6" s="818" t="s">
        <v>148</v>
      </c>
      <c r="F6" s="815">
        <v>0.85452602599999994</v>
      </c>
      <c r="G6" s="816">
        <v>67.711151024647819</v>
      </c>
      <c r="H6" s="854">
        <v>0.15019673648939408</v>
      </c>
    </row>
    <row r="7" spans="1:8" ht="15" x14ac:dyDescent="0.25">
      <c r="A7" s="811" t="s">
        <v>390</v>
      </c>
      <c r="B7" s="815">
        <v>13.590614220000001</v>
      </c>
      <c r="C7" s="818">
        <v>123.17958668088953</v>
      </c>
      <c r="D7" s="815">
        <v>30.103092420000003</v>
      </c>
      <c r="E7" s="816">
        <v>20.062678963257355</v>
      </c>
      <c r="F7" s="817">
        <v>59.659283420000008</v>
      </c>
      <c r="G7" s="816">
        <v>-22.491949179997967</v>
      </c>
      <c r="H7" s="816">
        <v>10.486081638641418</v>
      </c>
    </row>
    <row r="8" spans="1:8" ht="15" x14ac:dyDescent="0.25">
      <c r="A8" s="811" t="s">
        <v>608</v>
      </c>
      <c r="B8" s="815">
        <v>23.613800000000001</v>
      </c>
      <c r="C8" s="854">
        <v>-53.603454915552618</v>
      </c>
      <c r="D8" s="817">
        <v>111.30540000000001</v>
      </c>
      <c r="E8" s="818">
        <v>-45.943690919757721</v>
      </c>
      <c r="F8" s="817">
        <v>452.33109999999999</v>
      </c>
      <c r="G8" s="818">
        <v>-33.980835179154617</v>
      </c>
      <c r="H8" s="816">
        <v>79.504488998042248</v>
      </c>
    </row>
    <row r="9" spans="1:8" ht="15" x14ac:dyDescent="0.25">
      <c r="A9" s="811" t="s">
        <v>645</v>
      </c>
      <c r="B9" s="815">
        <v>8.4436100000000014</v>
      </c>
      <c r="C9" s="815">
        <v>0</v>
      </c>
      <c r="D9" s="817">
        <v>33.433810000000001</v>
      </c>
      <c r="E9" s="818" t="s">
        <v>148</v>
      </c>
      <c r="F9" s="817">
        <v>33.433810000000001</v>
      </c>
      <c r="G9" s="818" t="s">
        <v>148</v>
      </c>
      <c r="H9" s="816">
        <v>5.876531548035576</v>
      </c>
    </row>
    <row r="10" spans="1:8" x14ac:dyDescent="0.2">
      <c r="A10" s="819" t="s">
        <v>194</v>
      </c>
      <c r="B10" s="820">
        <v>45.648024220000003</v>
      </c>
      <c r="C10" s="821">
        <v>-19.894865963113208</v>
      </c>
      <c r="D10" s="820">
        <v>181.30832797780002</v>
      </c>
      <c r="E10" s="821">
        <v>-21.837756773643697</v>
      </c>
      <c r="F10" s="822">
        <v>568.93781181480006</v>
      </c>
      <c r="G10" s="821">
        <v>-27.33505613249848</v>
      </c>
      <c r="H10" s="821">
        <v>100</v>
      </c>
    </row>
    <row r="11" spans="1:8" x14ac:dyDescent="0.2">
      <c r="A11" s="268" t="s">
        <v>268</v>
      </c>
      <c r="B11" s="806">
        <f>B10/'Consumo de gas natural'!B8*100</f>
        <v>0.19245960880058705</v>
      </c>
      <c r="C11" s="270"/>
      <c r="D11" s="269">
        <f>D10/'Consumo de gas natural'!D8*100</f>
        <v>0.15021428245349189</v>
      </c>
      <c r="E11" s="270"/>
      <c r="F11" s="269">
        <f>F10/'Consumo de gas natural'!F8*100</f>
        <v>0.17335878468132096</v>
      </c>
      <c r="G11" s="271"/>
      <c r="H11" s="271"/>
    </row>
    <row r="12" spans="1:8" x14ac:dyDescent="0.2">
      <c r="A12" s="272"/>
      <c r="B12" s="67"/>
      <c r="C12" s="67"/>
      <c r="D12" s="67"/>
      <c r="E12" s="67"/>
      <c r="F12" s="67"/>
      <c r="G12" s="265"/>
      <c r="H12" s="245" t="s">
        <v>233</v>
      </c>
    </row>
    <row r="13" spans="1:8" x14ac:dyDescent="0.2">
      <c r="A13" s="272" t="s">
        <v>542</v>
      </c>
      <c r="B13" s="134"/>
      <c r="C13" s="134"/>
      <c r="D13" s="134"/>
      <c r="E13" s="134"/>
      <c r="F13" s="134"/>
      <c r="G13" s="134"/>
      <c r="H13" s="1"/>
    </row>
    <row r="14" spans="1:8" x14ac:dyDescent="0.2">
      <c r="A14" s="676" t="s">
        <v>621</v>
      </c>
      <c r="B14" s="1"/>
      <c r="C14" s="1"/>
      <c r="D14" s="1"/>
      <c r="E14" s="1"/>
      <c r="F14" s="1"/>
      <c r="G14" s="1"/>
      <c r="H14" s="1"/>
    </row>
    <row r="15" spans="1:8" x14ac:dyDescent="0.2">
      <c r="A15" s="272" t="s">
        <v>647</v>
      </c>
    </row>
  </sheetData>
  <mergeCells count="3">
    <mergeCell ref="B3:C3"/>
    <mergeCell ref="D3:E3"/>
    <mergeCell ref="F3:H3"/>
  </mergeCells>
  <conditionalFormatting sqref="B7">
    <cfRule type="cellIs" dxfId="7" priority="6" operator="equal">
      <formula>0</formula>
    </cfRule>
    <cfRule type="cellIs" dxfId="6" priority="9" operator="between">
      <formula>-0.49</formula>
      <formula>0.49</formula>
    </cfRule>
  </conditionalFormatting>
  <conditionalFormatting sqref="B20:B25">
    <cfRule type="cellIs" dxfId="5" priority="8" operator="between">
      <formula>0.00001</formula>
      <formula>0.499</formula>
    </cfRule>
  </conditionalFormatting>
  <conditionalFormatting sqref="D7">
    <cfRule type="cellIs" dxfId="4" priority="4" operator="equal">
      <formula>0</formula>
    </cfRule>
    <cfRule type="cellIs" dxfId="3" priority="5" operator="between">
      <formula>-0.49</formula>
      <formula>0.49</formula>
    </cfRule>
  </conditionalFormatting>
  <conditionalFormatting sqref="F6">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22" t="s">
        <v>391</v>
      </c>
      <c r="B1" s="222"/>
      <c r="C1" s="222"/>
      <c r="D1" s="222"/>
      <c r="E1" s="223"/>
    </row>
    <row r="2" spans="1:5" x14ac:dyDescent="0.2">
      <c r="A2" s="225"/>
      <c r="B2" s="225"/>
      <c r="C2" s="225"/>
      <c r="D2" s="225"/>
      <c r="E2" s="62" t="s">
        <v>529</v>
      </c>
    </row>
    <row r="3" spans="1:5" x14ac:dyDescent="0.2">
      <c r="A3" s="364" t="s">
        <v>392</v>
      </c>
      <c r="B3" s="365"/>
      <c r="C3" s="366"/>
      <c r="D3" s="364" t="s">
        <v>393</v>
      </c>
      <c r="E3" s="365"/>
    </row>
    <row r="4" spans="1:5" x14ac:dyDescent="0.2">
      <c r="A4" s="190" t="s">
        <v>394</v>
      </c>
      <c r="B4" s="239">
        <v>25890.296224220001</v>
      </c>
      <c r="C4" s="367"/>
      <c r="D4" s="190" t="s">
        <v>395</v>
      </c>
      <c r="E4" s="239">
        <v>2783.3571599999996</v>
      </c>
    </row>
    <row r="5" spans="1:5" x14ac:dyDescent="0.2">
      <c r="A5" s="691" t="s">
        <v>396</v>
      </c>
      <c r="B5" s="368">
        <v>45.648024220000003</v>
      </c>
      <c r="C5" s="367"/>
      <c r="D5" s="691" t="s">
        <v>397</v>
      </c>
      <c r="E5" s="369">
        <v>2783.3571599999996</v>
      </c>
    </row>
    <row r="6" spans="1:5" x14ac:dyDescent="0.2">
      <c r="A6" s="691" t="s">
        <v>398</v>
      </c>
      <c r="B6" s="368">
        <v>10382.828739999999</v>
      </c>
      <c r="C6" s="367"/>
      <c r="D6" s="190" t="s">
        <v>400</v>
      </c>
      <c r="E6" s="239">
        <v>23718.236000000001</v>
      </c>
    </row>
    <row r="7" spans="1:5" x14ac:dyDescent="0.2">
      <c r="A7" s="691" t="s">
        <v>399</v>
      </c>
      <c r="B7" s="368">
        <v>15461.819460000001</v>
      </c>
      <c r="C7" s="367"/>
      <c r="D7" s="691" t="s">
        <v>401</v>
      </c>
      <c r="E7" s="369">
        <v>19872.52</v>
      </c>
    </row>
    <row r="8" spans="1:5" x14ac:dyDescent="0.2">
      <c r="A8" s="692"/>
      <c r="B8" s="693"/>
      <c r="C8" s="367"/>
      <c r="D8" s="691" t="s">
        <v>402</v>
      </c>
      <c r="E8" s="369">
        <v>2965.4630000000002</v>
      </c>
    </row>
    <row r="9" spans="1:5" x14ac:dyDescent="0.2">
      <c r="A9" s="190" t="s">
        <v>277</v>
      </c>
      <c r="B9" s="239">
        <v>674</v>
      </c>
      <c r="C9" s="367"/>
      <c r="D9" s="691" t="s">
        <v>403</v>
      </c>
      <c r="E9" s="369">
        <v>880.25300000000004</v>
      </c>
    </row>
    <row r="10" spans="1:5" x14ac:dyDescent="0.2">
      <c r="A10" s="691"/>
      <c r="B10" s="368"/>
      <c r="C10" s="367"/>
      <c r="D10" s="190" t="s">
        <v>404</v>
      </c>
      <c r="E10" s="239">
        <v>62.70306422000067</v>
      </c>
    </row>
    <row r="11" spans="1:5" x14ac:dyDescent="0.2">
      <c r="A11" s="241" t="s">
        <v>117</v>
      </c>
      <c r="B11" s="242">
        <v>26564.296224220001</v>
      </c>
      <c r="C11" s="367"/>
      <c r="D11" s="241" t="s">
        <v>117</v>
      </c>
      <c r="E11" s="242">
        <v>26564.296224220001</v>
      </c>
    </row>
    <row r="12" spans="1:5" x14ac:dyDescent="0.2">
      <c r="A12" s="1"/>
      <c r="B12" s="1"/>
      <c r="C12" s="367"/>
      <c r="D12" s="1"/>
      <c r="E12" s="245" t="s">
        <v>233</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5"/>
  <sheetViews>
    <sheetView workbookViewId="0">
      <selection sqref="A1:E2"/>
    </sheetView>
  </sheetViews>
  <sheetFormatPr baseColWidth="10" defaultRowHeight="14.25" x14ac:dyDescent="0.2"/>
  <cols>
    <col min="1" max="1" width="11" customWidth="1"/>
  </cols>
  <sheetData>
    <row r="1" spans="1:6" x14ac:dyDescent="0.2">
      <c r="A1" s="874" t="s">
        <v>562</v>
      </c>
      <c r="B1" s="874"/>
      <c r="C1" s="874"/>
      <c r="D1" s="874"/>
      <c r="E1" s="874"/>
      <c r="F1" s="275"/>
    </row>
    <row r="2" spans="1:6" x14ac:dyDescent="0.2">
      <c r="A2" s="875"/>
      <c r="B2" s="875"/>
      <c r="C2" s="875"/>
      <c r="D2" s="875"/>
      <c r="E2" s="875"/>
      <c r="F2" s="62" t="s">
        <v>405</v>
      </c>
    </row>
    <row r="3" spans="1:6" x14ac:dyDescent="0.2">
      <c r="A3" s="276"/>
      <c r="B3" s="276"/>
      <c r="C3" s="277" t="s">
        <v>560</v>
      </c>
      <c r="D3" s="277" t="s">
        <v>528</v>
      </c>
      <c r="E3" s="277" t="s">
        <v>561</v>
      </c>
      <c r="F3" s="277" t="s">
        <v>528</v>
      </c>
    </row>
    <row r="4" spans="1:6" x14ac:dyDescent="0.2">
      <c r="A4" s="927">
        <v>2011</v>
      </c>
      <c r="B4" s="279" t="s">
        <v>280</v>
      </c>
      <c r="C4" s="370">
        <v>7.6839000000000004</v>
      </c>
      <c r="D4" s="694">
        <v>4.1066009104704175</v>
      </c>
      <c r="E4" s="370">
        <v>6.02</v>
      </c>
      <c r="F4" s="694">
        <v>3.8038417767355108</v>
      </c>
    </row>
    <row r="5" spans="1:6" x14ac:dyDescent="0.2">
      <c r="A5" s="927"/>
      <c r="B5" s="279" t="s">
        <v>281</v>
      </c>
      <c r="C5" s="370">
        <v>7.9547999999999996</v>
      </c>
      <c r="D5" s="694">
        <v>3.5255534298988693</v>
      </c>
      <c r="E5" s="370">
        <v>6.2908999999999997</v>
      </c>
      <c r="F5" s="694">
        <v>4.5000000000000027</v>
      </c>
    </row>
    <row r="6" spans="1:6" x14ac:dyDescent="0.2">
      <c r="A6" s="927"/>
      <c r="B6" s="279" t="s">
        <v>282</v>
      </c>
      <c r="C6" s="370">
        <v>8.3352000000000004</v>
      </c>
      <c r="D6" s="694">
        <v>4.7820184039825104</v>
      </c>
      <c r="E6" s="370">
        <v>6.6712999999999996</v>
      </c>
      <c r="F6" s="694">
        <v>6.0468295474415399</v>
      </c>
    </row>
    <row r="7" spans="1:6" x14ac:dyDescent="0.2">
      <c r="A7" s="926"/>
      <c r="B7" s="284" t="s">
        <v>283</v>
      </c>
      <c r="C7" s="371">
        <v>8.4214000000000002</v>
      </c>
      <c r="D7" s="695">
        <v>1.034168346290429</v>
      </c>
      <c r="E7" s="371">
        <v>6.7573999999999996</v>
      </c>
      <c r="F7" s="695">
        <v>1.2906030308935299</v>
      </c>
    </row>
    <row r="8" spans="1:6" x14ac:dyDescent="0.2">
      <c r="A8" s="927">
        <v>2012</v>
      </c>
      <c r="B8" s="279" t="s">
        <v>280</v>
      </c>
      <c r="C8" s="370">
        <v>8.4930747799999988</v>
      </c>
      <c r="D8" s="694">
        <v>0.85110290450517256</v>
      </c>
      <c r="E8" s="370">
        <v>6.77558478</v>
      </c>
      <c r="F8" s="694">
        <v>0.2691091248113231</v>
      </c>
    </row>
    <row r="9" spans="1:6" x14ac:dyDescent="0.2">
      <c r="A9" s="927"/>
      <c r="B9" s="279" t="s">
        <v>284</v>
      </c>
      <c r="C9" s="370">
        <v>8.8919548999999982</v>
      </c>
      <c r="D9" s="694">
        <v>4.6965337093146315</v>
      </c>
      <c r="E9" s="370">
        <v>7.1146388999999992</v>
      </c>
      <c r="F9" s="694">
        <v>5.0040569339610448</v>
      </c>
    </row>
    <row r="10" spans="1:6" x14ac:dyDescent="0.2">
      <c r="A10" s="927"/>
      <c r="B10" s="279" t="s">
        <v>282</v>
      </c>
      <c r="C10" s="370">
        <v>9.0495981799999985</v>
      </c>
      <c r="D10" s="694">
        <v>1.772875388740448</v>
      </c>
      <c r="E10" s="370">
        <v>7.2722821799999995</v>
      </c>
      <c r="F10" s="694">
        <v>2.2157593971494505</v>
      </c>
    </row>
    <row r="11" spans="1:6" x14ac:dyDescent="0.2">
      <c r="A11" s="926"/>
      <c r="B11" s="284" t="s">
        <v>285</v>
      </c>
      <c r="C11" s="371">
        <v>9.2796727099999998</v>
      </c>
      <c r="D11" s="695">
        <v>2.5423728813559472</v>
      </c>
      <c r="E11" s="371">
        <v>7.4571707099999998</v>
      </c>
      <c r="F11" s="695">
        <v>2.5423728813559361</v>
      </c>
    </row>
    <row r="12" spans="1:6" x14ac:dyDescent="0.2">
      <c r="A12" s="697">
        <v>2013</v>
      </c>
      <c r="B12" s="698" t="s">
        <v>280</v>
      </c>
      <c r="C12" s="699">
        <v>9.3228939099999995</v>
      </c>
      <c r="D12" s="696">
        <v>0.46576211630204822</v>
      </c>
      <c r="E12" s="699">
        <v>7.4668749099999996</v>
      </c>
      <c r="F12" s="696">
        <v>0.13013246413933616</v>
      </c>
    </row>
    <row r="13" spans="1:6" x14ac:dyDescent="0.2">
      <c r="A13" s="697">
        <v>2014</v>
      </c>
      <c r="B13" s="698" t="s">
        <v>280</v>
      </c>
      <c r="C13" s="699">
        <v>9.3313711699999988</v>
      </c>
      <c r="D13" s="696">
        <v>9.0929491227036571E-2</v>
      </c>
      <c r="E13" s="699">
        <v>7.4541771700000004</v>
      </c>
      <c r="F13" s="696">
        <v>-0.17005427508895066</v>
      </c>
    </row>
    <row r="14" spans="1:6" x14ac:dyDescent="0.2">
      <c r="A14" s="925">
        <v>2015</v>
      </c>
      <c r="B14" s="279" t="s">
        <v>280</v>
      </c>
      <c r="C14" s="370">
        <v>9.0886999999999993</v>
      </c>
      <c r="D14" s="694">
        <v>-2.6</v>
      </c>
      <c r="E14" s="370">
        <v>7.2163000000000004</v>
      </c>
      <c r="F14" s="694">
        <v>-3.2</v>
      </c>
    </row>
    <row r="15" spans="1:6" x14ac:dyDescent="0.2">
      <c r="A15" s="927"/>
      <c r="B15" s="279" t="s">
        <v>281</v>
      </c>
      <c r="C15" s="370">
        <v>8.8966738299999992</v>
      </c>
      <c r="D15" s="694">
        <v>-2.1126277723363662</v>
      </c>
      <c r="E15" s="370">
        <v>7.0243198300000005</v>
      </c>
      <c r="F15" s="694">
        <v>-2.6607716516130533</v>
      </c>
    </row>
    <row r="16" spans="1:6" x14ac:dyDescent="0.2">
      <c r="A16" s="927"/>
      <c r="B16" s="279" t="s">
        <v>282</v>
      </c>
      <c r="C16" s="370">
        <v>8.6769076126901634</v>
      </c>
      <c r="D16" s="694">
        <v>-2.4702065233500399</v>
      </c>
      <c r="E16" s="370">
        <v>6.8045536126901629</v>
      </c>
      <c r="F16" s="694">
        <v>-3.1286476502855591</v>
      </c>
    </row>
    <row r="17" spans="1:6" x14ac:dyDescent="0.2">
      <c r="A17" s="926"/>
      <c r="B17" s="284" t="s">
        <v>283</v>
      </c>
      <c r="C17" s="371">
        <v>8.5953257826901623</v>
      </c>
      <c r="D17" s="695">
        <f>100*(C17-C16)/C16</f>
        <v>-0.94021780156660772</v>
      </c>
      <c r="E17" s="371">
        <v>6.7229717826901636</v>
      </c>
      <c r="F17" s="695">
        <f>100*(E17-E16)/E16</f>
        <v>-1.1989299319775091</v>
      </c>
    </row>
    <row r="18" spans="1:6" x14ac:dyDescent="0.2">
      <c r="A18" s="925">
        <v>2016</v>
      </c>
      <c r="B18" s="279" t="s">
        <v>280</v>
      </c>
      <c r="C18" s="370">
        <v>8.3602396900000002</v>
      </c>
      <c r="D18" s="694">
        <f>100*(C18-C17)/C17</f>
        <v>-2.7350457520015601</v>
      </c>
      <c r="E18" s="370">
        <v>6.476995689999999</v>
      </c>
      <c r="F18" s="694">
        <f>100*(E18-E17)/E17</f>
        <v>-3.6587405189396542</v>
      </c>
    </row>
    <row r="19" spans="1:6" x14ac:dyDescent="0.2">
      <c r="A19" s="927"/>
      <c r="B19" s="279" t="s">
        <v>281</v>
      </c>
      <c r="C19" s="370">
        <v>8.1462632900000003</v>
      </c>
      <c r="D19" s="694">
        <v>-2.5594529335797063</v>
      </c>
      <c r="E19" s="370">
        <v>6.2630192899999999</v>
      </c>
      <c r="F19" s="694">
        <v>-3.3036365969852777</v>
      </c>
    </row>
    <row r="20" spans="1:6" x14ac:dyDescent="0.2">
      <c r="A20" s="926"/>
      <c r="B20" s="284" t="s">
        <v>283</v>
      </c>
      <c r="C20" s="371">
        <v>8.2213304800000007</v>
      </c>
      <c r="D20" s="695">
        <v>0.92149231282703103</v>
      </c>
      <c r="E20" s="371">
        <v>6.3380864799999994</v>
      </c>
      <c r="F20" s="695">
        <v>1.198578297848409</v>
      </c>
    </row>
    <row r="21" spans="1:6" x14ac:dyDescent="0.2">
      <c r="A21" s="925">
        <v>2017</v>
      </c>
      <c r="B21" s="864" t="s">
        <v>280</v>
      </c>
      <c r="C21" s="867">
        <v>8.4754970299999979</v>
      </c>
      <c r="D21" s="869">
        <v>3.0915500917802441</v>
      </c>
      <c r="E21" s="867">
        <v>6.58015303</v>
      </c>
      <c r="F21" s="869">
        <v>3.8192370956730866</v>
      </c>
    </row>
    <row r="22" spans="1:6" x14ac:dyDescent="0.2">
      <c r="A22" s="926"/>
      <c r="B22" s="865" t="s">
        <v>281</v>
      </c>
      <c r="C22" s="866">
        <v>8.6130582999999987</v>
      </c>
      <c r="D22" s="868">
        <v>1.6230466427288794</v>
      </c>
      <c r="E22" s="866">
        <v>6.7177142999999999</v>
      </c>
      <c r="F22" s="868">
        <v>2.0905481889681821</v>
      </c>
    </row>
    <row r="23" spans="1:6" x14ac:dyDescent="0.2">
      <c r="A23" s="700"/>
      <c r="B23" s="58"/>
      <c r="C23" s="94"/>
      <c r="D23" s="94"/>
      <c r="E23" s="94"/>
      <c r="F23" s="94" t="s">
        <v>644</v>
      </c>
    </row>
    <row r="24" spans="1:6" x14ac:dyDescent="0.2">
      <c r="A24" s="700" t="s">
        <v>673</v>
      </c>
      <c r="B24" s="58"/>
      <c r="C24" s="94"/>
      <c r="D24" s="94"/>
      <c r="E24" s="94"/>
      <c r="F24" s="94"/>
    </row>
    <row r="25" spans="1:6" x14ac:dyDescent="0.2">
      <c r="A25" s="94"/>
      <c r="B25" s="8"/>
      <c r="C25" s="8"/>
      <c r="D25" s="8"/>
      <c r="E25" s="8"/>
      <c r="F25" s="8"/>
    </row>
  </sheetData>
  <mergeCells count="6">
    <mergeCell ref="A21:A22"/>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72" t="s">
        <v>5</v>
      </c>
      <c r="B1" s="471"/>
      <c r="C1" s="471"/>
      <c r="D1" s="471"/>
      <c r="E1" s="471"/>
      <c r="F1" s="471"/>
      <c r="G1" s="471"/>
      <c r="H1" s="471"/>
      <c r="I1" s="387"/>
    </row>
    <row r="2" spans="1:9" ht="15.75" x14ac:dyDescent="0.25">
      <c r="A2" s="473"/>
      <c r="B2" s="474"/>
      <c r="C2" s="471"/>
      <c r="D2" s="471"/>
      <c r="E2" s="471"/>
      <c r="F2" s="471"/>
      <c r="G2" s="471"/>
      <c r="H2" s="62" t="s">
        <v>157</v>
      </c>
      <c r="I2" s="387"/>
    </row>
    <row r="3" spans="1:9" s="80" customFormat="1" ht="14.25" x14ac:dyDescent="0.2">
      <c r="A3" s="444"/>
      <c r="B3" s="885">
        <f>INDICE!A3</f>
        <v>42826</v>
      </c>
      <c r="C3" s="886"/>
      <c r="D3" s="886" t="s">
        <v>118</v>
      </c>
      <c r="E3" s="886"/>
      <c r="F3" s="886" t="s">
        <v>119</v>
      </c>
      <c r="G3" s="886"/>
      <c r="H3" s="886"/>
      <c r="I3" s="387"/>
    </row>
    <row r="4" spans="1:9" s="80" customFormat="1" ht="14.25" x14ac:dyDescent="0.2">
      <c r="A4" s="81"/>
      <c r="B4" s="72" t="s">
        <v>47</v>
      </c>
      <c r="C4" s="72" t="s">
        <v>473</v>
      </c>
      <c r="D4" s="72" t="s">
        <v>47</v>
      </c>
      <c r="E4" s="72" t="s">
        <v>473</v>
      </c>
      <c r="F4" s="72" t="s">
        <v>47</v>
      </c>
      <c r="G4" s="73" t="s">
        <v>473</v>
      </c>
      <c r="H4" s="73" t="s">
        <v>126</v>
      </c>
      <c r="I4" s="387"/>
    </row>
    <row r="5" spans="1:9" s="80" customFormat="1" ht="14.25" x14ac:dyDescent="0.2">
      <c r="A5" s="82" t="s">
        <v>590</v>
      </c>
      <c r="B5" s="465">
        <v>195.03743999999998</v>
      </c>
      <c r="C5" s="84">
        <v>1.7358967387959037</v>
      </c>
      <c r="D5" s="83">
        <v>941.64394000000004</v>
      </c>
      <c r="E5" s="84">
        <v>4.7914756958219931</v>
      </c>
      <c r="F5" s="83">
        <v>2551.9338899999998</v>
      </c>
      <c r="G5" s="84">
        <v>21.457298312777823</v>
      </c>
      <c r="H5" s="468">
        <v>4.3879496177162833</v>
      </c>
      <c r="I5" s="387"/>
    </row>
    <row r="6" spans="1:9" s="80" customFormat="1" ht="14.25" x14ac:dyDescent="0.2">
      <c r="A6" s="82" t="s">
        <v>48</v>
      </c>
      <c r="B6" s="466">
        <v>397.86027999999999</v>
      </c>
      <c r="C6" s="86">
        <v>3.8958921380377669</v>
      </c>
      <c r="D6" s="85">
        <v>1486.4593200000008</v>
      </c>
      <c r="E6" s="86">
        <v>1.2356880897097673</v>
      </c>
      <c r="F6" s="85">
        <v>4776.8541000000014</v>
      </c>
      <c r="G6" s="86">
        <v>2.014497191864336</v>
      </c>
      <c r="H6" s="469">
        <v>8.2136121175072709</v>
      </c>
      <c r="I6" s="387"/>
    </row>
    <row r="7" spans="1:9" s="80" customFormat="1" ht="14.25" x14ac:dyDescent="0.2">
      <c r="A7" s="82" t="s">
        <v>49</v>
      </c>
      <c r="B7" s="466">
        <v>519.89225999999996</v>
      </c>
      <c r="C7" s="86">
        <v>15.554279947313141</v>
      </c>
      <c r="D7" s="85">
        <v>1806.4322</v>
      </c>
      <c r="E7" s="86">
        <v>12.13758808353268</v>
      </c>
      <c r="F7" s="85">
        <v>6089.3031500000006</v>
      </c>
      <c r="G7" s="86">
        <v>9.1404583866052587</v>
      </c>
      <c r="H7" s="469">
        <v>10.470316466231445</v>
      </c>
      <c r="I7" s="387"/>
    </row>
    <row r="8" spans="1:9" s="80" customFormat="1" ht="14.25" x14ac:dyDescent="0.2">
      <c r="A8" s="82" t="s">
        <v>127</v>
      </c>
      <c r="B8" s="466">
        <v>2383.3082400000003</v>
      </c>
      <c r="C8" s="86">
        <v>-5.0945853249410602</v>
      </c>
      <c r="D8" s="85">
        <v>10102.534860000002</v>
      </c>
      <c r="E8" s="86">
        <v>9.8491820113262726E-2</v>
      </c>
      <c r="F8" s="85">
        <v>30327.708179999991</v>
      </c>
      <c r="G8" s="86">
        <v>1.5274479838717154</v>
      </c>
      <c r="H8" s="469">
        <v>52.147297403006775</v>
      </c>
      <c r="I8" s="387"/>
    </row>
    <row r="9" spans="1:9" s="80" customFormat="1" ht="14.25" x14ac:dyDescent="0.2">
      <c r="A9" s="82" t="s">
        <v>128</v>
      </c>
      <c r="B9" s="466">
        <v>643.26508999999987</v>
      </c>
      <c r="C9" s="86">
        <v>-7.7273984299724416</v>
      </c>
      <c r="D9" s="85">
        <v>2568.8130699999997</v>
      </c>
      <c r="E9" s="86">
        <v>-10.30197836940142</v>
      </c>
      <c r="F9" s="85">
        <v>8324.7981799999998</v>
      </c>
      <c r="G9" s="87">
        <v>-0.69928353255389353</v>
      </c>
      <c r="H9" s="469">
        <v>14.31416195170174</v>
      </c>
      <c r="I9" s="387"/>
    </row>
    <row r="10" spans="1:9" s="80" customFormat="1" ht="14.25" x14ac:dyDescent="0.2">
      <c r="A10" s="81" t="s">
        <v>474</v>
      </c>
      <c r="B10" s="467">
        <v>438</v>
      </c>
      <c r="C10" s="89">
        <v>15.779183869183894</v>
      </c>
      <c r="D10" s="88">
        <v>1801.9311839596744</v>
      </c>
      <c r="E10" s="86">
        <v>5.7259105273307975</v>
      </c>
      <c r="F10" s="88">
        <v>6087.1780518569267</v>
      </c>
      <c r="G10" s="89">
        <v>0.65148351324484366</v>
      </c>
      <c r="H10" s="470">
        <v>10.466662443836487</v>
      </c>
      <c r="I10" s="387"/>
    </row>
    <row r="11" spans="1:9" s="80" customFormat="1" ht="14.25" x14ac:dyDescent="0.2">
      <c r="A11" s="90" t="s">
        <v>475</v>
      </c>
      <c r="B11" s="91">
        <v>4577.3633100000006</v>
      </c>
      <c r="C11" s="92">
        <v>-0.73487566517272473</v>
      </c>
      <c r="D11" s="91">
        <v>18707.814573959673</v>
      </c>
      <c r="E11" s="92">
        <v>0.37138743241940603</v>
      </c>
      <c r="F11" s="91">
        <v>58157.775551856917</v>
      </c>
      <c r="G11" s="92">
        <v>2.6333281506566957</v>
      </c>
      <c r="H11" s="92">
        <v>100</v>
      </c>
      <c r="I11" s="387"/>
    </row>
    <row r="12" spans="1:9" s="80" customFormat="1" ht="14.25" x14ac:dyDescent="0.2">
      <c r="A12" s="82"/>
      <c r="B12" s="82"/>
      <c r="C12" s="82"/>
      <c r="D12" s="82"/>
      <c r="E12" s="82"/>
      <c r="F12" s="82"/>
      <c r="G12" s="82"/>
      <c r="H12" s="93" t="s">
        <v>233</v>
      </c>
      <c r="I12" s="387"/>
    </row>
    <row r="13" spans="1:9" s="80" customFormat="1" ht="14.25" x14ac:dyDescent="0.2">
      <c r="A13" s="94" t="s">
        <v>542</v>
      </c>
      <c r="B13" s="82"/>
      <c r="C13" s="82"/>
      <c r="D13" s="82"/>
      <c r="E13" s="82"/>
      <c r="F13" s="82"/>
      <c r="G13" s="82"/>
      <c r="H13" s="82"/>
      <c r="I13" s="387"/>
    </row>
    <row r="14" spans="1:9" ht="14.25" x14ac:dyDescent="0.2">
      <c r="A14" s="94" t="s">
        <v>476</v>
      </c>
      <c r="B14" s="85"/>
      <c r="C14" s="471"/>
      <c r="D14" s="471"/>
      <c r="E14" s="471"/>
      <c r="F14" s="471"/>
      <c r="G14" s="471"/>
      <c r="H14" s="471"/>
      <c r="I14" s="387"/>
    </row>
    <row r="15" spans="1:9" ht="14.25" x14ac:dyDescent="0.2">
      <c r="A15" s="94" t="s">
        <v>477</v>
      </c>
      <c r="B15" s="471"/>
      <c r="C15" s="471"/>
      <c r="D15" s="471"/>
      <c r="E15" s="471"/>
      <c r="F15" s="471"/>
      <c r="G15" s="471"/>
      <c r="H15" s="471"/>
      <c r="I15" s="387"/>
    </row>
    <row r="16" spans="1:9" ht="14.25" x14ac:dyDescent="0.2">
      <c r="A16" s="166" t="s">
        <v>621</v>
      </c>
      <c r="B16" s="471"/>
      <c r="C16" s="471"/>
      <c r="D16" s="471"/>
      <c r="E16" s="471"/>
      <c r="F16" s="471"/>
      <c r="G16" s="471"/>
      <c r="H16" s="471"/>
      <c r="I16" s="387"/>
    </row>
    <row r="17" spans="2:9" ht="14.25" x14ac:dyDescent="0.2">
      <c r="B17" s="471"/>
      <c r="C17" s="471"/>
      <c r="D17" s="471"/>
      <c r="E17" s="471"/>
      <c r="F17" s="471"/>
      <c r="G17" s="471"/>
      <c r="H17" s="471"/>
      <c r="I17" s="387"/>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topLeftCell="B1" workbookViewId="0">
      <selection activeCell="E15" sqref="E15"/>
    </sheetView>
  </sheetViews>
  <sheetFormatPr baseColWidth="10" defaultRowHeight="14.25" x14ac:dyDescent="0.2"/>
  <cols>
    <col min="1" max="1" width="26.875" customWidth="1"/>
    <col min="2" max="13" width="8.75" customWidth="1"/>
  </cols>
  <sheetData>
    <row r="1" spans="1:13" x14ac:dyDescent="0.2">
      <c r="A1" s="222" t="s">
        <v>406</v>
      </c>
      <c r="B1" s="13"/>
      <c r="C1" s="13"/>
      <c r="D1" s="13"/>
      <c r="E1" s="13"/>
      <c r="F1" s="13"/>
      <c r="G1" s="13"/>
      <c r="H1" s="13"/>
      <c r="I1" s="13"/>
      <c r="J1" s="13"/>
      <c r="K1" s="13"/>
      <c r="L1" s="13"/>
      <c r="M1" s="13"/>
    </row>
    <row r="2" spans="1:13" x14ac:dyDescent="0.2">
      <c r="A2" s="222"/>
      <c r="B2" s="13"/>
      <c r="C2" s="13"/>
      <c r="D2" s="13"/>
      <c r="E2" s="13"/>
      <c r="F2" s="13"/>
      <c r="G2" s="13"/>
      <c r="H2" s="13"/>
      <c r="I2" s="13"/>
      <c r="J2" s="13"/>
      <c r="K2" s="13"/>
      <c r="L2" s="13"/>
      <c r="M2" s="227"/>
    </row>
    <row r="3" spans="1:13" x14ac:dyDescent="0.2">
      <c r="A3" s="800"/>
      <c r="B3" s="719">
        <v>2016</v>
      </c>
      <c r="C3" s="719" t="s">
        <v>586</v>
      </c>
      <c r="D3" s="719" t="s">
        <v>586</v>
      </c>
      <c r="E3" s="719" t="s">
        <v>586</v>
      </c>
      <c r="F3" s="719" t="s">
        <v>586</v>
      </c>
      <c r="G3" s="719" t="s">
        <v>586</v>
      </c>
      <c r="H3" s="719" t="s">
        <v>586</v>
      </c>
      <c r="I3" s="719" t="s">
        <v>586</v>
      </c>
      <c r="J3" s="719">
        <v>2017</v>
      </c>
      <c r="K3" s="719" t="s">
        <v>586</v>
      </c>
      <c r="L3" s="719" t="s">
        <v>586</v>
      </c>
      <c r="M3" s="719" t="s">
        <v>586</v>
      </c>
    </row>
    <row r="4" spans="1:13" x14ac:dyDescent="0.2">
      <c r="A4" s="224"/>
      <c r="B4" s="659">
        <v>42491</v>
      </c>
      <c r="C4" s="659">
        <v>42522</v>
      </c>
      <c r="D4" s="659">
        <v>42552</v>
      </c>
      <c r="E4" s="659">
        <v>42583</v>
      </c>
      <c r="F4" s="659">
        <v>42614</v>
      </c>
      <c r="G4" s="659">
        <v>42644</v>
      </c>
      <c r="H4" s="659">
        <v>42675</v>
      </c>
      <c r="I4" s="659">
        <v>42705</v>
      </c>
      <c r="J4" s="659">
        <v>42736</v>
      </c>
      <c r="K4" s="659">
        <v>42767</v>
      </c>
      <c r="L4" s="659">
        <v>42795</v>
      </c>
      <c r="M4" s="659">
        <v>42826</v>
      </c>
    </row>
    <row r="5" spans="1:13" x14ac:dyDescent="0.2">
      <c r="A5" s="799" t="s">
        <v>653</v>
      </c>
      <c r="B5" s="311">
        <v>1.9223809523809525</v>
      </c>
      <c r="C5" s="311">
        <v>2.566363636363636</v>
      </c>
      <c r="D5" s="311">
        <v>2.7889999999999997</v>
      </c>
      <c r="E5" s="311">
        <v>2.7917391304347832</v>
      </c>
      <c r="F5" s="311">
        <v>2.9695238095238095</v>
      </c>
      <c r="G5" s="311">
        <v>2.9495238095238094</v>
      </c>
      <c r="H5" s="311">
        <v>2.5010000000000003</v>
      </c>
      <c r="I5" s="311">
        <v>3.5819047619047626</v>
      </c>
      <c r="J5" s="311">
        <v>3.2610000000000001</v>
      </c>
      <c r="K5" s="311">
        <v>2.8210526315789477</v>
      </c>
      <c r="L5" s="311">
        <v>2.8747826086956523</v>
      </c>
      <c r="M5" s="311">
        <v>3.081578947368421</v>
      </c>
    </row>
    <row r="6" spans="1:13" x14ac:dyDescent="0.2">
      <c r="A6" s="224" t="s">
        <v>654</v>
      </c>
      <c r="B6" s="311">
        <v>30.446818181818177</v>
      </c>
      <c r="C6" s="311">
        <v>34.262272727272737</v>
      </c>
      <c r="D6" s="311">
        <v>34.391904761904755</v>
      </c>
      <c r="E6" s="311">
        <v>30.494545454545456</v>
      </c>
      <c r="F6" s="311">
        <v>28.486363636363635</v>
      </c>
      <c r="G6" s="311">
        <v>42.970476190476184</v>
      </c>
      <c r="H6" s="311">
        <v>48.181818181818173</v>
      </c>
      <c r="I6" s="311">
        <v>46.327999999999989</v>
      </c>
      <c r="J6" s="311">
        <v>53.428571428571431</v>
      </c>
      <c r="K6" s="311">
        <v>51.037999999999997</v>
      </c>
      <c r="L6" s="311">
        <v>41.078695652173913</v>
      </c>
      <c r="M6" s="311">
        <v>39.766000000000005</v>
      </c>
    </row>
    <row r="7" spans="1:13" x14ac:dyDescent="0.2">
      <c r="A7" s="833" t="s">
        <v>655</v>
      </c>
      <c r="B7" s="311">
        <v>13.040909090909095</v>
      </c>
      <c r="C7" s="311">
        <v>14.416818181818183</v>
      </c>
      <c r="D7" s="311">
        <v>14.241904761904763</v>
      </c>
      <c r="E7" s="311">
        <v>11.980869565217391</v>
      </c>
      <c r="F7" s="311">
        <v>12.286818181818182</v>
      </c>
      <c r="G7" s="311">
        <v>16.093809523809522</v>
      </c>
      <c r="H7" s="311">
        <v>18.015909090909091</v>
      </c>
      <c r="I7" s="311">
        <v>17.689545454545456</v>
      </c>
      <c r="J7" s="311">
        <v>20.122727272727271</v>
      </c>
      <c r="K7" s="311">
        <v>19.553000000000001</v>
      </c>
      <c r="L7" s="311">
        <v>15.799130434782608</v>
      </c>
      <c r="M7" s="834">
        <v>16.058</v>
      </c>
    </row>
    <row r="8" spans="1:13" x14ac:dyDescent="0.2">
      <c r="A8" s="309" t="s">
        <v>656</v>
      </c>
      <c r="B8" s="374">
        <v>13.28</v>
      </c>
      <c r="C8" s="374">
        <v>14.63</v>
      </c>
      <c r="D8" s="374">
        <v>15.25</v>
      </c>
      <c r="E8" s="374">
        <v>15.63</v>
      </c>
      <c r="F8" s="374">
        <v>16.87</v>
      </c>
      <c r="G8" s="374">
        <v>19.55</v>
      </c>
      <c r="H8" s="374">
        <v>22.14</v>
      </c>
      <c r="I8" s="374">
        <v>24.16</v>
      </c>
      <c r="J8" s="374">
        <v>37.200000000000003</v>
      </c>
      <c r="K8" s="374">
        <v>21.71</v>
      </c>
      <c r="L8" s="374">
        <v>16.66</v>
      </c>
      <c r="M8" s="374">
        <v>17.93</v>
      </c>
    </row>
    <row r="9" spans="1:13" x14ac:dyDescent="0.2">
      <c r="A9" s="792"/>
      <c r="B9" s="792"/>
      <c r="C9" s="792"/>
      <c r="D9" s="792"/>
      <c r="E9" s="792"/>
      <c r="F9" s="792"/>
      <c r="G9" s="792"/>
      <c r="H9" s="792"/>
      <c r="I9" s="792"/>
      <c r="J9" s="792"/>
      <c r="K9" s="792"/>
      <c r="L9" s="792"/>
      <c r="M9" s="245" t="s">
        <v>658</v>
      </c>
    </row>
    <row r="10" spans="1:13" x14ac:dyDescent="0.2">
      <c r="A10" s="700" t="s">
        <v>657</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83"/>
      <c r="H2" s="385"/>
      <c r="I2" s="384" t="s">
        <v>157</v>
      </c>
    </row>
    <row r="3" spans="1:71" s="80" customFormat="1" ht="12.75" x14ac:dyDescent="0.2">
      <c r="A3" s="79"/>
      <c r="B3" s="928">
        <f>INDICE!A3</f>
        <v>42826</v>
      </c>
      <c r="C3" s="929">
        <v>41671</v>
      </c>
      <c r="D3" s="928">
        <f>DATE(YEAR(B3),MONTH(B3)-1,1)</f>
        <v>42795</v>
      </c>
      <c r="E3" s="929"/>
      <c r="F3" s="928">
        <f>DATE(YEAR(B3)-1,MONTH(B3),1)</f>
        <v>42461</v>
      </c>
      <c r="G3" s="929"/>
      <c r="H3" s="877" t="s">
        <v>473</v>
      </c>
      <c r="I3" s="87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58" t="s">
        <v>47</v>
      </c>
      <c r="C4" s="258" t="s">
        <v>108</v>
      </c>
      <c r="D4" s="258" t="s">
        <v>47</v>
      </c>
      <c r="E4" s="258" t="s">
        <v>108</v>
      </c>
      <c r="F4" s="258" t="s">
        <v>47</v>
      </c>
      <c r="G4" s="258" t="s">
        <v>108</v>
      </c>
      <c r="H4" s="437">
        <f>D3</f>
        <v>42795</v>
      </c>
      <c r="I4" s="437">
        <f>F3</f>
        <v>42461</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78" customFormat="1" ht="15" x14ac:dyDescent="0.2">
      <c r="A5" s="382" t="s">
        <v>408</v>
      </c>
      <c r="B5" s="369">
        <v>6562</v>
      </c>
      <c r="C5" s="702">
        <v>34.320083682008367</v>
      </c>
      <c r="D5" s="369">
        <v>6619</v>
      </c>
      <c r="E5" s="702">
        <v>35.405188553089062</v>
      </c>
      <c r="F5" s="369">
        <v>7290</v>
      </c>
      <c r="G5" s="702">
        <v>36.954427941400112</v>
      </c>
      <c r="H5" s="380">
        <v>-0.86115727451276625</v>
      </c>
      <c r="I5" s="380">
        <v>-9.9862825788751728</v>
      </c>
      <c r="K5" s="379"/>
    </row>
    <row r="6" spans="1:71" s="378" customFormat="1" ht="15" x14ac:dyDescent="0.2">
      <c r="A6" s="381" t="s">
        <v>122</v>
      </c>
      <c r="B6" s="369">
        <v>12558</v>
      </c>
      <c r="C6" s="702">
        <v>65.679916317991626</v>
      </c>
      <c r="D6" s="369">
        <v>12076</v>
      </c>
      <c r="E6" s="702">
        <v>64.594811446910938</v>
      </c>
      <c r="F6" s="369">
        <v>12437</v>
      </c>
      <c r="G6" s="702">
        <v>63.045572058599888</v>
      </c>
      <c r="H6" s="380">
        <v>3.991387876780391</v>
      </c>
      <c r="I6" s="380">
        <v>0.97290343330385143</v>
      </c>
      <c r="K6" s="379"/>
    </row>
    <row r="7" spans="1:71" s="80" customFormat="1" ht="12.75" x14ac:dyDescent="0.2">
      <c r="A7" s="90" t="s">
        <v>117</v>
      </c>
      <c r="B7" s="91">
        <v>19120</v>
      </c>
      <c r="C7" s="92">
        <v>100</v>
      </c>
      <c r="D7" s="91">
        <v>18695</v>
      </c>
      <c r="E7" s="92">
        <v>100</v>
      </c>
      <c r="F7" s="91">
        <v>19727</v>
      </c>
      <c r="G7" s="92">
        <v>100</v>
      </c>
      <c r="H7" s="92">
        <v>2.2733351163412676</v>
      </c>
      <c r="I7" s="92">
        <v>-3.0770010645308461</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613"/>
      <c r="I8" s="245" t="s">
        <v>233</v>
      </c>
      <c r="J8" s="378"/>
      <c r="K8" s="379"/>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row>
    <row r="9" spans="1:71" s="375" customFormat="1" ht="12.75" x14ac:dyDescent="0.2">
      <c r="A9" s="700" t="s">
        <v>527</v>
      </c>
      <c r="B9" s="376"/>
      <c r="C9" s="377"/>
      <c r="D9" s="376"/>
      <c r="E9" s="376"/>
      <c r="F9" s="376"/>
      <c r="G9" s="376"/>
      <c r="H9" s="376"/>
      <c r="I9" s="376"/>
      <c r="J9" s="376"/>
      <c r="K9" s="376"/>
      <c r="L9" s="376"/>
    </row>
    <row r="10" spans="1:71" x14ac:dyDescent="0.2">
      <c r="A10" s="701" t="s">
        <v>523</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83"/>
      <c r="H2" s="385"/>
      <c r="I2" s="384" t="s">
        <v>157</v>
      </c>
    </row>
    <row r="3" spans="1:71" s="80" customFormat="1" ht="12.75" x14ac:dyDescent="0.2">
      <c r="A3" s="79"/>
      <c r="B3" s="928">
        <f>INDICE!A3</f>
        <v>42826</v>
      </c>
      <c r="C3" s="929">
        <v>41671</v>
      </c>
      <c r="D3" s="928">
        <f>DATE(YEAR(B3),MONTH(B3)-1,1)</f>
        <v>42795</v>
      </c>
      <c r="E3" s="929"/>
      <c r="F3" s="928">
        <f>DATE(YEAR(B3)-1,MONTH(B3),1)</f>
        <v>42461</v>
      </c>
      <c r="G3" s="929"/>
      <c r="H3" s="877" t="s">
        <v>473</v>
      </c>
      <c r="I3" s="87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58" t="s">
        <v>47</v>
      </c>
      <c r="C4" s="258" t="s">
        <v>108</v>
      </c>
      <c r="D4" s="258" t="s">
        <v>47</v>
      </c>
      <c r="E4" s="258" t="s">
        <v>108</v>
      </c>
      <c r="F4" s="258" t="s">
        <v>47</v>
      </c>
      <c r="G4" s="258" t="s">
        <v>108</v>
      </c>
      <c r="H4" s="437">
        <f>D3</f>
        <v>42795</v>
      </c>
      <c r="I4" s="437">
        <f>F3</f>
        <v>42461</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78" customFormat="1" ht="15" x14ac:dyDescent="0.2">
      <c r="A5" s="382" t="s">
        <v>526</v>
      </c>
      <c r="B5" s="369">
        <v>6374</v>
      </c>
      <c r="C5" s="702">
        <v>36.074275683994188</v>
      </c>
      <c r="D5" s="369">
        <v>6374</v>
      </c>
      <c r="E5" s="702">
        <v>36.937775110255636</v>
      </c>
      <c r="F5" s="369">
        <v>6864</v>
      </c>
      <c r="G5" s="702">
        <v>37.144074174075406</v>
      </c>
      <c r="H5" s="744">
        <v>0</v>
      </c>
      <c r="I5" s="235">
        <v>-7.1386946386946386</v>
      </c>
      <c r="K5" s="379"/>
    </row>
    <row r="6" spans="1:71" s="378" customFormat="1" ht="15" x14ac:dyDescent="0.2">
      <c r="A6" s="381" t="s">
        <v>594</v>
      </c>
      <c r="B6" s="369">
        <v>11295.100429999991</v>
      </c>
      <c r="C6" s="702">
        <v>63.925724316005805</v>
      </c>
      <c r="D6" s="369">
        <v>10882.047449999995</v>
      </c>
      <c r="E6" s="702">
        <v>63.062224889744364</v>
      </c>
      <c r="F6" s="369">
        <v>11615.394499999973</v>
      </c>
      <c r="G6" s="702">
        <v>62.855925825924594</v>
      </c>
      <c r="H6" s="235">
        <v>3.7957285326852435</v>
      </c>
      <c r="I6" s="235">
        <v>-2.7574962692828251</v>
      </c>
      <c r="K6" s="379"/>
    </row>
    <row r="7" spans="1:71" s="80" customFormat="1" ht="12.75" x14ac:dyDescent="0.2">
      <c r="A7" s="90" t="s">
        <v>117</v>
      </c>
      <c r="B7" s="91">
        <v>17669.100429999991</v>
      </c>
      <c r="C7" s="92">
        <v>100</v>
      </c>
      <c r="D7" s="91">
        <v>17256.047449999995</v>
      </c>
      <c r="E7" s="92">
        <v>100</v>
      </c>
      <c r="F7" s="91">
        <v>18479.394499999973</v>
      </c>
      <c r="G7" s="92">
        <v>100</v>
      </c>
      <c r="H7" s="92">
        <v>2.3936708634861623</v>
      </c>
      <c r="I7" s="92">
        <v>-4.3848518413305309</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613"/>
      <c r="I8" s="245" t="s">
        <v>130</v>
      </c>
      <c r="J8" s="378"/>
      <c r="K8" s="379"/>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row>
    <row r="9" spans="1:71" x14ac:dyDescent="0.2">
      <c r="A9" s="700" t="s">
        <v>527</v>
      </c>
    </row>
    <row r="10" spans="1:71" x14ac:dyDescent="0.2">
      <c r="A10" s="700" t="s">
        <v>523</v>
      </c>
    </row>
    <row r="11" spans="1:71" x14ac:dyDescent="0.2">
      <c r="A11" s="676" t="s">
        <v>621</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D5" sqref="D5:I8"/>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16" t="s">
        <v>572</v>
      </c>
      <c r="B1" s="916"/>
      <c r="C1" s="916"/>
      <c r="D1" s="916"/>
      <c r="E1" s="916"/>
      <c r="F1" s="916"/>
      <c r="G1" s="13"/>
      <c r="H1" s="13"/>
      <c r="I1" s="13"/>
    </row>
    <row r="2" spans="1:9" x14ac:dyDescent="0.2">
      <c r="A2" s="917"/>
      <c r="B2" s="917"/>
      <c r="C2" s="917"/>
      <c r="D2" s="917"/>
      <c r="E2" s="917"/>
      <c r="F2" s="917"/>
      <c r="G2" s="13"/>
      <c r="H2" s="13"/>
      <c r="I2" s="227" t="s">
        <v>524</v>
      </c>
    </row>
    <row r="3" spans="1:9" x14ac:dyDescent="0.2">
      <c r="A3" s="391"/>
      <c r="B3" s="393"/>
      <c r="C3" s="393"/>
      <c r="D3" s="885">
        <f>INDICE!A3</f>
        <v>42826</v>
      </c>
      <c r="E3" s="885">
        <v>41671</v>
      </c>
      <c r="F3" s="885">
        <f>DATE(YEAR(D3),MONTH(D3)-1,1)</f>
        <v>42795</v>
      </c>
      <c r="G3" s="885"/>
      <c r="H3" s="888">
        <f>DATE(YEAR(D3)-1,MONTH(D3),1)</f>
        <v>42461</v>
      </c>
      <c r="I3" s="888"/>
    </row>
    <row r="4" spans="1:9" x14ac:dyDescent="0.2">
      <c r="A4" s="333"/>
      <c r="B4" s="334"/>
      <c r="C4" s="334"/>
      <c r="D4" s="97" t="s">
        <v>411</v>
      </c>
      <c r="E4" s="258" t="s">
        <v>108</v>
      </c>
      <c r="F4" s="97" t="s">
        <v>411</v>
      </c>
      <c r="G4" s="258" t="s">
        <v>108</v>
      </c>
      <c r="H4" s="97" t="s">
        <v>411</v>
      </c>
      <c r="I4" s="258" t="s">
        <v>108</v>
      </c>
    </row>
    <row r="5" spans="1:9" x14ac:dyDescent="0.2">
      <c r="A5" s="342" t="s">
        <v>410</v>
      </c>
      <c r="B5" s="234"/>
      <c r="C5" s="234"/>
      <c r="D5" s="602">
        <v>127.0754738098791</v>
      </c>
      <c r="E5" s="705">
        <v>100</v>
      </c>
      <c r="F5" s="602">
        <v>129.28145594765132</v>
      </c>
      <c r="G5" s="705">
        <v>100</v>
      </c>
      <c r="H5" s="602">
        <v>137.24216551395182</v>
      </c>
      <c r="I5" s="705">
        <v>100</v>
      </c>
    </row>
    <row r="6" spans="1:9" x14ac:dyDescent="0.2">
      <c r="A6" s="390" t="s">
        <v>521</v>
      </c>
      <c r="B6" s="234"/>
      <c r="C6" s="234"/>
      <c r="D6" s="602">
        <v>82.883875540964027</v>
      </c>
      <c r="E6" s="705">
        <v>65.224132600889405</v>
      </c>
      <c r="F6" s="602">
        <v>83.144835241878937</v>
      </c>
      <c r="G6" s="705">
        <v>64.313040592260933</v>
      </c>
      <c r="H6" s="602">
        <v>86.767362270450747</v>
      </c>
      <c r="I6" s="705">
        <v>63.222087720286027</v>
      </c>
    </row>
    <row r="7" spans="1:9" x14ac:dyDescent="0.2">
      <c r="A7" s="390" t="s">
        <v>522</v>
      </c>
      <c r="B7" s="234"/>
      <c r="C7" s="234"/>
      <c r="D7" s="602">
        <v>44.191598268915087</v>
      </c>
      <c r="E7" s="705">
        <v>34.775867399110609</v>
      </c>
      <c r="F7" s="602">
        <v>46.136620705772373</v>
      </c>
      <c r="G7" s="705">
        <v>35.686959407739053</v>
      </c>
      <c r="H7" s="602">
        <v>50.474803243501064</v>
      </c>
      <c r="I7" s="705">
        <v>36.777912279713973</v>
      </c>
    </row>
    <row r="8" spans="1:9" x14ac:dyDescent="0.2">
      <c r="A8" s="333" t="s">
        <v>576</v>
      </c>
      <c r="B8" s="389"/>
      <c r="C8" s="389"/>
      <c r="D8" s="693">
        <v>90</v>
      </c>
      <c r="E8" s="706"/>
      <c r="F8" s="693">
        <v>90</v>
      </c>
      <c r="G8" s="706"/>
      <c r="H8" s="693">
        <v>90</v>
      </c>
      <c r="I8" s="706"/>
    </row>
    <row r="9" spans="1:9" x14ac:dyDescent="0.2">
      <c r="A9" s="612" t="s">
        <v>523</v>
      </c>
      <c r="B9" s="321"/>
      <c r="C9" s="321"/>
      <c r="D9" s="321"/>
      <c r="E9" s="346"/>
      <c r="F9" s="13"/>
      <c r="G9" s="13"/>
      <c r="H9" s="13"/>
      <c r="I9" s="245" t="s">
        <v>233</v>
      </c>
    </row>
    <row r="10" spans="1:9" x14ac:dyDescent="0.2">
      <c r="A10" s="612" t="s">
        <v>577</v>
      </c>
      <c r="B10" s="386"/>
      <c r="C10" s="386"/>
      <c r="D10" s="386"/>
      <c r="E10" s="386"/>
      <c r="F10" s="386"/>
      <c r="G10" s="386"/>
      <c r="H10" s="386"/>
      <c r="I10" s="386"/>
    </row>
    <row r="11" spans="1:9" x14ac:dyDescent="0.2">
      <c r="A11" s="321"/>
      <c r="B11" s="386"/>
      <c r="C11" s="386"/>
      <c r="D11" s="386"/>
      <c r="E11" s="386"/>
      <c r="F11" s="386"/>
      <c r="G11" s="386"/>
      <c r="H11" s="386"/>
      <c r="I11" s="386"/>
    </row>
    <row r="12" spans="1:9" x14ac:dyDescent="0.2">
      <c r="A12" s="386"/>
      <c r="B12" s="386"/>
      <c r="C12" s="386"/>
      <c r="D12" s="386"/>
      <c r="E12" s="386"/>
      <c r="F12" s="386"/>
      <c r="G12" s="386"/>
      <c r="H12" s="386"/>
      <c r="I12" s="38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B5" sqref="B5:I10"/>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16" t="s">
        <v>526</v>
      </c>
      <c r="B1" s="916"/>
      <c r="C1" s="916"/>
      <c r="D1" s="916"/>
      <c r="E1" s="392"/>
      <c r="F1" s="13"/>
      <c r="G1" s="13"/>
      <c r="H1" s="13"/>
      <c r="I1" s="13"/>
    </row>
    <row r="2" spans="1:40" ht="15" x14ac:dyDescent="0.2">
      <c r="A2" s="916"/>
      <c r="B2" s="916"/>
      <c r="C2" s="916"/>
      <c r="D2" s="916"/>
      <c r="E2" s="392"/>
      <c r="F2" s="13"/>
      <c r="G2" s="309"/>
      <c r="H2" s="385"/>
      <c r="I2" s="384" t="s">
        <v>157</v>
      </c>
    </row>
    <row r="3" spans="1:40" x14ac:dyDescent="0.2">
      <c r="A3" s="391"/>
      <c r="B3" s="928">
        <f>INDICE!A3</f>
        <v>42826</v>
      </c>
      <c r="C3" s="929">
        <v>41671</v>
      </c>
      <c r="D3" s="928">
        <f>DATE(YEAR(B3),MONTH(B3)-1,1)</f>
        <v>42795</v>
      </c>
      <c r="E3" s="929"/>
      <c r="F3" s="928">
        <f>DATE(YEAR(B3)-1,MONTH(B3),1)</f>
        <v>42461</v>
      </c>
      <c r="G3" s="929"/>
      <c r="H3" s="877" t="s">
        <v>473</v>
      </c>
      <c r="I3" s="877"/>
    </row>
    <row r="4" spans="1:40" x14ac:dyDescent="0.2">
      <c r="A4" s="333"/>
      <c r="B4" s="258" t="s">
        <v>47</v>
      </c>
      <c r="C4" s="258" t="s">
        <v>108</v>
      </c>
      <c r="D4" s="258" t="s">
        <v>47</v>
      </c>
      <c r="E4" s="258" t="s">
        <v>108</v>
      </c>
      <c r="F4" s="258" t="s">
        <v>47</v>
      </c>
      <c r="G4" s="258" t="s">
        <v>108</v>
      </c>
      <c r="H4" s="437">
        <f>D3</f>
        <v>42795</v>
      </c>
      <c r="I4" s="437">
        <f>F3</f>
        <v>42461</v>
      </c>
    </row>
    <row r="5" spans="1:40" x14ac:dyDescent="0.2">
      <c r="A5" s="342" t="s">
        <v>48</v>
      </c>
      <c r="B5" s="368">
        <v>458</v>
      </c>
      <c r="C5" s="380">
        <v>7.1854408534672105</v>
      </c>
      <c r="D5" s="368">
        <v>458</v>
      </c>
      <c r="E5" s="380">
        <v>7.1854408534672105</v>
      </c>
      <c r="F5" s="368">
        <v>506</v>
      </c>
      <c r="G5" s="380">
        <v>7.3717948717948723</v>
      </c>
      <c r="H5" s="602">
        <v>0</v>
      </c>
      <c r="I5" s="602">
        <v>-9.4861660079051386</v>
      </c>
      <c r="J5" s="387"/>
    </row>
    <row r="6" spans="1:40" x14ac:dyDescent="0.2">
      <c r="A6" s="390" t="s">
        <v>49</v>
      </c>
      <c r="B6" s="368">
        <v>339</v>
      </c>
      <c r="C6" s="380">
        <v>5.3184813304047696</v>
      </c>
      <c r="D6" s="368">
        <v>339</v>
      </c>
      <c r="E6" s="380">
        <v>5.3184813304047696</v>
      </c>
      <c r="F6" s="368">
        <v>339</v>
      </c>
      <c r="G6" s="380">
        <v>4.9388111888111892</v>
      </c>
      <c r="H6" s="602">
        <v>0</v>
      </c>
      <c r="I6" s="602">
        <v>0</v>
      </c>
      <c r="J6" s="387"/>
    </row>
    <row r="7" spans="1:40" x14ac:dyDescent="0.2">
      <c r="A7" s="390" t="s">
        <v>127</v>
      </c>
      <c r="B7" s="368">
        <v>3395</v>
      </c>
      <c r="C7" s="380">
        <v>53.263256981487295</v>
      </c>
      <c r="D7" s="368">
        <v>3395</v>
      </c>
      <c r="E7" s="380">
        <v>53.263256981487295</v>
      </c>
      <c r="F7" s="368">
        <v>3382</v>
      </c>
      <c r="G7" s="380">
        <v>49.271561771561771</v>
      </c>
      <c r="H7" s="602">
        <v>0</v>
      </c>
      <c r="I7" s="602">
        <v>0.38438793613246602</v>
      </c>
      <c r="J7" s="387"/>
    </row>
    <row r="8" spans="1:40" x14ac:dyDescent="0.2">
      <c r="A8" s="390" t="s">
        <v>128</v>
      </c>
      <c r="B8" s="368">
        <v>204</v>
      </c>
      <c r="C8" s="380">
        <v>3.2005020395356132</v>
      </c>
      <c r="D8" s="368">
        <v>204</v>
      </c>
      <c r="E8" s="380">
        <v>3.2005020395356132</v>
      </c>
      <c r="F8" s="368">
        <v>204</v>
      </c>
      <c r="G8" s="380">
        <v>2.9720279720279721</v>
      </c>
      <c r="H8" s="602">
        <v>0</v>
      </c>
      <c r="I8" s="602">
        <v>0</v>
      </c>
      <c r="J8" s="387"/>
    </row>
    <row r="9" spans="1:40" x14ac:dyDescent="0.2">
      <c r="A9" s="333" t="s">
        <v>409</v>
      </c>
      <c r="B9" s="693">
        <v>1978</v>
      </c>
      <c r="C9" s="703">
        <v>31.032318795105112</v>
      </c>
      <c r="D9" s="693">
        <v>1978</v>
      </c>
      <c r="E9" s="703">
        <v>31.032318795105112</v>
      </c>
      <c r="F9" s="693">
        <v>2433</v>
      </c>
      <c r="G9" s="703">
        <v>35.4458041958042</v>
      </c>
      <c r="H9" s="704">
        <v>0</v>
      </c>
      <c r="I9" s="704">
        <v>-18.701191944101932</v>
      </c>
      <c r="J9" s="387"/>
    </row>
    <row r="10" spans="1:40" s="80" customFormat="1" x14ac:dyDescent="0.2">
      <c r="A10" s="90" t="s">
        <v>117</v>
      </c>
      <c r="B10" s="91">
        <v>6374</v>
      </c>
      <c r="C10" s="388">
        <v>100</v>
      </c>
      <c r="D10" s="91">
        <v>6374</v>
      </c>
      <c r="E10" s="388">
        <v>100</v>
      </c>
      <c r="F10" s="91">
        <v>6864</v>
      </c>
      <c r="G10" s="388">
        <v>100</v>
      </c>
      <c r="H10" s="388">
        <v>0</v>
      </c>
      <c r="I10" s="92">
        <v>-7.1386946386946386</v>
      </c>
      <c r="J10" s="387"/>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33"/>
      <c r="B11" s="321"/>
      <c r="C11" s="321"/>
      <c r="D11" s="321"/>
      <c r="E11" s="321"/>
      <c r="F11" s="13"/>
      <c r="G11" s="13"/>
      <c r="H11" s="13"/>
      <c r="I11" s="245" t="s">
        <v>233</v>
      </c>
    </row>
    <row r="12" spans="1:40" s="375" customFormat="1" ht="12.75" x14ac:dyDescent="0.2">
      <c r="A12" s="701" t="s">
        <v>525</v>
      </c>
      <c r="B12" s="376"/>
      <c r="C12" s="376"/>
      <c r="D12" s="377"/>
      <c r="E12" s="377"/>
      <c r="F12" s="376"/>
      <c r="G12" s="376"/>
      <c r="H12" s="376"/>
      <c r="I12" s="376"/>
      <c r="J12" s="376"/>
      <c r="K12" s="376"/>
      <c r="L12" s="376"/>
      <c r="M12" s="376"/>
      <c r="N12" s="376"/>
      <c r="O12" s="376"/>
    </row>
    <row r="13" spans="1:40" x14ac:dyDescent="0.2">
      <c r="A13" s="321" t="s">
        <v>523</v>
      </c>
      <c r="B13" s="386"/>
      <c r="C13" s="386"/>
      <c r="D13" s="386"/>
      <c r="E13" s="386"/>
      <c r="F13" s="386"/>
      <c r="G13" s="386"/>
      <c r="H13" s="386"/>
      <c r="I13" s="386"/>
    </row>
    <row r="14" spans="1:40" x14ac:dyDescent="0.2">
      <c r="A14" s="676" t="s">
        <v>620</v>
      </c>
      <c r="B14" s="386"/>
      <c r="C14" s="386"/>
      <c r="D14" s="386"/>
      <c r="E14" s="386"/>
      <c r="F14" s="386"/>
      <c r="G14" s="386"/>
      <c r="H14" s="386"/>
      <c r="I14" s="386"/>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B6" sqref="B6:I8"/>
    </sheetView>
  </sheetViews>
  <sheetFormatPr baseColWidth="10" defaultColWidth="11" defaultRowHeight="12.75" x14ac:dyDescent="0.2"/>
  <cols>
    <col min="1" max="1" width="30.25" style="347" customWidth="1"/>
    <col min="2" max="2" width="11" style="347"/>
    <col min="3" max="3" width="11.625" style="347" customWidth="1"/>
    <col min="4" max="4" width="11" style="347"/>
    <col min="5" max="5" width="11.625" style="347" customWidth="1"/>
    <col min="6" max="6" width="11" style="347"/>
    <col min="7" max="7" width="11.625" style="347" customWidth="1"/>
    <col min="8" max="9" width="10.5" style="347" customWidth="1"/>
    <col min="10" max="16384" width="11" style="347"/>
  </cols>
  <sheetData>
    <row r="1" spans="1:12" x14ac:dyDescent="0.2">
      <c r="A1" s="916" t="s">
        <v>40</v>
      </c>
      <c r="B1" s="916"/>
      <c r="C1" s="916"/>
      <c r="D1" s="184"/>
      <c r="E1" s="184"/>
      <c r="F1" s="184"/>
      <c r="G1" s="12"/>
      <c r="H1" s="12"/>
      <c r="I1" s="12"/>
      <c r="J1" s="12"/>
      <c r="K1" s="12"/>
      <c r="L1" s="12"/>
    </row>
    <row r="2" spans="1:12" x14ac:dyDescent="0.2">
      <c r="A2" s="916"/>
      <c r="B2" s="916"/>
      <c r="C2" s="916"/>
      <c r="D2" s="398"/>
      <c r="E2" s="184"/>
      <c r="F2" s="184"/>
      <c r="H2" s="12"/>
      <c r="I2" s="12"/>
      <c r="J2" s="12"/>
      <c r="K2" s="12"/>
    </row>
    <row r="3" spans="1:12" x14ac:dyDescent="0.2">
      <c r="A3" s="397"/>
      <c r="B3" s="12"/>
      <c r="C3" s="12"/>
      <c r="D3" s="12"/>
      <c r="E3" s="12"/>
      <c r="F3" s="12"/>
      <c r="G3" s="12"/>
      <c r="H3" s="348"/>
      <c r="I3" s="384" t="s">
        <v>565</v>
      </c>
      <c r="J3" s="12"/>
      <c r="K3" s="12"/>
      <c r="L3" s="12"/>
    </row>
    <row r="4" spans="1:12" x14ac:dyDescent="0.2">
      <c r="A4" s="199"/>
      <c r="B4" s="928">
        <f>INDICE!A3</f>
        <v>42826</v>
      </c>
      <c r="C4" s="929">
        <v>41671</v>
      </c>
      <c r="D4" s="928">
        <f>DATE(YEAR(B4),MONTH(B4)-1,1)</f>
        <v>42795</v>
      </c>
      <c r="E4" s="929"/>
      <c r="F4" s="928">
        <f>DATE(YEAR(B4)-1,MONTH(B4),1)</f>
        <v>42461</v>
      </c>
      <c r="G4" s="929"/>
      <c r="H4" s="877" t="s">
        <v>473</v>
      </c>
      <c r="I4" s="877"/>
      <c r="J4" s="12"/>
      <c r="K4" s="12"/>
      <c r="L4" s="12"/>
    </row>
    <row r="5" spans="1:12" x14ac:dyDescent="0.2">
      <c r="A5" s="397"/>
      <c r="B5" s="258" t="s">
        <v>54</v>
      </c>
      <c r="C5" s="258" t="s">
        <v>108</v>
      </c>
      <c r="D5" s="258" t="s">
        <v>54</v>
      </c>
      <c r="E5" s="258" t="s">
        <v>108</v>
      </c>
      <c r="F5" s="258" t="s">
        <v>54</v>
      </c>
      <c r="G5" s="258" t="s">
        <v>108</v>
      </c>
      <c r="H5" s="437">
        <f>D4</f>
        <v>42795</v>
      </c>
      <c r="I5" s="437">
        <f>F4</f>
        <v>42461</v>
      </c>
      <c r="J5" s="12"/>
      <c r="K5" s="12"/>
      <c r="L5" s="12"/>
    </row>
    <row r="6" spans="1:12" ht="15" customHeight="1" x14ac:dyDescent="0.2">
      <c r="A6" s="199" t="s">
        <v>414</v>
      </c>
      <c r="B6" s="350">
        <v>8470.7039999999997</v>
      </c>
      <c r="C6" s="349">
        <v>30.96584911555615</v>
      </c>
      <c r="D6" s="350">
        <v>10572.949000000001</v>
      </c>
      <c r="E6" s="349">
        <v>37.72182685408864</v>
      </c>
      <c r="F6" s="350">
        <v>7365.3109999999997</v>
      </c>
      <c r="G6" s="349">
        <v>29.923591010820914</v>
      </c>
      <c r="H6" s="349">
        <v>-19.883241657554581</v>
      </c>
      <c r="I6" s="349">
        <v>15.008096738888554</v>
      </c>
      <c r="J6" s="12"/>
      <c r="K6" s="12"/>
      <c r="L6" s="12"/>
    </row>
    <row r="7" spans="1:12" x14ac:dyDescent="0.2">
      <c r="A7" s="396" t="s">
        <v>413</v>
      </c>
      <c r="B7" s="350">
        <v>18884.283000000003</v>
      </c>
      <c r="C7" s="349">
        <v>69.034150884443861</v>
      </c>
      <c r="D7" s="350">
        <v>17455.781000000003</v>
      </c>
      <c r="E7" s="349">
        <v>62.278173145911353</v>
      </c>
      <c r="F7" s="350">
        <v>17248.416000000001</v>
      </c>
      <c r="G7" s="349">
        <v>70.0764089891791</v>
      </c>
      <c r="H7" s="349">
        <v>8.1835467573751082</v>
      </c>
      <c r="I7" s="349">
        <v>9.4841578496251593</v>
      </c>
      <c r="J7" s="12"/>
      <c r="K7" s="12"/>
      <c r="L7" s="12"/>
    </row>
    <row r="8" spans="1:12" x14ac:dyDescent="0.2">
      <c r="A8" s="241" t="s">
        <v>117</v>
      </c>
      <c r="B8" s="242">
        <v>27354.987000000001</v>
      </c>
      <c r="C8" s="243">
        <v>100</v>
      </c>
      <c r="D8" s="242">
        <v>28028.730000000003</v>
      </c>
      <c r="E8" s="243">
        <v>100</v>
      </c>
      <c r="F8" s="242">
        <v>24613.726999999999</v>
      </c>
      <c r="G8" s="243">
        <v>100</v>
      </c>
      <c r="H8" s="92">
        <v>-2.4037585720080865</v>
      </c>
      <c r="I8" s="92">
        <v>11.137118730536022</v>
      </c>
      <c r="J8" s="801"/>
      <c r="K8" s="394"/>
    </row>
    <row r="9" spans="1:12" s="375" customFormat="1" x14ac:dyDescent="0.2">
      <c r="A9" s="394"/>
      <c r="B9" s="394"/>
      <c r="C9" s="394"/>
      <c r="D9" s="394"/>
      <c r="E9" s="394"/>
      <c r="F9" s="394"/>
      <c r="H9" s="394"/>
      <c r="I9" s="245" t="s">
        <v>233</v>
      </c>
      <c r="J9" s="376"/>
      <c r="K9" s="376"/>
      <c r="L9" s="376"/>
    </row>
    <row r="10" spans="1:12" x14ac:dyDescent="0.2">
      <c r="A10" s="701" t="s">
        <v>563</v>
      </c>
      <c r="B10" s="376"/>
      <c r="C10" s="377"/>
      <c r="D10" s="376"/>
      <c r="E10" s="376"/>
      <c r="F10" s="376"/>
      <c r="G10" s="376"/>
      <c r="H10" s="394"/>
      <c r="I10" s="394"/>
      <c r="J10" s="394"/>
      <c r="K10" s="394"/>
      <c r="L10" s="394"/>
    </row>
    <row r="11" spans="1:12" x14ac:dyDescent="0.2">
      <c r="A11" s="321" t="s">
        <v>564</v>
      </c>
      <c r="B11" s="394"/>
      <c r="C11" s="395"/>
      <c r="D11" s="394"/>
      <c r="E11" s="394"/>
      <c r="F11" s="394"/>
      <c r="G11" s="394"/>
      <c r="H11" s="394"/>
      <c r="I11" s="394"/>
      <c r="J11" s="394"/>
      <c r="K11" s="394"/>
      <c r="L11" s="394"/>
    </row>
    <row r="12" spans="1:12" x14ac:dyDescent="0.2">
      <c r="A12" s="321" t="s">
        <v>523</v>
      </c>
      <c r="B12" s="394"/>
      <c r="C12" s="394"/>
      <c r="D12" s="394"/>
      <c r="E12" s="394"/>
      <c r="F12" s="394"/>
      <c r="G12" s="394"/>
      <c r="H12" s="12"/>
      <c r="I12" s="184"/>
      <c r="J12" s="394"/>
      <c r="K12" s="394"/>
      <c r="L12" s="394"/>
    </row>
    <row r="13" spans="1:12" x14ac:dyDescent="0.2">
      <c r="A13" s="394"/>
      <c r="B13" s="394"/>
      <c r="C13" s="394"/>
      <c r="D13" s="394"/>
      <c r="E13" s="394"/>
      <c r="F13" s="394"/>
      <c r="G13" s="394"/>
      <c r="H13" s="12"/>
      <c r="I13" s="12"/>
      <c r="J13" s="394"/>
      <c r="K13" s="394"/>
      <c r="L13" s="394"/>
    </row>
    <row r="14" spans="1:12" x14ac:dyDescent="0.2">
      <c r="A14" s="394"/>
      <c r="B14" s="394"/>
      <c r="C14" s="394"/>
      <c r="D14" s="394"/>
      <c r="E14" s="394"/>
      <c r="F14" s="394"/>
      <c r="G14" s="394"/>
      <c r="H14" s="12"/>
      <c r="I14" s="12"/>
      <c r="J14" s="12"/>
      <c r="K14" s="12"/>
      <c r="L14" s="12"/>
    </row>
    <row r="15" spans="1:12" x14ac:dyDescent="0.2">
      <c r="A15" s="12"/>
      <c r="B15" s="801"/>
      <c r="C15" s="12"/>
      <c r="D15" s="12"/>
      <c r="E15" s="12"/>
      <c r="F15" s="12"/>
      <c r="G15" s="12"/>
      <c r="H15" s="12"/>
      <c r="I15" s="12"/>
      <c r="J15" s="12"/>
      <c r="K15" s="12"/>
      <c r="L15" s="12"/>
    </row>
    <row r="17" spans="2:13" x14ac:dyDescent="0.2">
      <c r="B17" s="760"/>
    </row>
    <row r="18" spans="2:13" x14ac:dyDescent="0.2">
      <c r="B18" s="760"/>
    </row>
    <row r="19" spans="2:13" x14ac:dyDescent="0.2">
      <c r="M19" s="347" t="s">
        <v>412</v>
      </c>
    </row>
    <row r="21" spans="2:13" x14ac:dyDescent="0.2">
      <c r="C21" s="760"/>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topLeftCell="A25" workbookViewId="0">
      <selection activeCell="A56" sqref="A56:G60"/>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30" t="s">
        <v>1</v>
      </c>
      <c r="B1" s="930"/>
      <c r="C1" s="930"/>
      <c r="D1" s="930"/>
      <c r="E1" s="399"/>
      <c r="F1" s="399"/>
      <c r="G1" s="400"/>
    </row>
    <row r="2" spans="1:7" x14ac:dyDescent="0.2">
      <c r="A2" s="930"/>
      <c r="B2" s="930"/>
      <c r="C2" s="930"/>
      <c r="D2" s="930"/>
      <c r="E2" s="400"/>
      <c r="F2" s="400"/>
      <c r="G2" s="400"/>
    </row>
    <row r="3" spans="1:7" x14ac:dyDescent="0.2">
      <c r="A3" s="608"/>
      <c r="B3" s="608"/>
      <c r="C3" s="608"/>
      <c r="D3" s="400"/>
      <c r="E3" s="400"/>
      <c r="F3" s="400"/>
      <c r="G3" s="400"/>
    </row>
    <row r="4" spans="1:7" x14ac:dyDescent="0.2">
      <c r="A4" s="401" t="s">
        <v>415</v>
      </c>
      <c r="B4" s="400"/>
      <c r="C4" s="400"/>
      <c r="D4" s="400"/>
      <c r="E4" s="400"/>
      <c r="F4" s="400"/>
      <c r="G4" s="400"/>
    </row>
    <row r="5" spans="1:7" x14ac:dyDescent="0.2">
      <c r="A5" s="402"/>
      <c r="B5" s="402" t="s">
        <v>416</v>
      </c>
      <c r="C5" s="402" t="s">
        <v>417</v>
      </c>
      <c r="D5" s="402" t="s">
        <v>418</v>
      </c>
      <c r="E5" s="402" t="s">
        <v>419</v>
      </c>
      <c r="F5" s="402" t="s">
        <v>54</v>
      </c>
      <c r="G5" s="400"/>
    </row>
    <row r="6" spans="1:7" x14ac:dyDescent="0.2">
      <c r="A6" s="403" t="s">
        <v>416</v>
      </c>
      <c r="B6" s="404">
        <v>1</v>
      </c>
      <c r="C6" s="404">
        <v>238.8</v>
      </c>
      <c r="D6" s="404">
        <v>0.23880000000000001</v>
      </c>
      <c r="E6" s="405" t="s">
        <v>420</v>
      </c>
      <c r="F6" s="405">
        <v>0.27779999999999999</v>
      </c>
      <c r="G6" s="400"/>
    </row>
    <row r="7" spans="1:7" x14ac:dyDescent="0.2">
      <c r="A7" s="406" t="s">
        <v>417</v>
      </c>
      <c r="B7" s="407" t="s">
        <v>421</v>
      </c>
      <c r="C7" s="408">
        <v>1</v>
      </c>
      <c r="D7" s="409" t="s">
        <v>422</v>
      </c>
      <c r="E7" s="409" t="s">
        <v>423</v>
      </c>
      <c r="F7" s="407" t="s">
        <v>424</v>
      </c>
      <c r="G7" s="400"/>
    </row>
    <row r="8" spans="1:7" x14ac:dyDescent="0.2">
      <c r="A8" s="406" t="s">
        <v>418</v>
      </c>
      <c r="B8" s="407">
        <v>4.1867999999999999</v>
      </c>
      <c r="C8" s="409" t="s">
        <v>425</v>
      </c>
      <c r="D8" s="408">
        <v>1</v>
      </c>
      <c r="E8" s="409" t="s">
        <v>426</v>
      </c>
      <c r="F8" s="407">
        <v>1.163</v>
      </c>
      <c r="G8" s="400"/>
    </row>
    <row r="9" spans="1:7" x14ac:dyDescent="0.2">
      <c r="A9" s="406" t="s">
        <v>419</v>
      </c>
      <c r="B9" s="407" t="s">
        <v>427</v>
      </c>
      <c r="C9" s="409" t="s">
        <v>428</v>
      </c>
      <c r="D9" s="409" t="s">
        <v>429</v>
      </c>
      <c r="E9" s="407">
        <v>1</v>
      </c>
      <c r="F9" s="410">
        <v>11630</v>
      </c>
      <c r="G9" s="400"/>
    </row>
    <row r="10" spans="1:7" x14ac:dyDescent="0.2">
      <c r="A10" s="411" t="s">
        <v>54</v>
      </c>
      <c r="B10" s="412">
        <v>3.6</v>
      </c>
      <c r="C10" s="412">
        <v>860</v>
      </c>
      <c r="D10" s="412">
        <v>0.86</v>
      </c>
      <c r="E10" s="413" t="s">
        <v>430</v>
      </c>
      <c r="F10" s="412">
        <v>1</v>
      </c>
      <c r="G10" s="400"/>
    </row>
    <row r="11" spans="1:7" x14ac:dyDescent="0.2">
      <c r="A11" s="406"/>
      <c r="B11" s="408"/>
      <c r="C11" s="408"/>
      <c r="D11" s="408"/>
      <c r="E11" s="407"/>
      <c r="F11" s="408"/>
      <c r="G11" s="400"/>
    </row>
    <row r="12" spans="1:7" x14ac:dyDescent="0.2">
      <c r="A12" s="401"/>
      <c r="B12" s="400"/>
      <c r="C12" s="400"/>
      <c r="D12" s="400"/>
      <c r="E12" s="414"/>
      <c r="F12" s="400"/>
      <c r="G12" s="400"/>
    </row>
    <row r="13" spans="1:7" x14ac:dyDescent="0.2">
      <c r="A13" s="401" t="s">
        <v>431</v>
      </c>
      <c r="B13" s="400"/>
      <c r="C13" s="400"/>
      <c r="D13" s="400"/>
      <c r="E13" s="400"/>
      <c r="F13" s="400"/>
      <c r="G13" s="400"/>
    </row>
    <row r="14" spans="1:7" x14ac:dyDescent="0.2">
      <c r="A14" s="402"/>
      <c r="B14" s="415" t="s">
        <v>432</v>
      </c>
      <c r="C14" s="402" t="s">
        <v>433</v>
      </c>
      <c r="D14" s="402" t="s">
        <v>434</v>
      </c>
      <c r="E14" s="402" t="s">
        <v>435</v>
      </c>
      <c r="F14" s="402" t="s">
        <v>436</v>
      </c>
      <c r="G14" s="408"/>
    </row>
    <row r="15" spans="1:7" x14ac:dyDescent="0.2">
      <c r="A15" s="403" t="s">
        <v>432</v>
      </c>
      <c r="B15" s="404">
        <v>1</v>
      </c>
      <c r="C15" s="404">
        <v>2.3810000000000001E-2</v>
      </c>
      <c r="D15" s="404">
        <v>0.13370000000000001</v>
      </c>
      <c r="E15" s="404">
        <v>3.7850000000000001</v>
      </c>
      <c r="F15" s="404">
        <v>3.8E-3</v>
      </c>
      <c r="G15" s="408"/>
    </row>
    <row r="16" spans="1:7" x14ac:dyDescent="0.2">
      <c r="A16" s="406" t="s">
        <v>433</v>
      </c>
      <c r="B16" s="408">
        <v>42</v>
      </c>
      <c r="C16" s="408">
        <v>1</v>
      </c>
      <c r="D16" s="408">
        <v>5.6150000000000002</v>
      </c>
      <c r="E16" s="408">
        <v>159</v>
      </c>
      <c r="F16" s="408">
        <v>0.159</v>
      </c>
      <c r="G16" s="408"/>
    </row>
    <row r="17" spans="1:7" x14ac:dyDescent="0.2">
      <c r="A17" s="406" t="s">
        <v>434</v>
      </c>
      <c r="B17" s="408">
        <v>7.48</v>
      </c>
      <c r="C17" s="408">
        <v>0.17810000000000001</v>
      </c>
      <c r="D17" s="408">
        <v>1</v>
      </c>
      <c r="E17" s="408">
        <v>28.3</v>
      </c>
      <c r="F17" s="408">
        <v>2.8299999999999999E-2</v>
      </c>
      <c r="G17" s="408"/>
    </row>
    <row r="18" spans="1:7" x14ac:dyDescent="0.2">
      <c r="A18" s="406" t="s">
        <v>435</v>
      </c>
      <c r="B18" s="408">
        <v>0.26419999999999999</v>
      </c>
      <c r="C18" s="408">
        <v>6.3E-3</v>
      </c>
      <c r="D18" s="408">
        <v>3.5299999999999998E-2</v>
      </c>
      <c r="E18" s="408">
        <v>1</v>
      </c>
      <c r="F18" s="408">
        <v>1E-3</v>
      </c>
      <c r="G18" s="408"/>
    </row>
    <row r="19" spans="1:7" x14ac:dyDescent="0.2">
      <c r="A19" s="411" t="s">
        <v>436</v>
      </c>
      <c r="B19" s="412">
        <v>264.2</v>
      </c>
      <c r="C19" s="412">
        <v>6.2889999999999997</v>
      </c>
      <c r="D19" s="412">
        <v>35.314700000000002</v>
      </c>
      <c r="E19" s="416">
        <v>1000</v>
      </c>
      <c r="F19" s="412">
        <v>1</v>
      </c>
      <c r="G19" s="408"/>
    </row>
    <row r="20" spans="1:7" x14ac:dyDescent="0.2">
      <c r="A20" s="400"/>
      <c r="B20" s="400"/>
      <c r="C20" s="400"/>
      <c r="D20" s="400"/>
      <c r="E20" s="400"/>
      <c r="F20" s="400"/>
      <c r="G20" s="400"/>
    </row>
    <row r="21" spans="1:7" x14ac:dyDescent="0.2">
      <c r="A21" s="400"/>
      <c r="B21" s="400"/>
      <c r="C21" s="400"/>
      <c r="D21" s="400"/>
      <c r="E21" s="400"/>
      <c r="F21" s="400"/>
      <c r="G21" s="400"/>
    </row>
    <row r="22" spans="1:7" x14ac:dyDescent="0.2">
      <c r="A22" s="401" t="s">
        <v>437</v>
      </c>
      <c r="B22" s="400"/>
      <c r="C22" s="400"/>
      <c r="D22" s="400"/>
      <c r="E22" s="400"/>
      <c r="F22" s="400"/>
      <c r="G22" s="400"/>
    </row>
    <row r="23" spans="1:7" x14ac:dyDescent="0.2">
      <c r="A23" s="417" t="s">
        <v>299</v>
      </c>
      <c r="B23" s="417"/>
      <c r="C23" s="417"/>
      <c r="D23" s="417"/>
      <c r="E23" s="417"/>
      <c r="F23" s="417"/>
      <c r="G23" s="400"/>
    </row>
    <row r="24" spans="1:7" x14ac:dyDescent="0.2">
      <c r="A24" s="931" t="s">
        <v>438</v>
      </c>
      <c r="B24" s="931"/>
      <c r="C24" s="931"/>
      <c r="D24" s="932" t="s">
        <v>439</v>
      </c>
      <c r="E24" s="932"/>
      <c r="F24" s="932"/>
      <c r="G24" s="400"/>
    </row>
    <row r="25" spans="1:7" x14ac:dyDescent="0.2">
      <c r="A25" s="400"/>
      <c r="B25" s="400"/>
      <c r="C25" s="400"/>
      <c r="D25" s="400"/>
      <c r="E25" s="400"/>
      <c r="F25" s="400"/>
      <c r="G25" s="400"/>
    </row>
    <row r="26" spans="1:7" x14ac:dyDescent="0.2">
      <c r="A26" s="400"/>
      <c r="B26" s="400"/>
      <c r="C26" s="400"/>
      <c r="D26" s="400"/>
      <c r="E26" s="400"/>
      <c r="F26" s="400"/>
      <c r="G26" s="400"/>
    </row>
    <row r="27" spans="1:7" x14ac:dyDescent="0.2">
      <c r="A27" s="60" t="s">
        <v>440</v>
      </c>
      <c r="B27" s="400"/>
      <c r="C27" s="60"/>
      <c r="D27" s="401" t="s">
        <v>441</v>
      </c>
      <c r="E27" s="400"/>
      <c r="F27" s="400"/>
      <c r="G27" s="400"/>
    </row>
    <row r="28" spans="1:7" x14ac:dyDescent="0.2">
      <c r="A28" s="417" t="s">
        <v>299</v>
      </c>
      <c r="B28" s="418" t="s">
        <v>443</v>
      </c>
      <c r="C28" s="58"/>
      <c r="D28" s="403" t="s">
        <v>112</v>
      </c>
      <c r="E28" s="404"/>
      <c r="F28" s="405" t="s">
        <v>444</v>
      </c>
      <c r="G28" s="400"/>
    </row>
    <row r="29" spans="1:7" x14ac:dyDescent="0.2">
      <c r="A29" s="419" t="s">
        <v>448</v>
      </c>
      <c r="B29" s="420" t="s">
        <v>449</v>
      </c>
      <c r="C29" s="58"/>
      <c r="D29" s="411" t="s">
        <v>409</v>
      </c>
      <c r="E29" s="412"/>
      <c r="F29" s="413" t="s">
        <v>450</v>
      </c>
      <c r="G29" s="400"/>
    </row>
    <row r="30" spans="1:7" x14ac:dyDescent="0.2">
      <c r="A30" s="421" t="s">
        <v>451</v>
      </c>
      <c r="B30" s="422" t="s">
        <v>452</v>
      </c>
      <c r="C30" s="400"/>
      <c r="D30" s="400"/>
      <c r="E30" s="400"/>
      <c r="F30" s="400"/>
      <c r="G30" s="400"/>
    </row>
    <row r="31" spans="1:7" x14ac:dyDescent="0.2">
      <c r="A31" s="400"/>
      <c r="B31" s="400"/>
      <c r="C31" s="400"/>
      <c r="D31" s="400"/>
      <c r="E31" s="400"/>
      <c r="F31" s="400"/>
      <c r="G31" s="400"/>
    </row>
    <row r="32" spans="1:7" x14ac:dyDescent="0.2">
      <c r="A32" s="400"/>
      <c r="B32" s="400"/>
      <c r="C32" s="400"/>
      <c r="D32" s="400"/>
      <c r="E32" s="400"/>
      <c r="F32" s="400"/>
      <c r="G32" s="400"/>
    </row>
    <row r="33" spans="1:7" x14ac:dyDescent="0.2">
      <c r="A33" s="401" t="s">
        <v>442</v>
      </c>
      <c r="B33" s="400"/>
      <c r="C33" s="400"/>
      <c r="D33" s="400"/>
      <c r="E33" s="401" t="s">
        <v>453</v>
      </c>
      <c r="F33" s="400"/>
      <c r="G33" s="400"/>
    </row>
    <row r="34" spans="1:7" x14ac:dyDescent="0.2">
      <c r="A34" s="417" t="s">
        <v>445</v>
      </c>
      <c r="B34" s="417" t="s">
        <v>446</v>
      </c>
      <c r="C34" s="417" t="s">
        <v>447</v>
      </c>
      <c r="D34" s="408"/>
      <c r="E34" s="402"/>
      <c r="F34" s="402" t="s">
        <v>454</v>
      </c>
      <c r="G34" s="400"/>
    </row>
    <row r="35" spans="1:7" x14ac:dyDescent="0.2">
      <c r="A35" s="1"/>
      <c r="B35" s="1"/>
      <c r="C35" s="1"/>
      <c r="D35" s="1"/>
      <c r="E35" s="403" t="s">
        <v>455</v>
      </c>
      <c r="F35" s="423">
        <v>11.6</v>
      </c>
      <c r="G35" s="400"/>
    </row>
    <row r="36" spans="1:7" x14ac:dyDescent="0.2">
      <c r="A36" s="1"/>
      <c r="B36" s="1"/>
      <c r="C36" s="1"/>
      <c r="D36" s="1"/>
      <c r="E36" s="406" t="s">
        <v>48</v>
      </c>
      <c r="F36" s="423">
        <v>8.5299999999999994</v>
      </c>
      <c r="G36" s="400"/>
    </row>
    <row r="37" spans="1:7" x14ac:dyDescent="0.2">
      <c r="A37" s="1"/>
      <c r="B37" s="1"/>
      <c r="C37" s="1"/>
      <c r="D37" s="1"/>
      <c r="E37" s="406" t="s">
        <v>49</v>
      </c>
      <c r="F37" s="423">
        <v>7.88</v>
      </c>
      <c r="G37" s="400"/>
    </row>
    <row r="38" spans="1:7" x14ac:dyDescent="0.2">
      <c r="A38" s="1"/>
      <c r="B38" s="1"/>
      <c r="C38" s="1"/>
      <c r="D38" s="1"/>
      <c r="E38" s="406" t="s">
        <v>456</v>
      </c>
      <c r="F38" s="423">
        <v>7.93</v>
      </c>
      <c r="G38" s="400"/>
    </row>
    <row r="39" spans="1:7" x14ac:dyDescent="0.2">
      <c r="A39" s="1"/>
      <c r="B39" s="1"/>
      <c r="C39" s="1"/>
      <c r="D39" s="1"/>
      <c r="E39" s="406" t="s">
        <v>127</v>
      </c>
      <c r="F39" s="423">
        <v>7.46</v>
      </c>
      <c r="G39" s="400"/>
    </row>
    <row r="40" spans="1:7" x14ac:dyDescent="0.2">
      <c r="A40" s="1"/>
      <c r="B40" s="1"/>
      <c r="C40" s="1"/>
      <c r="D40" s="1"/>
      <c r="E40" s="406" t="s">
        <v>128</v>
      </c>
      <c r="F40" s="423">
        <v>6.66</v>
      </c>
      <c r="G40" s="400"/>
    </row>
    <row r="41" spans="1:7" x14ac:dyDescent="0.2">
      <c r="A41" s="1"/>
      <c r="B41" s="1"/>
      <c r="C41" s="1"/>
      <c r="D41" s="1"/>
      <c r="E41" s="411" t="s">
        <v>457</v>
      </c>
      <c r="F41" s="424">
        <v>8</v>
      </c>
      <c r="G41" s="400"/>
    </row>
    <row r="42" spans="1:7" x14ac:dyDescent="0.2">
      <c r="A42" s="400"/>
      <c r="B42" s="400"/>
      <c r="C42" s="400"/>
      <c r="D42" s="400"/>
      <c r="E42" s="400"/>
      <c r="F42" s="400"/>
      <c r="G42" s="400"/>
    </row>
    <row r="43" spans="1:7" x14ac:dyDescent="0.2">
      <c r="A43" s="400"/>
      <c r="B43" s="400"/>
      <c r="C43" s="400"/>
      <c r="D43" s="400"/>
      <c r="E43" s="400"/>
      <c r="F43" s="400"/>
      <c r="G43" s="400"/>
    </row>
    <row r="44" spans="1:7" x14ac:dyDescent="0.2">
      <c r="A44" s="400"/>
      <c r="B44" s="400"/>
      <c r="C44" s="400"/>
      <c r="D44" s="400"/>
      <c r="E44" s="400"/>
      <c r="F44" s="400"/>
      <c r="G44" s="400"/>
    </row>
    <row r="45" spans="1:7" ht="15" x14ac:dyDescent="0.25">
      <c r="A45" s="425" t="s">
        <v>458</v>
      </c>
      <c r="B45" s="1"/>
      <c r="C45" s="1"/>
      <c r="D45" s="1"/>
      <c r="E45" s="1"/>
      <c r="F45" s="1"/>
      <c r="G45" s="1"/>
    </row>
    <row r="46" spans="1:7" ht="14.25" customHeight="1" x14ac:dyDescent="0.2">
      <c r="A46" s="933" t="s">
        <v>678</v>
      </c>
      <c r="B46" s="933"/>
      <c r="C46" s="933"/>
      <c r="D46" s="933"/>
      <c r="E46" s="933"/>
      <c r="F46" s="933"/>
      <c r="G46" s="933"/>
    </row>
    <row r="47" spans="1:7" x14ac:dyDescent="0.2">
      <c r="A47" s="933"/>
      <c r="B47" s="933"/>
      <c r="C47" s="933"/>
      <c r="D47" s="933"/>
      <c r="E47" s="933"/>
      <c r="F47" s="933"/>
      <c r="G47" s="933"/>
    </row>
    <row r="48" spans="1:7" x14ac:dyDescent="0.2">
      <c r="A48" s="933"/>
      <c r="B48" s="933"/>
      <c r="C48" s="933"/>
      <c r="D48" s="933"/>
      <c r="E48" s="933"/>
      <c r="F48" s="933"/>
      <c r="G48" s="933"/>
    </row>
    <row r="49" spans="1:200" ht="15" x14ac:dyDescent="0.25">
      <c r="A49" s="425" t="s">
        <v>459</v>
      </c>
      <c r="B49" s="1"/>
      <c r="C49" s="1"/>
      <c r="D49" s="1"/>
      <c r="E49" s="1"/>
      <c r="F49" s="1"/>
      <c r="G49" s="1"/>
    </row>
    <row r="50" spans="1:200" x14ac:dyDescent="0.2">
      <c r="A50" s="1" t="s">
        <v>623</v>
      </c>
      <c r="B50" s="1"/>
      <c r="C50" s="1"/>
      <c r="D50" s="1"/>
      <c r="E50" s="1"/>
      <c r="F50" s="1"/>
      <c r="G50" s="1"/>
    </row>
    <row r="51" spans="1:200" x14ac:dyDescent="0.2">
      <c r="A51" s="1" t="s">
        <v>624</v>
      </c>
      <c r="B51" s="1"/>
      <c r="C51" s="1"/>
      <c r="D51" s="1"/>
      <c r="E51" s="1"/>
      <c r="F51" s="1"/>
      <c r="G51" s="1"/>
    </row>
    <row r="52" spans="1:200" x14ac:dyDescent="0.2">
      <c r="A52" s="1" t="s">
        <v>625</v>
      </c>
      <c r="B52" s="1"/>
      <c r="C52" s="1"/>
      <c r="D52" s="1"/>
      <c r="E52" s="1"/>
      <c r="F52" s="1"/>
      <c r="G52" s="1"/>
    </row>
    <row r="53" spans="1:200" x14ac:dyDescent="0.2">
      <c r="A53" s="1" t="s">
        <v>626</v>
      </c>
      <c r="B53" s="1"/>
      <c r="C53" s="1"/>
      <c r="D53" s="1"/>
      <c r="E53" s="1"/>
      <c r="F53" s="1"/>
      <c r="G53" s="1"/>
    </row>
    <row r="54" spans="1:200" x14ac:dyDescent="0.2">
      <c r="A54" s="1"/>
      <c r="B54" s="1"/>
      <c r="C54" s="1"/>
      <c r="D54" s="1"/>
      <c r="E54" s="1"/>
      <c r="F54" s="1"/>
      <c r="G54" s="1"/>
    </row>
    <row r="55" spans="1:200" ht="15" x14ac:dyDescent="0.25">
      <c r="A55" s="425" t="s">
        <v>460</v>
      </c>
      <c r="B55" s="1"/>
      <c r="C55" s="1"/>
      <c r="D55" s="1"/>
      <c r="E55" s="1"/>
      <c r="F55" s="1"/>
      <c r="G55" s="1"/>
    </row>
    <row r="56" spans="1:200" ht="14.25" customHeight="1" x14ac:dyDescent="0.2">
      <c r="A56" s="933" t="s">
        <v>679</v>
      </c>
      <c r="B56" s="933"/>
      <c r="C56" s="933"/>
      <c r="D56" s="933"/>
      <c r="E56" s="933"/>
      <c r="F56" s="933"/>
      <c r="G56" s="933"/>
      <c r="H56" s="792"/>
      <c r="I56" s="792"/>
      <c r="J56" s="792"/>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792"/>
      <c r="AJ56" s="792"/>
      <c r="AK56" s="792"/>
      <c r="AL56" s="792"/>
      <c r="AM56" s="792"/>
      <c r="AN56" s="792"/>
      <c r="AO56" s="792"/>
      <c r="AP56" s="792"/>
      <c r="AQ56" s="792"/>
      <c r="AR56" s="792"/>
      <c r="AS56" s="792"/>
      <c r="AT56" s="792"/>
      <c r="AU56" s="792"/>
      <c r="AV56" s="792"/>
      <c r="AW56" s="792"/>
      <c r="AX56" s="792"/>
      <c r="AY56" s="792"/>
      <c r="AZ56" s="792"/>
      <c r="BA56" s="792"/>
      <c r="BB56" s="792"/>
      <c r="BC56" s="792"/>
      <c r="BD56" s="792"/>
      <c r="BE56" s="792"/>
      <c r="BF56" s="792"/>
      <c r="BG56" s="792"/>
      <c r="BH56" s="792"/>
      <c r="BI56" s="792"/>
      <c r="BJ56" s="792"/>
      <c r="BK56" s="792"/>
      <c r="BL56" s="792"/>
      <c r="BM56" s="792"/>
      <c r="BN56" s="792"/>
      <c r="BO56" s="792"/>
      <c r="BP56" s="792"/>
      <c r="BQ56" s="792"/>
      <c r="BR56" s="792"/>
      <c r="BS56" s="792"/>
      <c r="BT56" s="792"/>
      <c r="BU56" s="792"/>
      <c r="BV56" s="792"/>
      <c r="BW56" s="792"/>
      <c r="BX56" s="792"/>
      <c r="BY56" s="792"/>
      <c r="BZ56" s="792"/>
      <c r="CA56" s="792"/>
      <c r="CB56" s="792"/>
      <c r="CC56" s="792"/>
      <c r="CD56" s="792"/>
      <c r="CE56" s="792"/>
      <c r="CF56" s="792"/>
      <c r="CG56" s="792"/>
      <c r="CH56" s="792"/>
      <c r="CI56" s="792"/>
      <c r="CJ56" s="792"/>
      <c r="CK56" s="792"/>
      <c r="CL56" s="792"/>
      <c r="CM56" s="792"/>
      <c r="CN56" s="792"/>
      <c r="CO56" s="792"/>
      <c r="CP56" s="792"/>
      <c r="CQ56" s="792"/>
      <c r="CR56" s="792"/>
      <c r="CS56" s="792"/>
      <c r="CT56" s="792"/>
      <c r="CU56" s="792"/>
      <c r="CV56" s="792"/>
      <c r="CW56" s="792"/>
      <c r="CX56" s="792"/>
      <c r="CY56" s="792"/>
      <c r="CZ56" s="792"/>
      <c r="DA56" s="792"/>
      <c r="DB56" s="792"/>
      <c r="DC56" s="792"/>
      <c r="DD56" s="792"/>
      <c r="DE56" s="792"/>
      <c r="DF56" s="792"/>
      <c r="DG56" s="792"/>
      <c r="DH56" s="792"/>
      <c r="DI56" s="792"/>
      <c r="DJ56" s="792"/>
      <c r="DK56" s="792"/>
      <c r="DL56" s="792"/>
      <c r="DM56" s="792"/>
      <c r="DN56" s="792"/>
      <c r="DO56" s="792"/>
      <c r="DP56" s="792"/>
      <c r="DQ56" s="792"/>
      <c r="DR56" s="792"/>
      <c r="DS56" s="792"/>
      <c r="DT56" s="792"/>
      <c r="DU56" s="792"/>
      <c r="DV56" s="792"/>
      <c r="DW56" s="792"/>
      <c r="DX56" s="792"/>
      <c r="DY56" s="792"/>
      <c r="DZ56" s="792"/>
      <c r="EA56" s="792"/>
      <c r="EB56" s="792"/>
      <c r="EC56" s="792"/>
      <c r="ED56" s="792"/>
      <c r="EE56" s="792"/>
      <c r="EF56" s="792"/>
      <c r="EG56" s="792"/>
      <c r="EH56" s="792"/>
      <c r="EI56" s="792"/>
      <c r="EJ56" s="792"/>
      <c r="EK56" s="792"/>
      <c r="EL56" s="792"/>
      <c r="EM56" s="792"/>
      <c r="EN56" s="792"/>
      <c r="EO56" s="792"/>
      <c r="EP56" s="792"/>
      <c r="EQ56" s="792"/>
      <c r="ER56" s="792"/>
      <c r="ES56" s="792"/>
      <c r="ET56" s="792"/>
      <c r="EU56" s="792"/>
      <c r="EV56" s="792"/>
      <c r="EW56" s="792"/>
      <c r="EX56" s="792"/>
      <c r="EY56" s="792"/>
      <c r="EZ56" s="792"/>
      <c r="FA56" s="792"/>
      <c r="FB56" s="792"/>
      <c r="FC56" s="792"/>
      <c r="FD56" s="792"/>
      <c r="FE56" s="792"/>
      <c r="FF56" s="792"/>
      <c r="FG56" s="792"/>
      <c r="FH56" s="792"/>
      <c r="FI56" s="792"/>
      <c r="FJ56" s="792"/>
      <c r="FK56" s="792"/>
      <c r="FL56" s="792"/>
      <c r="FM56" s="792"/>
      <c r="FN56" s="792"/>
      <c r="FO56" s="792"/>
      <c r="FP56" s="792"/>
      <c r="FQ56" s="792"/>
      <c r="FR56" s="792"/>
      <c r="FS56" s="792"/>
      <c r="FT56" s="792"/>
      <c r="FU56" s="792"/>
      <c r="FV56" s="792"/>
      <c r="FW56" s="792"/>
      <c r="FX56" s="792"/>
      <c r="FY56" s="792"/>
      <c r="FZ56" s="792"/>
      <c r="GA56" s="792"/>
      <c r="GB56" s="792"/>
      <c r="GC56" s="792"/>
      <c r="GD56" s="792"/>
      <c r="GE56" s="792"/>
      <c r="GF56" s="792"/>
      <c r="GG56" s="792"/>
      <c r="GH56" s="792"/>
      <c r="GI56" s="792"/>
      <c r="GJ56" s="792"/>
      <c r="GK56" s="792"/>
      <c r="GL56" s="792"/>
      <c r="GM56" s="792"/>
      <c r="GN56" s="792"/>
      <c r="GO56" s="792"/>
      <c r="GP56" s="792"/>
      <c r="GQ56" s="792"/>
      <c r="GR56" s="792"/>
    </row>
    <row r="57" spans="1:200" x14ac:dyDescent="0.2">
      <c r="A57" s="933"/>
      <c r="B57" s="933"/>
      <c r="C57" s="933"/>
      <c r="D57" s="933"/>
      <c r="E57" s="933"/>
      <c r="F57" s="933"/>
      <c r="G57" s="933"/>
      <c r="H57" s="792"/>
      <c r="I57" s="792"/>
      <c r="J57" s="792"/>
      <c r="K57" s="792"/>
      <c r="L57" s="792"/>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2"/>
      <c r="AK57" s="792"/>
      <c r="AL57" s="792"/>
      <c r="AM57" s="792"/>
      <c r="AN57" s="792"/>
      <c r="AO57" s="792"/>
      <c r="AP57" s="792"/>
      <c r="AQ57" s="792"/>
      <c r="AR57" s="792"/>
      <c r="AS57" s="792"/>
      <c r="AT57" s="792"/>
      <c r="AU57" s="792"/>
      <c r="AV57" s="792"/>
      <c r="AW57" s="792"/>
      <c r="AX57" s="792"/>
      <c r="AY57" s="792"/>
      <c r="AZ57" s="792"/>
      <c r="BA57" s="792"/>
      <c r="BB57" s="792"/>
      <c r="BC57" s="792"/>
      <c r="BD57" s="792"/>
      <c r="BE57" s="792"/>
      <c r="BF57" s="792"/>
      <c r="BG57" s="792"/>
      <c r="BH57" s="792"/>
      <c r="BI57" s="792"/>
      <c r="BJ57" s="792"/>
      <c r="BK57" s="792"/>
      <c r="BL57" s="792"/>
      <c r="BM57" s="792"/>
      <c r="BN57" s="792"/>
      <c r="BO57" s="792"/>
      <c r="BP57" s="792"/>
      <c r="BQ57" s="792"/>
      <c r="BR57" s="792"/>
      <c r="BS57" s="792"/>
      <c r="BT57" s="792"/>
      <c r="BU57" s="792"/>
      <c r="BV57" s="792"/>
      <c r="BW57" s="792"/>
      <c r="BX57" s="792"/>
      <c r="BY57" s="792"/>
      <c r="BZ57" s="792"/>
      <c r="CA57" s="792"/>
      <c r="CB57" s="792"/>
      <c r="CC57" s="792"/>
      <c r="CD57" s="792"/>
      <c r="CE57" s="792"/>
      <c r="CF57" s="792"/>
      <c r="CG57" s="792"/>
      <c r="CH57" s="792"/>
      <c r="CI57" s="792"/>
      <c r="CJ57" s="792"/>
      <c r="CK57" s="792"/>
      <c r="CL57" s="792"/>
      <c r="CM57" s="792"/>
      <c r="CN57" s="792"/>
      <c r="CO57" s="792"/>
      <c r="CP57" s="792"/>
      <c r="CQ57" s="792"/>
      <c r="CR57" s="792"/>
      <c r="CS57" s="792"/>
      <c r="CT57" s="792"/>
      <c r="CU57" s="792"/>
      <c r="CV57" s="792"/>
      <c r="CW57" s="792"/>
      <c r="CX57" s="792"/>
      <c r="CY57" s="792"/>
      <c r="CZ57" s="792"/>
      <c r="DA57" s="792"/>
      <c r="DB57" s="792"/>
      <c r="DC57" s="792"/>
      <c r="DD57" s="792"/>
      <c r="DE57" s="792"/>
      <c r="DF57" s="792"/>
      <c r="DG57" s="792"/>
      <c r="DH57" s="792"/>
      <c r="DI57" s="792"/>
      <c r="DJ57" s="792"/>
      <c r="DK57" s="792"/>
      <c r="DL57" s="792"/>
      <c r="DM57" s="792"/>
      <c r="DN57" s="792"/>
      <c r="DO57" s="792"/>
      <c r="DP57" s="792"/>
      <c r="DQ57" s="792"/>
      <c r="DR57" s="792"/>
      <c r="DS57" s="792"/>
      <c r="DT57" s="792"/>
      <c r="DU57" s="792"/>
      <c r="DV57" s="792"/>
      <c r="DW57" s="792"/>
      <c r="DX57" s="792"/>
      <c r="DY57" s="792"/>
      <c r="DZ57" s="792"/>
      <c r="EA57" s="792"/>
      <c r="EB57" s="792"/>
      <c r="EC57" s="792"/>
      <c r="ED57" s="792"/>
      <c r="EE57" s="792"/>
      <c r="EF57" s="792"/>
      <c r="EG57" s="792"/>
      <c r="EH57" s="792"/>
      <c r="EI57" s="792"/>
      <c r="EJ57" s="792"/>
      <c r="EK57" s="792"/>
      <c r="EL57" s="792"/>
      <c r="EM57" s="792"/>
      <c r="EN57" s="792"/>
      <c r="EO57" s="792"/>
      <c r="EP57" s="792"/>
      <c r="EQ57" s="792"/>
      <c r="ER57" s="792"/>
      <c r="ES57" s="792"/>
      <c r="ET57" s="792"/>
      <c r="EU57" s="792"/>
      <c r="EV57" s="792"/>
      <c r="EW57" s="792"/>
      <c r="EX57" s="792"/>
      <c r="EY57" s="792"/>
      <c r="EZ57" s="792"/>
      <c r="FA57" s="792"/>
      <c r="FB57" s="792"/>
      <c r="FC57" s="792"/>
      <c r="FD57" s="792"/>
      <c r="FE57" s="792"/>
      <c r="FF57" s="792"/>
      <c r="FG57" s="792"/>
      <c r="FH57" s="792"/>
      <c r="FI57" s="792"/>
      <c r="FJ57" s="792"/>
      <c r="FK57" s="792"/>
      <c r="FL57" s="792"/>
      <c r="FM57" s="792"/>
      <c r="FN57" s="792"/>
      <c r="FO57" s="792"/>
      <c r="FP57" s="792"/>
      <c r="FQ57" s="792"/>
      <c r="FR57" s="792"/>
      <c r="FS57" s="792"/>
      <c r="FT57" s="792"/>
      <c r="FU57" s="792"/>
      <c r="FV57" s="792"/>
      <c r="FW57" s="792"/>
      <c r="FX57" s="792"/>
      <c r="FY57" s="792"/>
      <c r="FZ57" s="792"/>
      <c r="GA57" s="792"/>
      <c r="GB57" s="792"/>
      <c r="GC57" s="792"/>
      <c r="GD57" s="792"/>
      <c r="GE57" s="792"/>
      <c r="GF57" s="792"/>
      <c r="GG57" s="792"/>
      <c r="GH57" s="792"/>
      <c r="GI57" s="792"/>
      <c r="GJ57" s="792"/>
      <c r="GK57" s="792"/>
      <c r="GL57" s="792"/>
      <c r="GM57" s="792"/>
      <c r="GN57" s="792"/>
      <c r="GO57" s="792"/>
      <c r="GP57" s="792"/>
      <c r="GQ57" s="792"/>
      <c r="GR57" s="792"/>
    </row>
    <row r="58" spans="1:200" x14ac:dyDescent="0.2">
      <c r="A58" s="933"/>
      <c r="B58" s="933"/>
      <c r="C58" s="933"/>
      <c r="D58" s="933"/>
      <c r="E58" s="933"/>
      <c r="F58" s="933"/>
      <c r="G58" s="933"/>
      <c r="H58" s="792"/>
      <c r="I58" s="792"/>
      <c r="J58" s="792"/>
      <c r="K58" s="792"/>
      <c r="L58" s="792"/>
      <c r="M58" s="792"/>
      <c r="N58" s="792"/>
      <c r="O58" s="792"/>
      <c r="P58" s="792"/>
      <c r="Q58" s="792"/>
      <c r="R58" s="792"/>
      <c r="S58" s="792"/>
      <c r="T58" s="792"/>
      <c r="U58" s="792"/>
      <c r="V58" s="792"/>
      <c r="W58" s="792"/>
      <c r="X58" s="792"/>
      <c r="Y58" s="792"/>
      <c r="Z58" s="792"/>
      <c r="AA58" s="792"/>
      <c r="AB58" s="792"/>
      <c r="AC58" s="792"/>
      <c r="AD58" s="792"/>
      <c r="AE58" s="792"/>
      <c r="AF58" s="792"/>
      <c r="AG58" s="792"/>
      <c r="AH58" s="792"/>
      <c r="AI58" s="792"/>
      <c r="AJ58" s="792"/>
      <c r="AK58" s="792"/>
      <c r="AL58" s="792"/>
      <c r="AM58" s="792"/>
      <c r="AN58" s="792"/>
      <c r="AO58" s="792"/>
      <c r="AP58" s="792"/>
      <c r="AQ58" s="792"/>
      <c r="AR58" s="792"/>
      <c r="AS58" s="792"/>
      <c r="AT58" s="792"/>
      <c r="AU58" s="792"/>
      <c r="AV58" s="792"/>
      <c r="AW58" s="792"/>
      <c r="AX58" s="792"/>
      <c r="AY58" s="792"/>
      <c r="AZ58" s="792"/>
      <c r="BA58" s="792"/>
      <c r="BB58" s="792"/>
      <c r="BC58" s="792"/>
      <c r="BD58" s="792"/>
      <c r="BE58" s="792"/>
      <c r="BF58" s="792"/>
      <c r="BG58" s="792"/>
      <c r="BH58" s="792"/>
      <c r="BI58" s="792"/>
      <c r="BJ58" s="792"/>
      <c r="BK58" s="792"/>
      <c r="BL58" s="792"/>
      <c r="BM58" s="792"/>
      <c r="BN58" s="792"/>
      <c r="BO58" s="792"/>
      <c r="BP58" s="792"/>
      <c r="BQ58" s="792"/>
      <c r="BR58" s="792"/>
      <c r="BS58" s="792"/>
      <c r="BT58" s="792"/>
      <c r="BU58" s="792"/>
      <c r="BV58" s="792"/>
      <c r="BW58" s="792"/>
      <c r="BX58" s="792"/>
      <c r="BY58" s="792"/>
      <c r="BZ58" s="792"/>
      <c r="CA58" s="792"/>
      <c r="CB58" s="792"/>
      <c r="CC58" s="792"/>
      <c r="CD58" s="792"/>
      <c r="CE58" s="792"/>
      <c r="CF58" s="792"/>
      <c r="CG58" s="792"/>
      <c r="CH58" s="792"/>
      <c r="CI58" s="792"/>
      <c r="CJ58" s="792"/>
      <c r="CK58" s="792"/>
      <c r="CL58" s="792"/>
      <c r="CM58" s="792"/>
      <c r="CN58" s="792"/>
      <c r="CO58" s="792"/>
      <c r="CP58" s="792"/>
      <c r="CQ58" s="792"/>
      <c r="CR58" s="792"/>
      <c r="CS58" s="792"/>
      <c r="CT58" s="792"/>
      <c r="CU58" s="792"/>
      <c r="CV58" s="792"/>
      <c r="CW58" s="792"/>
      <c r="CX58" s="792"/>
      <c r="CY58" s="792"/>
      <c r="CZ58" s="792"/>
      <c r="DA58" s="792"/>
      <c r="DB58" s="792"/>
      <c r="DC58" s="792"/>
      <c r="DD58" s="792"/>
      <c r="DE58" s="792"/>
      <c r="DF58" s="792"/>
      <c r="DG58" s="792"/>
      <c r="DH58" s="792"/>
      <c r="DI58" s="792"/>
      <c r="DJ58" s="792"/>
      <c r="DK58" s="792"/>
      <c r="DL58" s="792"/>
      <c r="DM58" s="792"/>
      <c r="DN58" s="792"/>
      <c r="DO58" s="792"/>
      <c r="DP58" s="792"/>
      <c r="DQ58" s="792"/>
      <c r="DR58" s="792"/>
      <c r="DS58" s="792"/>
      <c r="DT58" s="792"/>
      <c r="DU58" s="792"/>
      <c r="DV58" s="792"/>
      <c r="DW58" s="792"/>
      <c r="DX58" s="792"/>
      <c r="DY58" s="792"/>
      <c r="DZ58" s="792"/>
      <c r="EA58" s="792"/>
      <c r="EB58" s="792"/>
      <c r="EC58" s="792"/>
      <c r="ED58" s="792"/>
      <c r="EE58" s="792"/>
      <c r="EF58" s="792"/>
      <c r="EG58" s="792"/>
      <c r="EH58" s="792"/>
      <c r="EI58" s="792"/>
      <c r="EJ58" s="792"/>
      <c r="EK58" s="792"/>
      <c r="EL58" s="792"/>
      <c r="EM58" s="792"/>
      <c r="EN58" s="792"/>
      <c r="EO58" s="792"/>
      <c r="EP58" s="792"/>
      <c r="EQ58" s="792"/>
      <c r="ER58" s="792"/>
      <c r="ES58" s="792"/>
      <c r="ET58" s="792"/>
      <c r="EU58" s="792"/>
      <c r="EV58" s="792"/>
      <c r="EW58" s="792"/>
      <c r="EX58" s="792"/>
      <c r="EY58" s="792"/>
      <c r="EZ58" s="792"/>
      <c r="FA58" s="792"/>
      <c r="FB58" s="792"/>
      <c r="FC58" s="792"/>
      <c r="FD58" s="792"/>
      <c r="FE58" s="792"/>
      <c r="FF58" s="792"/>
      <c r="FG58" s="792"/>
      <c r="FH58" s="792"/>
      <c r="FI58" s="792"/>
      <c r="FJ58" s="792"/>
      <c r="FK58" s="792"/>
      <c r="FL58" s="792"/>
      <c r="FM58" s="792"/>
      <c r="FN58" s="792"/>
      <c r="FO58" s="792"/>
      <c r="FP58" s="792"/>
      <c r="FQ58" s="792"/>
      <c r="FR58" s="792"/>
      <c r="FS58" s="792"/>
      <c r="FT58" s="792"/>
      <c r="FU58" s="792"/>
      <c r="FV58" s="792"/>
      <c r="FW58" s="792"/>
      <c r="FX58" s="792"/>
      <c r="FY58" s="792"/>
      <c r="FZ58" s="792"/>
      <c r="GA58" s="792"/>
      <c r="GB58" s="792"/>
      <c r="GC58" s="792"/>
      <c r="GD58" s="792"/>
      <c r="GE58" s="792"/>
      <c r="GF58" s="792"/>
      <c r="GG58" s="792"/>
      <c r="GH58" s="792"/>
      <c r="GI58" s="792"/>
      <c r="GJ58" s="792"/>
      <c r="GK58" s="792"/>
      <c r="GL58" s="792"/>
      <c r="GM58" s="792"/>
      <c r="GN58" s="792"/>
      <c r="GO58" s="792"/>
      <c r="GP58" s="792"/>
      <c r="GQ58" s="792"/>
      <c r="GR58" s="792"/>
    </row>
    <row r="59" spans="1:200" x14ac:dyDescent="0.2">
      <c r="A59" s="933"/>
      <c r="B59" s="933"/>
      <c r="C59" s="933"/>
      <c r="D59" s="933"/>
      <c r="E59" s="933"/>
      <c r="F59" s="933"/>
      <c r="G59" s="933"/>
      <c r="H59" s="792"/>
      <c r="I59" s="792"/>
      <c r="J59" s="792"/>
      <c r="K59" s="792"/>
      <c r="L59" s="792"/>
      <c r="M59" s="792"/>
      <c r="N59" s="792"/>
      <c r="O59" s="792"/>
      <c r="P59" s="792"/>
      <c r="Q59" s="792"/>
      <c r="R59" s="792"/>
      <c r="S59" s="792"/>
      <c r="T59" s="792"/>
      <c r="U59" s="792"/>
      <c r="V59" s="792"/>
      <c r="W59" s="792"/>
      <c r="X59" s="792"/>
      <c r="Y59" s="792"/>
      <c r="Z59" s="792"/>
      <c r="AA59" s="792"/>
      <c r="AB59" s="792"/>
      <c r="AC59" s="792"/>
      <c r="AD59" s="792"/>
      <c r="AE59" s="792"/>
      <c r="AF59" s="792"/>
      <c r="AG59" s="792"/>
      <c r="AH59" s="792"/>
      <c r="AI59" s="792"/>
      <c r="AJ59" s="792"/>
      <c r="AK59" s="792"/>
      <c r="AL59" s="792"/>
      <c r="AM59" s="792"/>
      <c r="AN59" s="792"/>
      <c r="AO59" s="792"/>
      <c r="AP59" s="792"/>
      <c r="AQ59" s="792"/>
      <c r="AR59" s="792"/>
      <c r="AS59" s="792"/>
      <c r="AT59" s="792"/>
      <c r="AU59" s="792"/>
      <c r="AV59" s="792"/>
      <c r="AW59" s="792"/>
      <c r="AX59" s="792"/>
      <c r="AY59" s="792"/>
      <c r="AZ59" s="792"/>
      <c r="BA59" s="792"/>
      <c r="BB59" s="792"/>
      <c r="BC59" s="792"/>
      <c r="BD59" s="792"/>
      <c r="BE59" s="792"/>
      <c r="BF59" s="792"/>
      <c r="BG59" s="792"/>
      <c r="BH59" s="792"/>
      <c r="BI59" s="792"/>
      <c r="BJ59" s="792"/>
      <c r="BK59" s="792"/>
      <c r="BL59" s="792"/>
      <c r="BM59" s="792"/>
      <c r="BN59" s="792"/>
      <c r="BO59" s="792"/>
      <c r="BP59" s="792"/>
      <c r="BQ59" s="792"/>
      <c r="BR59" s="792"/>
      <c r="BS59" s="792"/>
      <c r="BT59" s="792"/>
      <c r="BU59" s="792"/>
      <c r="BV59" s="792"/>
      <c r="BW59" s="792"/>
      <c r="BX59" s="792"/>
      <c r="BY59" s="792"/>
      <c r="BZ59" s="792"/>
      <c r="CA59" s="792"/>
      <c r="CB59" s="792"/>
      <c r="CC59" s="792"/>
      <c r="CD59" s="792"/>
      <c r="CE59" s="792"/>
      <c r="CF59" s="792"/>
      <c r="CG59" s="792"/>
      <c r="CH59" s="792"/>
      <c r="CI59" s="792"/>
      <c r="CJ59" s="792"/>
      <c r="CK59" s="792"/>
      <c r="CL59" s="792"/>
      <c r="CM59" s="792"/>
      <c r="CN59" s="792"/>
      <c r="CO59" s="792"/>
      <c r="CP59" s="792"/>
      <c r="CQ59" s="792"/>
      <c r="CR59" s="792"/>
      <c r="CS59" s="792"/>
      <c r="CT59" s="792"/>
      <c r="CU59" s="792"/>
      <c r="CV59" s="792"/>
      <c r="CW59" s="792"/>
      <c r="CX59" s="792"/>
      <c r="CY59" s="792"/>
      <c r="CZ59" s="792"/>
      <c r="DA59" s="792"/>
      <c r="DB59" s="792"/>
      <c r="DC59" s="792"/>
      <c r="DD59" s="792"/>
      <c r="DE59" s="792"/>
      <c r="DF59" s="792"/>
      <c r="DG59" s="792"/>
      <c r="DH59" s="792"/>
      <c r="DI59" s="792"/>
      <c r="DJ59" s="792"/>
      <c r="DK59" s="792"/>
      <c r="DL59" s="792"/>
      <c r="DM59" s="792"/>
      <c r="DN59" s="792"/>
      <c r="DO59" s="792"/>
      <c r="DP59" s="792"/>
      <c r="DQ59" s="792"/>
      <c r="DR59" s="792"/>
      <c r="DS59" s="792"/>
      <c r="DT59" s="792"/>
      <c r="DU59" s="792"/>
      <c r="DV59" s="792"/>
      <c r="DW59" s="792"/>
      <c r="DX59" s="792"/>
      <c r="DY59" s="792"/>
      <c r="DZ59" s="792"/>
      <c r="EA59" s="792"/>
      <c r="EB59" s="792"/>
      <c r="EC59" s="792"/>
      <c r="ED59" s="792"/>
      <c r="EE59" s="792"/>
      <c r="EF59" s="792"/>
      <c r="EG59" s="792"/>
      <c r="EH59" s="792"/>
      <c r="EI59" s="792"/>
      <c r="EJ59" s="792"/>
      <c r="EK59" s="792"/>
      <c r="EL59" s="792"/>
      <c r="EM59" s="792"/>
      <c r="EN59" s="792"/>
      <c r="EO59" s="792"/>
      <c r="EP59" s="792"/>
      <c r="EQ59" s="792"/>
      <c r="ER59" s="792"/>
      <c r="ES59" s="792"/>
      <c r="ET59" s="792"/>
      <c r="EU59" s="792"/>
      <c r="EV59" s="792"/>
      <c r="EW59" s="792"/>
      <c r="EX59" s="792"/>
      <c r="EY59" s="792"/>
      <c r="EZ59" s="792"/>
      <c r="FA59" s="792"/>
      <c r="FB59" s="792"/>
      <c r="FC59" s="792"/>
      <c r="FD59" s="792"/>
      <c r="FE59" s="792"/>
      <c r="FF59" s="792"/>
      <c r="FG59" s="792"/>
      <c r="FH59" s="792"/>
      <c r="FI59" s="792"/>
      <c r="FJ59" s="792"/>
      <c r="FK59" s="792"/>
      <c r="FL59" s="792"/>
      <c r="FM59" s="792"/>
      <c r="FN59" s="792"/>
      <c r="FO59" s="792"/>
      <c r="FP59" s="792"/>
      <c r="FQ59" s="792"/>
      <c r="FR59" s="792"/>
      <c r="FS59" s="792"/>
      <c r="FT59" s="792"/>
      <c r="FU59" s="792"/>
      <c r="FV59" s="792"/>
      <c r="FW59" s="792"/>
      <c r="FX59" s="792"/>
      <c r="FY59" s="792"/>
      <c r="FZ59" s="792"/>
      <c r="GA59" s="792"/>
      <c r="GB59" s="792"/>
      <c r="GC59" s="792"/>
      <c r="GD59" s="792"/>
      <c r="GE59" s="792"/>
      <c r="GF59" s="792"/>
      <c r="GG59" s="792"/>
      <c r="GH59" s="792"/>
      <c r="GI59" s="792"/>
      <c r="GJ59" s="792"/>
      <c r="GK59" s="792"/>
      <c r="GL59" s="792"/>
      <c r="GM59" s="792"/>
      <c r="GN59" s="792"/>
      <c r="GO59" s="792"/>
      <c r="GP59" s="792"/>
      <c r="GQ59" s="792"/>
      <c r="GR59" s="792"/>
    </row>
    <row r="60" spans="1:200" x14ac:dyDescent="0.2">
      <c r="A60" s="933"/>
      <c r="B60" s="933"/>
      <c r="C60" s="933"/>
      <c r="D60" s="933"/>
      <c r="E60" s="933"/>
      <c r="F60" s="933"/>
      <c r="G60" s="933"/>
    </row>
    <row r="61" spans="1:200" ht="15" x14ac:dyDescent="0.25">
      <c r="A61" s="425" t="s">
        <v>615</v>
      </c>
      <c r="B61" s="1"/>
      <c r="C61" s="1"/>
      <c r="D61" s="1"/>
      <c r="E61" s="1"/>
      <c r="F61" s="1"/>
      <c r="G61" s="1"/>
    </row>
    <row r="62" spans="1:200" x14ac:dyDescent="0.2">
      <c r="A62" s="1" t="s">
        <v>627</v>
      </c>
      <c r="B62" s="1"/>
      <c r="C62" s="1"/>
      <c r="D62" s="1"/>
      <c r="E62" s="1"/>
      <c r="F62" s="1"/>
      <c r="G62" s="1"/>
    </row>
    <row r="63" spans="1:200" x14ac:dyDescent="0.2">
      <c r="A63" s="1" t="s">
        <v>618</v>
      </c>
      <c r="B63" s="1"/>
      <c r="C63" s="1"/>
      <c r="D63" s="1"/>
      <c r="E63" s="1"/>
      <c r="F63" s="1"/>
      <c r="G63" s="1"/>
    </row>
    <row r="64" spans="1:200" x14ac:dyDescent="0.2">
      <c r="A64" s="1"/>
      <c r="B64" s="1"/>
      <c r="C64" s="1"/>
      <c r="D64" s="1"/>
      <c r="E64" s="1"/>
      <c r="F64" s="1"/>
      <c r="G64" s="1"/>
    </row>
    <row r="65" spans="1:7" ht="15" x14ac:dyDescent="0.25">
      <c r="A65" s="425" t="s">
        <v>461</v>
      </c>
      <c r="B65" s="1"/>
      <c r="C65" s="1"/>
      <c r="D65" s="1"/>
      <c r="E65" s="1"/>
      <c r="F65" s="1"/>
      <c r="G65" s="1"/>
    </row>
    <row r="66" spans="1:7" x14ac:dyDescent="0.2">
      <c r="A66" s="1" t="s">
        <v>462</v>
      </c>
      <c r="B66" s="1"/>
      <c r="C66" s="1"/>
      <c r="D66" s="1"/>
      <c r="E66" s="1"/>
      <c r="F66" s="1"/>
      <c r="G66" s="1"/>
    </row>
    <row r="67" spans="1:7" x14ac:dyDescent="0.2">
      <c r="A67" s="1" t="s">
        <v>463</v>
      </c>
      <c r="B67" s="1"/>
      <c r="C67" s="1"/>
      <c r="D67" s="1"/>
      <c r="E67" s="1"/>
      <c r="F67" s="1"/>
      <c r="G67" s="1"/>
    </row>
    <row r="68" spans="1:7" x14ac:dyDescent="0.2">
      <c r="A68" s="1" t="s">
        <v>464</v>
      </c>
      <c r="B68" s="1"/>
      <c r="C68" s="1"/>
      <c r="D68" s="1"/>
      <c r="E68" s="1"/>
      <c r="F68" s="1"/>
      <c r="G68" s="1"/>
    </row>
  </sheetData>
  <mergeCells count="5">
    <mergeCell ref="A1:D2"/>
    <mergeCell ref="A24:C24"/>
    <mergeCell ref="D24:F24"/>
    <mergeCell ref="A56:G60"/>
    <mergeCell ref="A46:G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F3" sqref="F3"/>
    </sheetView>
  </sheetViews>
  <sheetFormatPr baseColWidth="10" defaultColWidth="11.375" defaultRowHeight="14.25" x14ac:dyDescent="0.2"/>
  <cols>
    <col min="1" max="1" width="11" style="1" customWidth="1"/>
    <col min="2" max="16384" width="11.375" style="1"/>
  </cols>
  <sheetData>
    <row r="1" spans="1:18" s="3" customFormat="1" ht="15" thickTop="1" x14ac:dyDescent="0.2">
      <c r="A1" s="445" t="s">
        <v>478</v>
      </c>
      <c r="B1" s="448"/>
      <c r="C1" s="448"/>
      <c r="D1" s="448"/>
    </row>
    <row r="2" spans="1:18" x14ac:dyDescent="0.2">
      <c r="A2" s="478"/>
      <c r="B2" s="476"/>
      <c r="C2" s="476"/>
      <c r="D2" s="479"/>
    </row>
    <row r="3" spans="1:18" x14ac:dyDescent="0.2">
      <c r="A3" s="480"/>
      <c r="B3" s="480">
        <v>2015</v>
      </c>
      <c r="C3" s="480">
        <v>2016</v>
      </c>
      <c r="D3" s="480">
        <v>2017</v>
      </c>
    </row>
    <row r="4" spans="1:18" x14ac:dyDescent="0.2">
      <c r="A4" s="447" t="s">
        <v>132</v>
      </c>
      <c r="B4" s="475">
        <v>-1.1661899462536292</v>
      </c>
      <c r="C4" s="475">
        <v>3.6703822748994241</v>
      </c>
      <c r="D4" s="475">
        <v>4.1312292597506781</v>
      </c>
      <c r="Q4" s="759"/>
      <c r="R4" s="759"/>
    </row>
    <row r="5" spans="1:18" x14ac:dyDescent="0.2">
      <c r="A5" s="447" t="s">
        <v>133</v>
      </c>
      <c r="B5" s="475">
        <v>-0.59356347574204305</v>
      </c>
      <c r="C5" s="475">
        <v>3.438014030142297</v>
      </c>
      <c r="D5" s="475">
        <v>3.5836403761853628</v>
      </c>
    </row>
    <row r="6" spans="1:18" x14ac:dyDescent="0.2">
      <c r="A6" s="447" t="s">
        <v>134</v>
      </c>
      <c r="B6" s="475">
        <v>-0.62598572872325842</v>
      </c>
      <c r="C6" s="475">
        <v>4.0176369965523158</v>
      </c>
      <c r="D6" s="475">
        <v>3.0423419476629836</v>
      </c>
    </row>
    <row r="7" spans="1:18" x14ac:dyDescent="0.2">
      <c r="A7" s="447" t="s">
        <v>135</v>
      </c>
      <c r="B7" s="475">
        <v>-0.1184527139077389</v>
      </c>
      <c r="C7" s="475">
        <v>4.3017794089165848</v>
      </c>
      <c r="D7" s="475">
        <v>2.6333281506567086</v>
      </c>
    </row>
    <row r="8" spans="1:18" x14ac:dyDescent="0.2">
      <c r="A8" s="447" t="s">
        <v>136</v>
      </c>
      <c r="B8" s="475">
        <v>0.44219435677516999</v>
      </c>
      <c r="C8" s="475">
        <v>3.9518453794692068</v>
      </c>
      <c r="D8" s="720" t="s">
        <v>586</v>
      </c>
    </row>
    <row r="9" spans="1:18" x14ac:dyDescent="0.2">
      <c r="A9" s="447" t="s">
        <v>137</v>
      </c>
      <c r="B9" s="475">
        <v>0.88734084739849983</v>
      </c>
      <c r="C9" s="475">
        <v>3.7957298696856188</v>
      </c>
      <c r="D9" s="720" t="s">
        <v>586</v>
      </c>
    </row>
    <row r="10" spans="1:18" x14ac:dyDescent="0.2">
      <c r="A10" s="447" t="s">
        <v>138</v>
      </c>
      <c r="B10" s="475">
        <v>1.4827208268735559</v>
      </c>
      <c r="C10" s="475">
        <v>3.6300349373981584</v>
      </c>
      <c r="D10" s="720" t="s">
        <v>586</v>
      </c>
    </row>
    <row r="11" spans="1:18" x14ac:dyDescent="0.2">
      <c r="A11" s="447" t="s">
        <v>139</v>
      </c>
      <c r="B11" s="475">
        <v>2.4615736904383221</v>
      </c>
      <c r="C11" s="475">
        <v>3.6701158508852818</v>
      </c>
      <c r="D11" s="720" t="s">
        <v>586</v>
      </c>
    </row>
    <row r="12" spans="1:18" x14ac:dyDescent="0.2">
      <c r="A12" s="447" t="s">
        <v>140</v>
      </c>
      <c r="B12" s="475">
        <v>2.7162846838375865</v>
      </c>
      <c r="C12" s="475">
        <v>3.4223136821642868</v>
      </c>
      <c r="D12" s="720" t="s">
        <v>586</v>
      </c>
    </row>
    <row r="13" spans="1:18" x14ac:dyDescent="0.2">
      <c r="A13" s="447" t="s">
        <v>141</v>
      </c>
      <c r="B13" s="475">
        <v>2.5983809550540746</v>
      </c>
      <c r="C13" s="475">
        <v>3.8299431646742597</v>
      </c>
      <c r="D13" s="720" t="s">
        <v>586</v>
      </c>
    </row>
    <row r="14" spans="1:18" x14ac:dyDescent="0.2">
      <c r="A14" s="447" t="s">
        <v>142</v>
      </c>
      <c r="B14" s="475">
        <v>3.5438846476561641</v>
      </c>
      <c r="C14" s="475">
        <v>3.855617420013453</v>
      </c>
      <c r="D14" s="720" t="s">
        <v>586</v>
      </c>
    </row>
    <row r="15" spans="1:18" x14ac:dyDescent="0.2">
      <c r="A15" s="476" t="s">
        <v>143</v>
      </c>
      <c r="B15" s="477">
        <v>4.1031716884352765</v>
      </c>
      <c r="C15" s="477">
        <v>3.5814475894865185</v>
      </c>
      <c r="D15" s="721" t="s">
        <v>586</v>
      </c>
    </row>
    <row r="16" spans="1:18" x14ac:dyDescent="0.2">
      <c r="A16" s="446"/>
      <c r="B16" s="447"/>
      <c r="C16" s="447"/>
      <c r="D16" s="93"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83" t="s">
        <v>24</v>
      </c>
      <c r="B1" s="484"/>
      <c r="C1" s="484"/>
      <c r="D1" s="484"/>
      <c r="E1" s="484"/>
      <c r="F1" s="484"/>
      <c r="G1" s="484"/>
      <c r="H1" s="484"/>
    </row>
    <row r="2" spans="1:8" ht="15.75" x14ac:dyDescent="0.25">
      <c r="A2" s="485"/>
      <c r="B2" s="486"/>
      <c r="C2" s="487"/>
      <c r="D2" s="487"/>
      <c r="E2" s="487"/>
      <c r="F2" s="487"/>
      <c r="G2" s="487"/>
      <c r="H2" s="515" t="s">
        <v>157</v>
      </c>
    </row>
    <row r="3" spans="1:8" s="80" customFormat="1" x14ac:dyDescent="0.2">
      <c r="A3" s="439"/>
      <c r="B3" s="885">
        <f>INDICE!A3</f>
        <v>42826</v>
      </c>
      <c r="C3" s="886"/>
      <c r="D3" s="886" t="s">
        <v>118</v>
      </c>
      <c r="E3" s="886"/>
      <c r="F3" s="886" t="s">
        <v>119</v>
      </c>
      <c r="G3" s="886"/>
      <c r="H3" s="886"/>
    </row>
    <row r="4" spans="1:8" s="80" customFormat="1" x14ac:dyDescent="0.2">
      <c r="A4" s="440"/>
      <c r="B4" s="97" t="s">
        <v>47</v>
      </c>
      <c r="C4" s="97" t="s">
        <v>473</v>
      </c>
      <c r="D4" s="97" t="s">
        <v>47</v>
      </c>
      <c r="E4" s="97" t="s">
        <v>473</v>
      </c>
      <c r="F4" s="97" t="s">
        <v>47</v>
      </c>
      <c r="G4" s="436" t="s">
        <v>473</v>
      </c>
      <c r="H4" s="436" t="s">
        <v>126</v>
      </c>
    </row>
    <row r="5" spans="1:8" s="102" customFormat="1" x14ac:dyDescent="0.2">
      <c r="A5" s="489" t="s">
        <v>144</v>
      </c>
      <c r="B5" s="498">
        <v>63.109409999999997</v>
      </c>
      <c r="C5" s="491">
        <v>-14.433638537789948</v>
      </c>
      <c r="D5" s="490">
        <v>341.51100999999994</v>
      </c>
      <c r="E5" s="491">
        <v>-0.57752841025626211</v>
      </c>
      <c r="F5" s="490">
        <v>857.61515000000009</v>
      </c>
      <c r="G5" s="491">
        <v>1.0229393174546257</v>
      </c>
      <c r="H5" s="496">
        <v>33.606479907675045</v>
      </c>
    </row>
    <row r="6" spans="1:8" s="102" customFormat="1" x14ac:dyDescent="0.2">
      <c r="A6" s="489" t="s">
        <v>145</v>
      </c>
      <c r="B6" s="498">
        <v>66.185609999999983</v>
      </c>
      <c r="C6" s="491">
        <v>18.436926140489547</v>
      </c>
      <c r="D6" s="490">
        <v>269.88355999999999</v>
      </c>
      <c r="E6" s="491">
        <v>12.847493399545701</v>
      </c>
      <c r="F6" s="490">
        <v>565.57997</v>
      </c>
      <c r="G6" s="491">
        <v>14.255466048006097</v>
      </c>
      <c r="H6" s="496">
        <v>22.162798660901046</v>
      </c>
    </row>
    <row r="7" spans="1:8" s="102" customFormat="1" x14ac:dyDescent="0.2">
      <c r="A7" s="489" t="s">
        <v>146</v>
      </c>
      <c r="B7" s="498">
        <v>3.7354500000000002</v>
      </c>
      <c r="C7" s="491">
        <v>-3.9421407907425419</v>
      </c>
      <c r="D7" s="490">
        <v>15.601370000000003</v>
      </c>
      <c r="E7" s="491">
        <v>5.5750220605351801</v>
      </c>
      <c r="F7" s="490">
        <v>48.130520000000004</v>
      </c>
      <c r="G7" s="491">
        <v>6.5344794575277891</v>
      </c>
      <c r="H7" s="496">
        <v>1.8860410212272392</v>
      </c>
    </row>
    <row r="8" spans="1:8" s="102" customFormat="1" x14ac:dyDescent="0.2">
      <c r="A8" s="492" t="s">
        <v>599</v>
      </c>
      <c r="B8" s="497">
        <v>62.006970000000003</v>
      </c>
      <c r="C8" s="494">
        <v>6.5717654378490016</v>
      </c>
      <c r="D8" s="493">
        <v>314.64800000000002</v>
      </c>
      <c r="E8" s="495">
        <v>4.4793034199532658</v>
      </c>
      <c r="F8" s="493">
        <v>1080.60825</v>
      </c>
      <c r="G8" s="495">
        <v>51.776660340908343</v>
      </c>
      <c r="H8" s="772">
        <v>42.34468041019668</v>
      </c>
    </row>
    <row r="9" spans="1:8" s="80" customFormat="1" x14ac:dyDescent="0.2">
      <c r="A9" s="441" t="s">
        <v>117</v>
      </c>
      <c r="B9" s="69">
        <v>195.03743999999998</v>
      </c>
      <c r="C9" s="70">
        <v>1.7358967387959037</v>
      </c>
      <c r="D9" s="69">
        <v>941.64394000000004</v>
      </c>
      <c r="E9" s="70">
        <v>4.7914756958219931</v>
      </c>
      <c r="F9" s="69">
        <v>2551.9338899999998</v>
      </c>
      <c r="G9" s="70">
        <v>21.457298312777823</v>
      </c>
      <c r="H9" s="70">
        <v>100</v>
      </c>
    </row>
    <row r="10" spans="1:8" s="102" customFormat="1" x14ac:dyDescent="0.2">
      <c r="A10" s="482"/>
      <c r="B10" s="481"/>
      <c r="C10" s="488"/>
      <c r="D10" s="481"/>
      <c r="E10" s="488"/>
      <c r="F10" s="481"/>
      <c r="G10" s="488"/>
      <c r="H10" s="93" t="s">
        <v>233</v>
      </c>
    </row>
    <row r="11" spans="1:8" s="102" customFormat="1" x14ac:dyDescent="0.2">
      <c r="A11" s="442" t="s">
        <v>542</v>
      </c>
      <c r="B11" s="481"/>
      <c r="C11" s="481"/>
      <c r="D11" s="481"/>
      <c r="E11" s="481"/>
      <c r="F11" s="481"/>
      <c r="G11" s="488"/>
      <c r="H11" s="488"/>
    </row>
    <row r="12" spans="1:8" s="102" customFormat="1" x14ac:dyDescent="0.2">
      <c r="A12" s="442" t="s">
        <v>598</v>
      </c>
      <c r="B12" s="481"/>
      <c r="C12" s="481"/>
      <c r="D12" s="481"/>
      <c r="E12" s="481"/>
      <c r="F12" s="481"/>
      <c r="G12" s="488"/>
      <c r="H12" s="488"/>
    </row>
    <row r="13" spans="1:8" s="102" customFormat="1" ht="14.25" x14ac:dyDescent="0.2">
      <c r="A13" s="166" t="s">
        <v>621</v>
      </c>
      <c r="B13" s="447"/>
      <c r="C13" s="447"/>
      <c r="D13" s="447"/>
      <c r="E13" s="447"/>
      <c r="F13" s="447"/>
      <c r="G13" s="447"/>
      <c r="H13" s="447"/>
    </row>
    <row r="14" spans="1:8" s="102" customFormat="1" x14ac:dyDescent="0.2"/>
    <row r="15" spans="1:8" s="102" customFormat="1" x14ac:dyDescent="0.2"/>
  </sheetData>
  <mergeCells count="3">
    <mergeCell ref="B3:C3"/>
    <mergeCell ref="D3:E3"/>
    <mergeCell ref="F3:H3"/>
  </mergeCells>
  <conditionalFormatting sqref="B8">
    <cfRule type="cellIs" dxfId="382" priority="4" operator="between">
      <formula>0</formula>
      <formula>0.5</formula>
    </cfRule>
  </conditionalFormatting>
  <conditionalFormatting sqref="D8">
    <cfRule type="cellIs" dxfId="381" priority="3" operator="between">
      <formula>0</formula>
      <formula>0.5</formula>
    </cfRule>
  </conditionalFormatting>
  <conditionalFormatting sqref="F8">
    <cfRule type="cellIs" dxfId="380" priority="2" operator="between">
      <formula>0</formula>
      <formula>0.5</formula>
    </cfRule>
  </conditionalFormatting>
  <conditionalFormatting sqref="H8">
    <cfRule type="cellIs" dxfId="379"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B9" sqref="B9"/>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5" t="s">
        <v>25</v>
      </c>
      <c r="B1" s="183"/>
      <c r="C1" s="183"/>
      <c r="D1" s="183"/>
      <c r="E1" s="183"/>
      <c r="F1" s="183"/>
      <c r="G1" s="183"/>
      <c r="H1" s="183"/>
    </row>
    <row r="2" spans="1:14" ht="15.75" x14ac:dyDescent="0.25">
      <c r="A2" s="177"/>
      <c r="B2" s="178"/>
      <c r="C2" s="183"/>
      <c r="D2" s="183"/>
      <c r="E2" s="183"/>
      <c r="F2" s="183"/>
      <c r="G2" s="183"/>
      <c r="H2" s="515" t="s">
        <v>157</v>
      </c>
    </row>
    <row r="3" spans="1:14" s="102" customFormat="1" x14ac:dyDescent="0.2">
      <c r="A3" s="79"/>
      <c r="B3" s="885">
        <f>INDICE!A3</f>
        <v>42826</v>
      </c>
      <c r="C3" s="886"/>
      <c r="D3" s="887" t="s">
        <v>118</v>
      </c>
      <c r="E3" s="887"/>
      <c r="F3" s="887" t="s">
        <v>119</v>
      </c>
      <c r="G3" s="887"/>
      <c r="H3" s="887"/>
      <c r="I3" s="516"/>
    </row>
    <row r="4" spans="1:14" s="102" customFormat="1" x14ac:dyDescent="0.2">
      <c r="A4" s="81"/>
      <c r="B4" s="97" t="s">
        <v>47</v>
      </c>
      <c r="C4" s="97" t="s">
        <v>479</v>
      </c>
      <c r="D4" s="97" t="s">
        <v>47</v>
      </c>
      <c r="E4" s="97" t="s">
        <v>473</v>
      </c>
      <c r="F4" s="97" t="s">
        <v>47</v>
      </c>
      <c r="G4" s="436" t="s">
        <v>473</v>
      </c>
      <c r="H4" s="436" t="s">
        <v>108</v>
      </c>
      <c r="I4" s="516"/>
    </row>
    <row r="5" spans="1:14" s="102" customFormat="1" x14ac:dyDescent="0.2">
      <c r="A5" s="99" t="s">
        <v>190</v>
      </c>
      <c r="B5" s="518">
        <v>364.82857999999999</v>
      </c>
      <c r="C5" s="511">
        <v>3.3970262590017093</v>
      </c>
      <c r="D5" s="510">
        <v>1368.1958900000006</v>
      </c>
      <c r="E5" s="512">
        <v>0.99532215013589487</v>
      </c>
      <c r="F5" s="510">
        <v>4392.5161200000011</v>
      </c>
      <c r="G5" s="512">
        <v>1.4857754108370758</v>
      </c>
      <c r="H5" s="521">
        <v>91.954161212501759</v>
      </c>
    </row>
    <row r="6" spans="1:14" s="102" customFormat="1" x14ac:dyDescent="0.2">
      <c r="A6" s="99" t="s">
        <v>191</v>
      </c>
      <c r="B6" s="498">
        <v>32.698209999999982</v>
      </c>
      <c r="C6" s="505">
        <v>9.4515041367902448</v>
      </c>
      <c r="D6" s="490">
        <v>117.15428999999995</v>
      </c>
      <c r="E6" s="491">
        <v>3.8370713753347543</v>
      </c>
      <c r="F6" s="490">
        <v>380.32178999999985</v>
      </c>
      <c r="G6" s="491">
        <v>8.4946531860297636</v>
      </c>
      <c r="H6" s="496">
        <v>7.9617627425547646</v>
      </c>
    </row>
    <row r="7" spans="1:14" s="102" customFormat="1" x14ac:dyDescent="0.2">
      <c r="A7" s="99" t="s">
        <v>151</v>
      </c>
      <c r="B7" s="519">
        <v>0</v>
      </c>
      <c r="C7" s="506">
        <v>0</v>
      </c>
      <c r="D7" s="841">
        <v>0</v>
      </c>
      <c r="E7" s="841">
        <v>-100</v>
      </c>
      <c r="F7" s="505">
        <v>5.9790000000000003E-2</v>
      </c>
      <c r="G7" s="506">
        <v>-38.620264859870645</v>
      </c>
      <c r="H7" s="519">
        <v>1.2516605855724164E-3</v>
      </c>
    </row>
    <row r="8" spans="1:14" s="102" customFormat="1" x14ac:dyDescent="0.2">
      <c r="A8" s="517" t="s">
        <v>152</v>
      </c>
      <c r="B8" s="499">
        <v>397.52679000000001</v>
      </c>
      <c r="C8" s="500">
        <v>3.8696343387270229</v>
      </c>
      <c r="D8" s="499">
        <v>1485.3501800000006</v>
      </c>
      <c r="E8" s="500">
        <v>1.2113601821903639</v>
      </c>
      <c r="F8" s="499">
        <v>4772.8977000000014</v>
      </c>
      <c r="G8" s="500">
        <v>2.0099151787435234</v>
      </c>
      <c r="H8" s="500">
        <v>99.917175615642108</v>
      </c>
    </row>
    <row r="9" spans="1:14" s="102" customFormat="1" x14ac:dyDescent="0.2">
      <c r="A9" s="99" t="s">
        <v>153</v>
      </c>
      <c r="B9" s="519">
        <v>0.33348999999999995</v>
      </c>
      <c r="C9" s="506">
        <v>48.706858111121029</v>
      </c>
      <c r="D9" s="505">
        <v>1.10914</v>
      </c>
      <c r="E9" s="506">
        <v>49.292665527034849</v>
      </c>
      <c r="F9" s="505">
        <v>3.9563999999999995</v>
      </c>
      <c r="G9" s="506">
        <v>7.8590667698984831</v>
      </c>
      <c r="H9" s="496">
        <v>8.2824384357897768E-2</v>
      </c>
    </row>
    <row r="10" spans="1:14" s="102" customFormat="1" x14ac:dyDescent="0.2">
      <c r="A10" s="68" t="s">
        <v>154</v>
      </c>
      <c r="B10" s="501">
        <v>397.86027999999999</v>
      </c>
      <c r="C10" s="502">
        <v>3.8958921380377669</v>
      </c>
      <c r="D10" s="501">
        <v>1486.4593200000008</v>
      </c>
      <c r="E10" s="502">
        <v>1.2356880897097673</v>
      </c>
      <c r="F10" s="501">
        <v>4776.8541000000014</v>
      </c>
      <c r="G10" s="502">
        <v>2.014497191864336</v>
      </c>
      <c r="H10" s="502">
        <v>100</v>
      </c>
    </row>
    <row r="11" spans="1:14" s="102" customFormat="1" x14ac:dyDescent="0.2">
      <c r="A11" s="104" t="s">
        <v>155</v>
      </c>
      <c r="B11" s="507"/>
      <c r="C11" s="507"/>
      <c r="D11" s="507"/>
      <c r="E11" s="507"/>
      <c r="F11" s="507"/>
      <c r="G11" s="507"/>
      <c r="H11" s="507"/>
    </row>
    <row r="12" spans="1:14" s="102" customFormat="1" x14ac:dyDescent="0.2">
      <c r="A12" s="105" t="s">
        <v>196</v>
      </c>
      <c r="B12" s="520">
        <v>20.780270000000023</v>
      </c>
      <c r="C12" s="509">
        <v>19.809195668706028</v>
      </c>
      <c r="D12" s="508">
        <v>84.137110000000035</v>
      </c>
      <c r="E12" s="509">
        <v>18.199415753963741</v>
      </c>
      <c r="F12" s="508">
        <v>222.54635000000005</v>
      </c>
      <c r="G12" s="509">
        <v>-17.239076336499259</v>
      </c>
      <c r="H12" s="522">
        <v>4.6588475457100511</v>
      </c>
    </row>
    <row r="13" spans="1:14" s="102" customFormat="1" x14ac:dyDescent="0.2">
      <c r="A13" s="106" t="s">
        <v>156</v>
      </c>
      <c r="B13" s="560">
        <v>5.2230069309758749</v>
      </c>
      <c r="C13" s="513"/>
      <c r="D13" s="542">
        <v>5.6602362989657857</v>
      </c>
      <c r="E13" s="513"/>
      <c r="F13" s="542">
        <v>4.6588475457100511</v>
      </c>
      <c r="G13" s="513"/>
      <c r="H13" s="523"/>
    </row>
    <row r="14" spans="1:14" s="102" customFormat="1" x14ac:dyDescent="0.2">
      <c r="A14" s="136"/>
      <c r="B14" s="136"/>
      <c r="C14" s="136"/>
      <c r="D14" s="136"/>
      <c r="E14" s="136"/>
      <c r="F14" s="136"/>
      <c r="G14" s="136"/>
      <c r="H14" s="93" t="s">
        <v>233</v>
      </c>
    </row>
    <row r="15" spans="1:14" s="102" customFormat="1" x14ac:dyDescent="0.2">
      <c r="A15" s="94" t="s">
        <v>542</v>
      </c>
      <c r="B15" s="136"/>
      <c r="C15" s="136"/>
      <c r="D15" s="136"/>
      <c r="E15" s="136"/>
      <c r="F15" s="514"/>
      <c r="G15" s="136"/>
      <c r="H15" s="136"/>
      <c r="I15" s="107"/>
      <c r="J15" s="107"/>
      <c r="K15" s="107"/>
      <c r="L15" s="107"/>
      <c r="M15" s="107"/>
      <c r="N15" s="107"/>
    </row>
    <row r="16" spans="1:14" x14ac:dyDescent="0.2">
      <c r="A16" s="94" t="s">
        <v>480</v>
      </c>
      <c r="B16" s="183"/>
      <c r="C16" s="183"/>
      <c r="D16" s="183"/>
      <c r="E16" s="183"/>
      <c r="F16" s="183"/>
      <c r="G16" s="183"/>
      <c r="H16" s="183"/>
      <c r="I16" s="108"/>
      <c r="J16" s="108"/>
      <c r="K16" s="108"/>
      <c r="L16" s="108"/>
      <c r="M16" s="108"/>
      <c r="N16" s="108"/>
    </row>
    <row r="17" spans="1:8" x14ac:dyDescent="0.2">
      <c r="A17" s="166" t="s">
        <v>621</v>
      </c>
      <c r="B17" s="183"/>
      <c r="C17" s="183"/>
      <c r="D17" s="183"/>
      <c r="E17" s="183"/>
      <c r="F17" s="183"/>
      <c r="G17" s="183"/>
      <c r="H17" s="183"/>
    </row>
  </sheetData>
  <mergeCells count="3">
    <mergeCell ref="B3:C3"/>
    <mergeCell ref="D3:E3"/>
    <mergeCell ref="F3:H3"/>
  </mergeCells>
  <conditionalFormatting sqref="H7">
    <cfRule type="cellIs" dxfId="378" priority="4" operator="between">
      <formula>0</formula>
      <formula>0.5</formula>
    </cfRule>
  </conditionalFormatting>
  <conditionalFormatting sqref="B9:G9">
    <cfRule type="cellIs" dxfId="377" priority="6" operator="between">
      <formula>0</formula>
      <formula>0.5</formula>
    </cfRule>
  </conditionalFormatting>
  <conditionalFormatting sqref="B7:C7 F7:G7">
    <cfRule type="cellIs" dxfId="376" priority="5" operator="between">
      <formula>0</formula>
      <formula>0.5</formula>
    </cfRule>
  </conditionalFormatting>
  <conditionalFormatting sqref="C7">
    <cfRule type="cellIs" dxfId="375" priority="3" operator="equal">
      <formula>0</formula>
    </cfRule>
  </conditionalFormatting>
  <conditionalFormatting sqref="B7">
    <cfRule type="cellIs" dxfId="374" priority="2" operator="equal">
      <formula>0</formula>
    </cfRule>
  </conditionalFormatting>
  <conditionalFormatting sqref="C6">
    <cfRule type="cellIs" dxfId="373"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581</v>
      </c>
    </row>
    <row r="2" spans="1:10" ht="15.75" x14ac:dyDescent="0.25">
      <c r="A2" s="2"/>
      <c r="B2" s="109"/>
      <c r="H2" s="110" t="s">
        <v>157</v>
      </c>
    </row>
    <row r="3" spans="1:10" s="114" customFormat="1" ht="13.7" customHeight="1" x14ac:dyDescent="0.2">
      <c r="A3" s="111"/>
      <c r="B3" s="888">
        <f>INDICE!A3</f>
        <v>42826</v>
      </c>
      <c r="C3" s="888"/>
      <c r="D3" s="888"/>
      <c r="E3" s="112"/>
      <c r="F3" s="889" t="s">
        <v>119</v>
      </c>
      <c r="G3" s="889"/>
      <c r="H3" s="889"/>
    </row>
    <row r="4" spans="1:10" s="114" customFormat="1" x14ac:dyDescent="0.2">
      <c r="A4" s="115"/>
      <c r="B4" s="116" t="s">
        <v>149</v>
      </c>
      <c r="C4" s="785" t="s">
        <v>150</v>
      </c>
      <c r="D4" s="116" t="s">
        <v>158</v>
      </c>
      <c r="E4" s="116"/>
      <c r="F4" s="116" t="s">
        <v>149</v>
      </c>
      <c r="G4" s="785" t="s">
        <v>150</v>
      </c>
      <c r="H4" s="116" t="s">
        <v>158</v>
      </c>
    </row>
    <row r="5" spans="1:10" s="114" customFormat="1" x14ac:dyDescent="0.2">
      <c r="A5" s="111" t="s">
        <v>159</v>
      </c>
      <c r="B5" s="117">
        <v>55.256839999999997</v>
      </c>
      <c r="C5" s="119">
        <v>2.6795500000000003</v>
      </c>
      <c r="D5" s="524">
        <v>57.936389999999996</v>
      </c>
      <c r="E5" s="525"/>
      <c r="F5" s="525">
        <v>669.55978000000107</v>
      </c>
      <c r="G5" s="119">
        <v>30.928930000000019</v>
      </c>
      <c r="H5" s="524">
        <v>700.48871000000111</v>
      </c>
      <c r="I5" s="82"/>
    </row>
    <row r="6" spans="1:10" s="114" customFormat="1" x14ac:dyDescent="0.2">
      <c r="A6" s="115" t="s">
        <v>160</v>
      </c>
      <c r="B6" s="118">
        <v>11.15095</v>
      </c>
      <c r="C6" s="119">
        <v>0.7215499999999998</v>
      </c>
      <c r="D6" s="526">
        <v>11.8725</v>
      </c>
      <c r="E6" s="263"/>
      <c r="F6" s="263">
        <v>128.07515000000004</v>
      </c>
      <c r="G6" s="119">
        <v>7.9373800000000019</v>
      </c>
      <c r="H6" s="526">
        <v>136.01253000000003</v>
      </c>
      <c r="I6" s="82"/>
    </row>
    <row r="7" spans="1:10" s="114" customFormat="1" x14ac:dyDescent="0.2">
      <c r="A7" s="115" t="s">
        <v>161</v>
      </c>
      <c r="B7" s="118">
        <v>7.0083899999999995</v>
      </c>
      <c r="C7" s="119">
        <v>0.67433999999999994</v>
      </c>
      <c r="D7" s="526">
        <v>7.6827299999999994</v>
      </c>
      <c r="E7" s="263"/>
      <c r="F7" s="263">
        <v>83.371460000000042</v>
      </c>
      <c r="G7" s="119">
        <v>7.3109100000000025</v>
      </c>
      <c r="H7" s="526">
        <v>90.682370000000049</v>
      </c>
      <c r="I7" s="82"/>
    </row>
    <row r="8" spans="1:10" s="114" customFormat="1" x14ac:dyDescent="0.2">
      <c r="A8" s="115" t="s">
        <v>162</v>
      </c>
      <c r="B8" s="118">
        <v>16.751230000000003</v>
      </c>
      <c r="C8" s="119">
        <v>1.1129099999999998</v>
      </c>
      <c r="D8" s="526">
        <v>17.864140000000003</v>
      </c>
      <c r="E8" s="263"/>
      <c r="F8" s="263">
        <v>209.03201000000004</v>
      </c>
      <c r="G8" s="119">
        <v>13.305840000000002</v>
      </c>
      <c r="H8" s="526">
        <v>222.33785000000003</v>
      </c>
      <c r="I8" s="82"/>
    </row>
    <row r="9" spans="1:10" s="114" customFormat="1" x14ac:dyDescent="0.2">
      <c r="A9" s="115" t="s">
        <v>163</v>
      </c>
      <c r="B9" s="118">
        <v>30.040479999999995</v>
      </c>
      <c r="C9" s="119">
        <v>10.5733</v>
      </c>
      <c r="D9" s="526">
        <v>40.613779999999991</v>
      </c>
      <c r="E9" s="263"/>
      <c r="F9" s="263">
        <v>373.57312999999994</v>
      </c>
      <c r="G9" s="119">
        <v>130.99232000000001</v>
      </c>
      <c r="H9" s="526">
        <v>504.56544999999994</v>
      </c>
      <c r="I9" s="82"/>
    </row>
    <row r="10" spans="1:10" s="114" customFormat="1" x14ac:dyDescent="0.2">
      <c r="A10" s="115" t="s">
        <v>164</v>
      </c>
      <c r="B10" s="118">
        <v>5.06663</v>
      </c>
      <c r="C10" s="119">
        <v>0.36428000000000005</v>
      </c>
      <c r="D10" s="526">
        <v>5.4309099999999999</v>
      </c>
      <c r="E10" s="263"/>
      <c r="F10" s="263">
        <v>59.122889999999984</v>
      </c>
      <c r="G10" s="119">
        <v>4.2284800000000002</v>
      </c>
      <c r="H10" s="526">
        <v>63.351369999999982</v>
      </c>
      <c r="I10" s="82"/>
    </row>
    <row r="11" spans="1:10" s="114" customFormat="1" x14ac:dyDescent="0.2">
      <c r="A11" s="115" t="s">
        <v>165</v>
      </c>
      <c r="B11" s="118">
        <v>21.787880000000001</v>
      </c>
      <c r="C11" s="119">
        <v>1.6754699999999996</v>
      </c>
      <c r="D11" s="526">
        <v>23.463350000000002</v>
      </c>
      <c r="E11" s="263"/>
      <c r="F11" s="263">
        <v>250.93031999999931</v>
      </c>
      <c r="G11" s="119">
        <v>18.018080000000015</v>
      </c>
      <c r="H11" s="526">
        <v>268.94839999999931</v>
      </c>
      <c r="I11" s="82"/>
    </row>
    <row r="12" spans="1:10" s="114" customFormat="1" x14ac:dyDescent="0.2">
      <c r="A12" s="115" t="s">
        <v>591</v>
      </c>
      <c r="B12" s="118">
        <v>14.408399999999999</v>
      </c>
      <c r="C12" s="119">
        <v>0.95197999999999994</v>
      </c>
      <c r="D12" s="526">
        <v>15.360379999999999</v>
      </c>
      <c r="E12" s="263"/>
      <c r="F12" s="263">
        <v>164.98500000000013</v>
      </c>
      <c r="G12" s="119">
        <v>9.5081100000000109</v>
      </c>
      <c r="H12" s="526">
        <v>174.49311000000014</v>
      </c>
      <c r="I12" s="82"/>
      <c r="J12" s="119"/>
    </row>
    <row r="13" spans="1:10" s="114" customFormat="1" x14ac:dyDescent="0.2">
      <c r="A13" s="115" t="s">
        <v>166</v>
      </c>
      <c r="B13" s="118">
        <v>60.796749999999989</v>
      </c>
      <c r="C13" s="119">
        <v>4.815430000000001</v>
      </c>
      <c r="D13" s="526">
        <v>65.612179999999995</v>
      </c>
      <c r="E13" s="263"/>
      <c r="F13" s="263">
        <v>738.3452300000007</v>
      </c>
      <c r="G13" s="119">
        <v>56.457480000000025</v>
      </c>
      <c r="H13" s="526">
        <v>794.80271000000073</v>
      </c>
      <c r="I13" s="82"/>
      <c r="J13" s="119"/>
    </row>
    <row r="14" spans="1:10" s="114" customFormat="1" x14ac:dyDescent="0.2">
      <c r="A14" s="115" t="s">
        <v>167</v>
      </c>
      <c r="B14" s="118">
        <v>0.40610000000000002</v>
      </c>
      <c r="C14" s="119">
        <v>4.5510000000000002E-2</v>
      </c>
      <c r="D14" s="527">
        <v>0.45161000000000001</v>
      </c>
      <c r="E14" s="119"/>
      <c r="F14" s="263">
        <v>5.42265</v>
      </c>
      <c r="G14" s="119">
        <v>0.65566999999999998</v>
      </c>
      <c r="H14" s="527">
        <v>6.0783199999999997</v>
      </c>
      <c r="I14" s="82"/>
      <c r="J14" s="119"/>
    </row>
    <row r="15" spans="1:10" s="114" customFormat="1" x14ac:dyDescent="0.2">
      <c r="A15" s="115" t="s">
        <v>168</v>
      </c>
      <c r="B15" s="118">
        <v>39.981149999999992</v>
      </c>
      <c r="C15" s="119">
        <v>2.2288900000000003</v>
      </c>
      <c r="D15" s="526">
        <v>42.210039999999992</v>
      </c>
      <c r="E15" s="263"/>
      <c r="F15" s="263">
        <v>485.9510700000003</v>
      </c>
      <c r="G15" s="119">
        <v>24.52665</v>
      </c>
      <c r="H15" s="526">
        <v>510.47772000000032</v>
      </c>
      <c r="I15" s="82"/>
      <c r="J15" s="119"/>
    </row>
    <row r="16" spans="1:10" s="114" customFormat="1" x14ac:dyDescent="0.2">
      <c r="A16" s="115" t="s">
        <v>169</v>
      </c>
      <c r="B16" s="118">
        <v>7.7553100000000006</v>
      </c>
      <c r="C16" s="119">
        <v>0.36261000000000004</v>
      </c>
      <c r="D16" s="526">
        <v>8.1179199999999998</v>
      </c>
      <c r="E16" s="263"/>
      <c r="F16" s="263">
        <v>90.868709999999979</v>
      </c>
      <c r="G16" s="119">
        <v>3.5855299999999999</v>
      </c>
      <c r="H16" s="526">
        <v>94.454239999999984</v>
      </c>
      <c r="I16" s="82"/>
      <c r="J16" s="119"/>
    </row>
    <row r="17" spans="1:14" s="114" customFormat="1" x14ac:dyDescent="0.2">
      <c r="A17" s="115" t="s">
        <v>170</v>
      </c>
      <c r="B17" s="118">
        <v>18.636409999999991</v>
      </c>
      <c r="C17" s="119">
        <v>1.3582199999999995</v>
      </c>
      <c r="D17" s="526">
        <v>19.99462999999999</v>
      </c>
      <c r="E17" s="263"/>
      <c r="F17" s="263">
        <v>227.57984999999988</v>
      </c>
      <c r="G17" s="119">
        <v>15.337089999999998</v>
      </c>
      <c r="H17" s="526">
        <v>242.91693999999987</v>
      </c>
      <c r="I17" s="82"/>
      <c r="J17" s="119"/>
    </row>
    <row r="18" spans="1:14" s="114" customFormat="1" x14ac:dyDescent="0.2">
      <c r="A18" s="115" t="s">
        <v>171</v>
      </c>
      <c r="B18" s="118">
        <v>3.27657</v>
      </c>
      <c r="C18" s="119">
        <v>0.17142999999999997</v>
      </c>
      <c r="D18" s="526">
        <v>3.448</v>
      </c>
      <c r="E18" s="263"/>
      <c r="F18" s="263">
        <v>32.638820000000003</v>
      </c>
      <c r="G18" s="119">
        <v>1.8487899999999997</v>
      </c>
      <c r="H18" s="526">
        <v>34.487610000000004</v>
      </c>
      <c r="I18" s="82"/>
      <c r="J18" s="119"/>
    </row>
    <row r="19" spans="1:14" s="114" customFormat="1" x14ac:dyDescent="0.2">
      <c r="A19" s="115" t="s">
        <v>172</v>
      </c>
      <c r="B19" s="118">
        <v>43.708199999999998</v>
      </c>
      <c r="C19" s="119">
        <v>2.8923699999999992</v>
      </c>
      <c r="D19" s="526">
        <v>46.600569999999998</v>
      </c>
      <c r="E19" s="263"/>
      <c r="F19" s="263">
        <v>523.30754000000002</v>
      </c>
      <c r="G19" s="119">
        <v>32.749959999999994</v>
      </c>
      <c r="H19" s="526">
        <v>556.0575</v>
      </c>
      <c r="I19" s="82"/>
      <c r="J19" s="119"/>
    </row>
    <row r="20" spans="1:14" s="114" customFormat="1" x14ac:dyDescent="0.2">
      <c r="A20" s="115" t="s">
        <v>173</v>
      </c>
      <c r="B20" s="119">
        <v>0.52661000000000002</v>
      </c>
      <c r="C20" s="119">
        <v>0</v>
      </c>
      <c r="D20" s="527">
        <v>0.52661000000000002</v>
      </c>
      <c r="E20" s="119"/>
      <c r="F20" s="263">
        <v>7.0638899999999998</v>
      </c>
      <c r="G20" s="119">
        <v>0</v>
      </c>
      <c r="H20" s="527">
        <v>7.0638899999999998</v>
      </c>
      <c r="I20" s="82"/>
      <c r="J20" s="119"/>
    </row>
    <row r="21" spans="1:14" s="114" customFormat="1" x14ac:dyDescent="0.2">
      <c r="A21" s="115" t="s">
        <v>174</v>
      </c>
      <c r="B21" s="118">
        <v>9.0504399999999983</v>
      </c>
      <c r="C21" s="119">
        <v>0.66055999999999993</v>
      </c>
      <c r="D21" s="526">
        <v>9.7109999999999985</v>
      </c>
      <c r="E21" s="263"/>
      <c r="F21" s="263">
        <v>113.37075000000002</v>
      </c>
      <c r="G21" s="119">
        <v>7.1952100000000012</v>
      </c>
      <c r="H21" s="526">
        <v>120.56596000000002</v>
      </c>
      <c r="I21" s="82"/>
      <c r="J21" s="119"/>
      <c r="K21" s="119"/>
    </row>
    <row r="22" spans="1:14" s="114" customFormat="1" x14ac:dyDescent="0.2">
      <c r="A22" s="115" t="s">
        <v>175</v>
      </c>
      <c r="B22" s="118">
        <v>5.1563799999999995</v>
      </c>
      <c r="C22" s="119">
        <v>0.28217999999999988</v>
      </c>
      <c r="D22" s="526">
        <v>5.438559999999999</v>
      </c>
      <c r="E22" s="263"/>
      <c r="F22" s="263">
        <v>60.873300000000022</v>
      </c>
      <c r="G22" s="119">
        <v>3.0839700000000003</v>
      </c>
      <c r="H22" s="526">
        <v>63.957270000000022</v>
      </c>
      <c r="I22" s="82"/>
      <c r="J22" s="119"/>
    </row>
    <row r="23" spans="1:14" x14ac:dyDescent="0.2">
      <c r="A23" s="120" t="s">
        <v>176</v>
      </c>
      <c r="B23" s="121">
        <v>14.063859999999996</v>
      </c>
      <c r="C23" s="119">
        <v>1.1276299999999999</v>
      </c>
      <c r="D23" s="528">
        <v>15.191489999999996</v>
      </c>
      <c r="E23" s="529"/>
      <c r="F23" s="529">
        <v>168.44456999999986</v>
      </c>
      <c r="G23" s="119">
        <v>12.651390000000005</v>
      </c>
      <c r="H23" s="528">
        <v>181.09595999999985</v>
      </c>
      <c r="I23" s="471"/>
      <c r="J23" s="119"/>
      <c r="N23" s="114"/>
    </row>
    <row r="24" spans="1:14" x14ac:dyDescent="0.2">
      <c r="A24" s="122" t="s">
        <v>485</v>
      </c>
      <c r="B24" s="123">
        <v>364.82857999999982</v>
      </c>
      <c r="C24" s="123">
        <v>32.698210000000003</v>
      </c>
      <c r="D24" s="123">
        <v>397.52678999999983</v>
      </c>
      <c r="E24" s="123"/>
      <c r="F24" s="123">
        <v>4392.5161200000011</v>
      </c>
      <c r="G24" s="123">
        <v>380.32179000000036</v>
      </c>
      <c r="H24" s="123">
        <v>4772.8379100000011</v>
      </c>
      <c r="I24" s="471"/>
      <c r="J24" s="119"/>
    </row>
    <row r="25" spans="1:14" x14ac:dyDescent="0.2">
      <c r="H25" s="93" t="s">
        <v>233</v>
      </c>
      <c r="J25" s="119"/>
    </row>
    <row r="26" spans="1:14" x14ac:dyDescent="0.2">
      <c r="A26" s="530" t="s">
        <v>481</v>
      </c>
      <c r="G26" s="125"/>
      <c r="H26" s="125"/>
      <c r="J26" s="119"/>
    </row>
    <row r="27" spans="1:14" x14ac:dyDescent="0.2">
      <c r="A27" s="154" t="s">
        <v>234</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95"/>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372" priority="11" operator="between">
      <formula>0</formula>
      <formula>0.5</formula>
    </cfRule>
    <cfRule type="cellIs" dxfId="371" priority="12" operator="between">
      <formula>0</formula>
      <formula>0.49</formula>
    </cfRule>
  </conditionalFormatting>
  <conditionalFormatting sqref="C5:C23">
    <cfRule type="cellIs" dxfId="370" priority="10" stopIfTrue="1" operator="equal">
      <formula>0</formula>
    </cfRule>
  </conditionalFormatting>
  <conditionalFormatting sqref="G20">
    <cfRule type="cellIs" dxfId="369" priority="9" stopIfTrue="1" operator="equal">
      <formula>0</formula>
    </cfRule>
  </conditionalFormatting>
  <conditionalFormatting sqref="G5:G23">
    <cfRule type="cellIs" dxfId="368" priority="8" stopIfTrue="1" operator="equal">
      <formula>0</formula>
    </cfRule>
  </conditionalFormatting>
  <conditionalFormatting sqref="J12:J30">
    <cfRule type="cellIs" dxfId="367" priority="6" operator="between">
      <formula>0</formula>
      <formula>0.5</formula>
    </cfRule>
    <cfRule type="cellIs" dxfId="366" priority="7" operator="between">
      <formula>0</formula>
      <formula>0.49</formula>
    </cfRule>
  </conditionalFormatting>
  <conditionalFormatting sqref="J27">
    <cfRule type="cellIs" dxfId="365" priority="5" stopIfTrue="1" operator="equal">
      <formula>0</formula>
    </cfRule>
  </conditionalFormatting>
  <conditionalFormatting sqref="J12:J30">
    <cfRule type="cellIs" dxfId="364"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