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U:\INFORMES CORES WEB\BEH\BEH 2014\2020\06.JUNIO\"/>
    </mc:Choice>
  </mc:AlternateContent>
  <xr:revisionPtr revIDLastSave="0" documentId="13_ncr:1_{E0B24F4A-8AAA-42AD-B6F0-223E3EC95138}" xr6:coauthVersionLast="45" xr6:coauthVersionMax="45" xr10:uidLastSave="{00000000-0000-0000-0000-000000000000}"/>
  <bookViews>
    <workbookView xWindow="-120" yWindow="-120" windowWidth="29040" windowHeight="176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54" l="1"/>
  <c r="H5" i="54"/>
  <c r="F4" i="54"/>
  <c r="D4" i="54"/>
  <c r="B4" i="54"/>
  <c r="I4" i="52"/>
  <c r="H4" i="52"/>
  <c r="F3" i="52"/>
  <c r="D3" i="52"/>
  <c r="B3" i="52"/>
  <c r="H3" i="53"/>
  <c r="F3" i="53"/>
  <c r="D3" i="53"/>
  <c r="I4" i="51"/>
  <c r="H4" i="51"/>
  <c r="F3" i="51"/>
  <c r="D3" i="51"/>
  <c r="B3" i="51"/>
  <c r="I4" i="50"/>
  <c r="H4" i="50"/>
  <c r="F3" i="50"/>
  <c r="D3" i="50"/>
  <c r="B3" i="50"/>
  <c r="F11" i="46"/>
  <c r="D11" i="46"/>
  <c r="B11" i="46"/>
  <c r="B3" i="46"/>
  <c r="B3" i="59"/>
  <c r="B3" i="44"/>
  <c r="C3" i="43"/>
  <c r="B3" i="45"/>
  <c r="B3" i="42"/>
  <c r="C3" i="41"/>
  <c r="B3" i="40"/>
  <c r="B3" i="38"/>
  <c r="B3" i="37"/>
  <c r="A3" i="28"/>
  <c r="B3" i="27"/>
  <c r="B3" i="26"/>
  <c r="F11" i="25"/>
  <c r="D11" i="25"/>
  <c r="B11" i="25"/>
  <c r="B3" i="25"/>
  <c r="C3" i="24"/>
  <c r="B3" i="23"/>
  <c r="B3" i="22"/>
  <c r="C3" i="21"/>
  <c r="B3" i="20"/>
  <c r="B3" i="19"/>
  <c r="B3" i="18"/>
  <c r="B3" i="17"/>
  <c r="J24" i="56"/>
  <c r="I24" i="56"/>
  <c r="H24" i="56"/>
  <c r="G24" i="56"/>
  <c r="E24" i="56"/>
  <c r="D24" i="56"/>
  <c r="C24" i="56"/>
  <c r="B24" i="56"/>
  <c r="J23" i="56"/>
  <c r="I23" i="56"/>
  <c r="H23" i="56"/>
  <c r="G23" i="56"/>
  <c r="E23" i="56"/>
  <c r="D23" i="56"/>
  <c r="C23" i="56"/>
  <c r="B23" i="56"/>
  <c r="J22" i="56"/>
  <c r="I22" i="56"/>
  <c r="H22" i="56"/>
  <c r="G22" i="56"/>
  <c r="E22" i="56"/>
  <c r="D22" i="56"/>
  <c r="C22" i="56"/>
  <c r="B22" i="56"/>
  <c r="J21" i="56"/>
  <c r="I21" i="56"/>
  <c r="H21" i="56"/>
  <c r="G21" i="56"/>
  <c r="E21" i="56"/>
  <c r="D21" i="56"/>
  <c r="C21" i="56"/>
  <c r="B21" i="56"/>
  <c r="J20" i="56"/>
  <c r="I20" i="56"/>
  <c r="H20" i="56"/>
  <c r="G20" i="56"/>
  <c r="E20" i="56"/>
  <c r="D20" i="56"/>
  <c r="C20" i="56"/>
  <c r="B20" i="56"/>
  <c r="J19" i="56"/>
  <c r="I19" i="56"/>
  <c r="H19" i="56"/>
  <c r="G19" i="56"/>
  <c r="E19" i="56"/>
  <c r="D19" i="56"/>
  <c r="C19" i="56"/>
  <c r="B19" i="56"/>
  <c r="J18" i="56"/>
  <c r="I18" i="56"/>
  <c r="H18" i="56"/>
  <c r="G18" i="56"/>
  <c r="E18" i="56"/>
  <c r="D18" i="56"/>
  <c r="C18" i="56"/>
  <c r="B18" i="56"/>
  <c r="J17" i="56"/>
  <c r="I17" i="56"/>
  <c r="H17" i="56"/>
  <c r="G17" i="56"/>
  <c r="E17" i="56"/>
  <c r="D17" i="56"/>
  <c r="C17" i="56"/>
  <c r="B17" i="56"/>
  <c r="J16" i="56"/>
  <c r="I16" i="56"/>
  <c r="H16" i="56"/>
  <c r="G16" i="56"/>
  <c r="E16" i="56"/>
  <c r="D16" i="56"/>
  <c r="C16" i="56"/>
  <c r="B16" i="56"/>
  <c r="J15" i="56"/>
  <c r="I15" i="56"/>
  <c r="H15" i="56"/>
  <c r="G15" i="56"/>
  <c r="E15" i="56"/>
  <c r="D15" i="56"/>
  <c r="C15" i="56"/>
  <c r="B15" i="56"/>
  <c r="J14" i="56"/>
  <c r="I14" i="56"/>
  <c r="H14" i="56"/>
  <c r="G14" i="56"/>
  <c r="E14" i="56"/>
  <c r="D14" i="56"/>
  <c r="C14" i="56"/>
  <c r="B14" i="56"/>
  <c r="J13" i="56"/>
  <c r="I13" i="56"/>
  <c r="H13" i="56"/>
  <c r="G13" i="56"/>
  <c r="E13" i="56"/>
  <c r="D13" i="56"/>
  <c r="C13" i="56"/>
  <c r="B13" i="56"/>
  <c r="J12" i="56"/>
  <c r="I12" i="56"/>
  <c r="H12" i="56"/>
  <c r="G12" i="56"/>
  <c r="E12" i="56"/>
  <c r="D12" i="56"/>
  <c r="C12" i="56"/>
  <c r="B12" i="56"/>
  <c r="J11" i="56"/>
  <c r="I11" i="56"/>
  <c r="H11" i="56"/>
  <c r="G11" i="56"/>
  <c r="E11" i="56"/>
  <c r="D11" i="56"/>
  <c r="C11" i="56"/>
  <c r="B11" i="56"/>
  <c r="J10" i="56"/>
  <c r="I10" i="56"/>
  <c r="H10" i="56"/>
  <c r="G10" i="56"/>
  <c r="E10" i="56"/>
  <c r="D10" i="56"/>
  <c r="C10" i="56"/>
  <c r="B10" i="56"/>
  <c r="J9" i="56"/>
  <c r="I9" i="56"/>
  <c r="H9" i="56"/>
  <c r="G9" i="56"/>
  <c r="E9" i="56"/>
  <c r="D9" i="56"/>
  <c r="C9" i="56"/>
  <c r="B9" i="56"/>
  <c r="J8" i="56"/>
  <c r="I8" i="56"/>
  <c r="H8" i="56"/>
  <c r="G8" i="56"/>
  <c r="E8" i="56"/>
  <c r="D8" i="56"/>
  <c r="C8" i="56"/>
  <c r="B8" i="56"/>
  <c r="J7" i="56"/>
  <c r="I7" i="56"/>
  <c r="H7" i="56"/>
  <c r="G7" i="56"/>
  <c r="E7" i="56"/>
  <c r="D7" i="56"/>
  <c r="C7" i="56"/>
  <c r="B7" i="56"/>
  <c r="J6" i="56"/>
  <c r="I6" i="56"/>
  <c r="H6" i="56"/>
  <c r="G6" i="56"/>
  <c r="E6" i="56"/>
  <c r="D6" i="56"/>
  <c r="C6" i="56"/>
  <c r="B6" i="56"/>
  <c r="J5" i="56"/>
  <c r="I5" i="56"/>
  <c r="H5" i="56"/>
  <c r="G5" i="56"/>
  <c r="E5" i="56"/>
  <c r="D5" i="56"/>
  <c r="C5" i="56"/>
  <c r="B5" i="56"/>
  <c r="D3" i="56"/>
  <c r="B3" i="56"/>
  <c r="B3" i="16"/>
  <c r="B3" i="13"/>
  <c r="D3" i="12"/>
  <c r="B3" i="12"/>
  <c r="B3" i="11"/>
  <c r="B3" i="10"/>
  <c r="B3" i="9"/>
  <c r="B3" i="8"/>
  <c r="B3" i="6"/>
</calcChain>
</file>

<file path=xl/sharedStrings.xml><?xml version="1.0" encoding="utf-8"?>
<sst xmlns="http://schemas.openxmlformats.org/spreadsheetml/2006/main" count="1761" uniqueCount="683">
  <si>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</si>
  <si>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</si>
  <si>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</si>
  <si>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</si>
  <si>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</si>
  <si>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</si>
  <si>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</si>
  <si>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</si>
  <si>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</si>
  <si>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</si>
  <si>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</si>
  <si>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</si>
  <si>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</si>
  <si>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</si>
  <si>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</si>
  <si>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</si>
  <si>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</si>
  <si>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</si>
  <si>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</si>
  <si>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</si>
  <si>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</si>
  <si>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</si>
  <si>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</si>
  <si>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</si>
  <si>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</si>
  <si>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</si>
  <si>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</si>
  <si>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</si>
  <si>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</si>
  <si>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</si>
  <si>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</si>
  <si>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</si>
  <si>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</si>
  <si>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</si>
  <si>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</si>
  <si>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</si>
  <si>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</si>
  <si>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</si>
  <si>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</si>
  <si>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</si>
  <si>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</si>
  <si>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</si>
  <si>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</si>
  <si>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</si>
  <si>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</si>
  <si>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</si>
  <si>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</si>
  <si>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</si>
  <si>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</si>
  <si>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</si>
  <si>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</si>
  <si>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</si>
  <si>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</si>
  <si>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</si>
  <si>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</si>
  <si>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</si>
  <si>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</si>
  <si>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</si>
  <si>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</si>
  <si>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</si>
  <si>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</si>
  <si>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</si>
  <si>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</si>
  <si>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</si>
  <si>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</si>
  <si>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</si>
  <si>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</si>
  <si>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</si>
  <si>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</si>
  <si>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</si>
  <si>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</si>
  <si>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</si>
  <si>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</si>
  <si>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</si>
  <si>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</si>
  <si>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</si>
  <si>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</si>
  <si>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</si>
  <si>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</si>
  <si>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</si>
  <si>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</si>
  <si>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</si>
  <si>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</si>
  <si>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</si>
  <si>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</si>
  <si>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</si>
  <si>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</si>
  <si>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</si>
  <si>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</si>
  <si>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</si>
  <si>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</si>
  <si>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</si>
  <si>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</si>
  <si>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</si>
  <si>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</si>
  <si>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</si>
  <si>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</si>
  <si>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</si>
  <si>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</si>
  <si>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</si>
  <si>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</si>
  <si>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</si>
  <si>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</si>
  <si>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</si>
  <si>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</si>
  <si>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</si>
  <si>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</si>
  <si>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</si>
  <si>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</si>
  <si>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</si>
  <si>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</si>
  <si>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</si>
  <si>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</si>
  <si>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</si>
  <si>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</si>
  <si>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</si>
  <si>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</si>
  <si>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</si>
  <si>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</si>
  <si>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</si>
  <si>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</si>
  <si>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</si>
  <si>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</si>
  <si>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</si>
  <si>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</si>
  <si>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</si>
  <si>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</si>
  <si>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</si>
  <si>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</si>
  <si>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</si>
  <si>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</si>
  <si>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</si>
  <si>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</si>
  <si>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</si>
  <si>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</si>
  <si>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</si>
  <si>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</si>
  <si>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</si>
  <si>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</si>
  <si>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</si>
  <si>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</si>
  <si>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</si>
  <si>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</si>
  <si>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</si>
  <si>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</si>
  <si>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</si>
  <si>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</si>
  <si>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</si>
  <si>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</si>
  <si>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</si>
  <si>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</si>
  <si>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</si>
  <si>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</si>
  <si>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</si>
  <si>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</si>
  <si>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</si>
  <si>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</si>
  <si>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</si>
  <si>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</si>
  <si>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</si>
  <si>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</si>
  <si>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</si>
  <si>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</si>
  <si>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</si>
  <si>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</si>
  <si>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</si>
  <si>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</si>
  <si>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</si>
  <si>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</si>
  <si>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</si>
  <si>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</si>
  <si>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</si>
  <si>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</si>
  <si>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</si>
  <si>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</si>
  <si>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</si>
  <si>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</si>
  <si>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</si>
  <si>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</si>
  <si>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</si>
  <si>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</si>
  <si>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</si>
  <si>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</si>
  <si>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</si>
  <si>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</si>
  <si>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</si>
  <si>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</si>
  <si>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</si>
  <si>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</si>
  <si>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</si>
  <si>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</si>
  <si>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</si>
  <si>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</si>
  <si>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</si>
  <si>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</si>
  <si>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</si>
  <si>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</si>
  <si>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</si>
  <si>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</si>
  <si>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</si>
  <si>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</si>
  <si>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</si>
  <si>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</si>
  <si>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</si>
  <si>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</si>
  <si>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</si>
  <si>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</si>
  <si>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</si>
  <si>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</si>
  <si>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</si>
  <si>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</si>
  <si>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</si>
  <si>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</si>
  <si>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</si>
  <si>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</si>
  <si>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</si>
  <si>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</si>
  <si>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</si>
  <si>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</si>
  <si>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</si>
  <si>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</si>
  <si>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</si>
  <si>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</si>
  <si>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</si>
  <si>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</si>
  <si>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</si>
  <si>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</si>
  <si>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</si>
  <si>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</si>
  <si>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</si>
  <si>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</si>
  <si>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</si>
  <si>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</si>
  <si>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</si>
  <si>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</si>
  <si>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</si>
  <si>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</si>
  <si>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</si>
  <si>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</si>
  <si>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</si>
  <si>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</si>
  <si>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</si>
  <si>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</si>
  <si>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</si>
  <si>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</si>
  <si>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</si>
  <si>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</si>
  <si>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</si>
  <si>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</si>
  <si>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</si>
  <si>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</si>
  <si>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</si>
  <si>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</si>
  <si>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</si>
  <si>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</si>
  <si>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</si>
  <si>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</si>
  <si>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</si>
  <si>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</si>
  <si>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</si>
  <si>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</si>
  <si>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</si>
  <si>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</si>
  <si>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</si>
  <si>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</si>
  <si>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</si>
  <si>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</si>
  <si>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</si>
  <si>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</si>
  <si>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</si>
  <si>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</si>
  <si>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</si>
  <si>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</si>
  <si>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</si>
  <si>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</si>
  <si>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</si>
  <si>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</si>
  <si>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</si>
  <si>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</si>
  <si>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</si>
  <si>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</si>
  <si>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</si>
  <si>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</si>
  <si>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</si>
  <si>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</si>
  <si>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</si>
  <si>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</si>
  <si>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</si>
  <si>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</si>
  <si>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</si>
  <si>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</si>
  <si>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</si>
  <si>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</si>
  <si>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</si>
  <si>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</si>
  <si>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</si>
  <si>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</si>
  <si>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</si>
  <si>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</si>
  <si>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</si>
  <si>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</si>
  <si>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</si>
  <si>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</si>
  <si>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</si>
  <si>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</si>
  <si>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</si>
  <si>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</si>
  <si>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</si>
  <si>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</si>
  <si>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</si>
  <si>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</si>
  <si>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</si>
  <si>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</si>
  <si>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</si>
  <si>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</si>
  <si>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</si>
  <si>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</si>
  <si>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</si>
  <si>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</si>
  <si>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</si>
  <si>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</si>
  <si>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</si>
  <si>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</si>
  <si>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</si>
  <si>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</si>
  <si>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</si>
  <si>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</si>
  <si>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</si>
  <si>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</si>
  <si>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</si>
  <si>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</si>
  <si>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</si>
  <si>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</si>
  <si>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</si>
  <si>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</si>
  <si>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</si>
  <si>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</si>
  <si>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</si>
  <si>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</si>
  <si>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</si>
  <si>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</si>
  <si>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</si>
  <si>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</si>
  <si>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</si>
  <si>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</si>
  <si>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</si>
  <si>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</si>
  <si>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</si>
  <si>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</si>
  <si>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</si>
  <si>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</si>
  <si>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</si>
  <si>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</si>
  <si>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</si>
  <si>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</si>
  <si>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</si>
  <si>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</si>
  <si>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</si>
  <si>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</si>
  <si>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</si>
  <si>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</si>
  <si>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</si>
  <si>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</si>
  <si>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</si>
  <si>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</si>
  <si>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</si>
  <si>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</si>
  <si>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</si>
  <si>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</si>
  <si>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</si>
  <si>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</si>
  <si>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</si>
  <si>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</si>
  <si>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</si>
  <si>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</si>
  <si>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</si>
  <si>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</si>
  <si>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</si>
  <si>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</si>
  <si>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</si>
  <si>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</si>
  <si>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</si>
  <si>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</si>
  <si>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</si>
  <si>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</si>
  <si>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</si>
  <si>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</si>
  <si>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</si>
  <si>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</si>
  <si>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</si>
  <si>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</si>
  <si>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</si>
  <si>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</si>
  <si>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</si>
  <si>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</si>
  <si>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</si>
  <si>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</si>
  <si>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</si>
  <si>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</si>
  <si>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</si>
  <si>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</si>
  <si>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</si>
  <si>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</si>
  <si>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</si>
  <si>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</si>
  <si>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</si>
  <si>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</si>
  <si>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</si>
  <si>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</si>
  <si>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</si>
  <si>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</si>
  <si>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</si>
  <si>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</si>
  <si>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</si>
  <si>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</si>
  <si>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</si>
  <si>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</si>
  <si>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</si>
  <si>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</si>
  <si>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</si>
  <si>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</si>
  <si>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</si>
  <si>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</si>
  <si>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</si>
  <si>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</si>
  <si>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</si>
  <si>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</si>
  <si>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</si>
  <si>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</si>
  <si>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</si>
  <si>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</si>
  <si>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</si>
  <si>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</si>
  <si>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</si>
  <si>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</si>
  <si>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</si>
  <si>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</si>
  <si>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</si>
  <si>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</si>
  <si>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</si>
  <si>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</si>
  <si>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</si>
  <si>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</si>
  <si>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</si>
  <si>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</si>
  <si>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</si>
  <si>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</si>
  <si>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</si>
  <si>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</si>
  <si>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</si>
  <si>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</si>
  <si>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</si>
  <si>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</si>
  <si>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</si>
  <si>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</si>
  <si>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</si>
  <si>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</si>
  <si>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</si>
  <si>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</si>
  <si>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</si>
  <si>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</si>
  <si>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</si>
  <si>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</si>
  <si>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</si>
  <si>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</si>
  <si>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</si>
  <si>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</si>
  <si>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</si>
  <si>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</si>
  <si>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</si>
  <si>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</si>
  <si>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</si>
  <si>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</si>
  <si>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</si>
  <si>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</si>
  <si>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</si>
  <si>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</si>
  <si>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</si>
  <si>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</si>
  <si>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</si>
  <si>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</si>
  <si>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</si>
  <si>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</si>
  <si>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</si>
  <si>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</si>
  <si>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</si>
  <si>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</si>
  <si>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</si>
  <si>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</si>
  <si>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</si>
  <si>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</si>
  <si>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</si>
  <si>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</si>
  <si>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</si>
  <si>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</si>
  <si>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</si>
  <si>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</si>
  <si>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</si>
  <si>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</si>
  <si>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</si>
  <si>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</si>
  <si>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</si>
  <si>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</si>
  <si>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</si>
  <si>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</si>
  <si>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</si>
  <si>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</si>
  <si>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</si>
  <si>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</si>
  <si>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</si>
  <si>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</si>
  <si>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</si>
  <si>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</si>
  <si>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</si>
  <si>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</si>
  <si>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</si>
  <si>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</si>
  <si>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</si>
  <si>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</si>
  <si>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</si>
  <si>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</si>
  <si>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</si>
  <si>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</si>
  <si>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</si>
  <si>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</si>
  <si>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</si>
  <si>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</si>
  <si>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</si>
  <si>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</si>
  <si>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</si>
  <si>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</si>
  <si>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</si>
  <si>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</si>
  <si>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</si>
  <si>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</si>
  <si>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</si>
  <si>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</si>
  <si>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</si>
  <si>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</si>
  <si>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</si>
  <si>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</si>
  <si>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</si>
  <si>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</si>
  <si>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</si>
  <si>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</si>
  <si>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</si>
  <si>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</si>
  <si>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</si>
  <si>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</si>
  <si>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</si>
  <si>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</si>
  <si>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</si>
  <si>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</si>
  <si>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</si>
  <si>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</si>
  <si>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</si>
  <si>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</si>
  <si>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</si>
  <si>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</si>
  <si>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</si>
  <si>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</si>
  <si>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</si>
  <si>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</si>
  <si>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</si>
  <si>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</si>
  <si>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</si>
  <si>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</si>
  <si>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</si>
  <si>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</si>
  <si>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</si>
  <si>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</si>
  <si>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</si>
  <si>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</si>
  <si>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</si>
  <si>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</si>
  <si>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</si>
  <si>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</si>
  <si>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</si>
  <si>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</si>
  <si>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</si>
  <si>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</si>
  <si>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</si>
  <si>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</si>
  <si>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</si>
  <si>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</si>
  <si>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</si>
  <si>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</si>
  <si>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</si>
  <si>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</si>
  <si>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</si>
  <si>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</si>
  <si>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</si>
  <si>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</si>
  <si>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</si>
  <si>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</si>
  <si>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</si>
  <si>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</si>
  <si>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</si>
  <si>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</si>
  <si>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</si>
  <si>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</si>
  <si>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</si>
  <si>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</si>
  <si>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</si>
  <si>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</si>
  <si>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</si>
  <si>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</si>
  <si>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</si>
  <si>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</si>
  <si>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</si>
  <si>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</si>
  <si>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</si>
  <si>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</si>
  <si>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</si>
  <si>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</si>
  <si>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</si>
  <si>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</si>
  <si>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</si>
  <si>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</si>
  <si>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</si>
  <si>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</si>
  <si>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</si>
  <si>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</si>
  <si>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</si>
  <si>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</si>
  <si>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</si>
  <si>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</si>
  <si>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</si>
  <si>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</si>
  <si>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</si>
  <si>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</si>
  <si>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</si>
  <si>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</si>
  <si>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</si>
  <si>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</si>
  <si>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</si>
  <si>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</si>
  <si>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</si>
  <si>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</si>
  <si>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</si>
  <si>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</si>
  <si>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</si>
  <si>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</si>
  <si>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</si>
  <si>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</si>
  <si>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</si>
  <si>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</si>
  <si>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</si>
  <si>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</si>
  <si>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</si>
  <si>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</si>
  <si>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</si>
  <si>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</si>
  <si>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</si>
  <si>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</si>
  <si>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</si>
  <si>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</si>
  <si>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</si>
  <si>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</si>
  <si>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</si>
  <si>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</si>
  <si>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may-20</t>
  </si>
  <si>
    <t xml:space="preserve">        UE **</t>
  </si>
  <si>
    <t>(*) Tasa de variación respecto al mismo periodo del año anterior // '- igual que 0,0 / ^ distinto de 0,0</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</si>
  <si>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</si>
  <si>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</si>
  <si>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</si>
  <si>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</si>
  <si>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</si>
  <si>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jun-20</t>
  </si>
  <si>
    <t xml:space="preserve">** Otras Salidas: Se incluyen puestas en frío y suministro directo a buques consumidores.
Nota: Las exportaciones corresponden a GNL salvo en los casos en los que está especificado                                                                                                                                                                                                                                       </t>
  </si>
  <si>
    <t>UE**</t>
  </si>
  <si>
    <t>* Tasa de variación respecto al mismo periodo del año anterior   //   - igual que 0,0 / ^ distinto de 0,0
** Reino Unido no incluido desde el 1 de febrero de 2020 por su salida de la UE (31 enero 2020).</t>
  </si>
  <si>
    <t>*** Reino Unido no incluido desde el 1 de febrero de 2020 por su salida de la UE (31 enero 2020).</t>
  </si>
  <si>
    <t>UE***</t>
  </si>
  <si>
    <t>Otras salidas del sistema**</t>
  </si>
  <si>
    <t>Plantas de regasificación**</t>
  </si>
  <si>
    <t>Otras salidas***</t>
  </si>
  <si>
    <t>BOLETÍN ESTADÍSTICO HIDROCARBUROS JUNIO 2020</t>
  </si>
  <si>
    <t>jun-19</t>
  </si>
  <si>
    <t>2º 2020</t>
  </si>
  <si>
    <t>UE *</t>
  </si>
  <si>
    <t>*  Reino Unido no incluido desde el 1 de febrero de 2020 por su salida de la UE (31 enero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</si>
</sst>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0.0_ ;\-#,##0.0\ "/>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48">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8" fillId="0" borderId="0"/>
    <xf numFmtId="0" fontId="58" fillId="0" borderId="0"/>
    <xf numFmtId="164" fontId="2" fillId="0" borderId="0" applyFont="0" applyFill="0" applyBorder="0" applyAlignment="0" applyProtection="0"/>
    <xf numFmtId="0" fontId="59"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3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3" fontId="16" fillId="2" borderId="0" xfId="0" applyNumberFormat="1" applyFont="1" applyFill="1" applyAlignment="1">
      <alignment horizontal="righ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18" fillId="6" borderId="0" xfId="1" quotePrefix="1"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168" fontId="31"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174" fontId="31" fillId="6" borderId="0" xfId="0" applyNumberFormat="1" applyFont="1" applyFill="1" applyAlignment="1">
      <alignment horizontal="right"/>
    </xf>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0" fontId="8" fillId="2" borderId="0" xfId="1" applyFont="1" applyFill="1" applyBorder="1" applyAlignment="1">
      <alignment vertical="center"/>
    </xf>
    <xf numFmtId="0" fontId="22" fillId="2" borderId="0" xfId="1" applyFont="1" applyFill="1" applyBorder="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180" fontId="8" fillId="3" borderId="1" xfId="1" applyNumberFormat="1" applyFont="1" applyFill="1" applyBorder="1"/>
    <xf numFmtId="0" fontId="22" fillId="2" borderId="0" xfId="0" quotePrefix="1" applyFont="1" applyFill="1" applyAlignment="1"/>
    <xf numFmtId="0" fontId="22" fillId="2" borderId="0" xfId="0" applyFont="1" applyFill="1" applyAlignment="1"/>
    <xf numFmtId="168" fontId="4" fillId="2" borderId="0" xfId="0" applyNumberFormat="1" applyFont="1" applyFill="1" applyAlignment="1"/>
    <xf numFmtId="173" fontId="13" fillId="6" borderId="0" xfId="0" applyNumberFormat="1" applyFon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1" fontId="13" fillId="5" borderId="0" xfId="0" applyNumberFormat="1" applyFont="1" applyFill="1" applyAlignment="1"/>
    <xf numFmtId="171" fontId="13" fillId="2" borderId="0" xfId="0" applyNumberFormat="1" applyFont="1" applyFill="1" applyAlignment="1"/>
    <xf numFmtId="177" fontId="4" fillId="6" borderId="0" xfId="1" quotePrefix="1" applyNumberForma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168" fontId="18" fillId="6" borderId="0" xfId="1" quotePrefix="1" applyNumberFormat="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183" fontId="4" fillId="13" borderId="0" xfId="1" applyNumberFormat="1" applyFill="1" applyAlignment="1">
      <alignment horizontal="right"/>
    </xf>
    <xf numFmtId="183" fontId="16" fillId="2" borderId="0" xfId="0" quotePrefix="1" applyNumberFormat="1" applyFont="1" applyFill="1" applyAlignment="1">
      <alignment horizontal="right"/>
    </xf>
    <xf numFmtId="171" fontId="4" fillId="5" borderId="0" xfId="0" applyNumberFormat="1" applyFont="1" applyFill="1" applyAlignment="1"/>
    <xf numFmtId="171" fontId="4" fillId="2" borderId="0" xfId="0" applyNumberFormat="1" applyFont="1" applyFill="1" applyAlignment="1"/>
    <xf numFmtId="0" fontId="4" fillId="2" borderId="10" xfId="1" quotePrefix="1" applyFill="1" applyBorder="1" applyAlignment="1">
      <alignment horizontal="center" vertical="center"/>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4" fontId="4" fillId="2" borderId="0" xfId="1" applyNumberFormat="1" applyFill="1" applyBorder="1" applyAlignment="1">
      <alignment horizontal="right"/>
    </xf>
    <xf numFmtId="0" fontId="4" fillId="2" borderId="0" xfId="1" quotePrefix="1" applyFill="1" applyBorder="1"/>
    <xf numFmtId="4" fontId="4" fillId="11" borderId="0" xfId="1" applyNumberFormat="1" applyFill="1" applyBorder="1" applyAlignment="1">
      <alignment horizontal="right"/>
    </xf>
    <xf numFmtId="0" fontId="8" fillId="2" borderId="3" xfId="0" applyFont="1" applyFill="1" applyBorder="1" applyAlignment="1">
      <alignment horizontal="left" indent="2"/>
    </xf>
    <xf numFmtId="3" fontId="17" fillId="2" borderId="3" xfId="0" applyNumberFormat="1" applyFont="1" applyFill="1" applyBorder="1" applyAlignment="1">
      <alignment horizontal="right"/>
    </xf>
    <xf numFmtId="168" fontId="17" fillId="2" borderId="3" xfId="0" applyNumberFormat="1" applyFont="1" applyFill="1" applyBorder="1" applyAlignment="1">
      <alignment horizontal="right"/>
    </xf>
    <xf numFmtId="0" fontId="22" fillId="2" borderId="3" xfId="0" applyFont="1" applyFill="1" applyBorder="1" applyAlignment="1">
      <alignment horizontal="right"/>
    </xf>
    <xf numFmtId="168" fontId="4" fillId="2"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4" fillId="2" borderId="4" xfId="1" quotePrefix="1" applyFill="1" applyBorder="1" applyAlignment="1">
      <alignment horizontal="center" vertical="center" wrapText="1"/>
    </xf>
    <xf numFmtId="0" fontId="4" fillId="2" borderId="8" xfId="1" quotePrefix="1" applyFill="1" applyBorder="1" applyAlignment="1">
      <alignment horizontal="center" vertical="center" wrapText="1"/>
    </xf>
    <xf numFmtId="0" fontId="4" fillId="2" borderId="10" xfId="1" quotePrefix="1" applyFill="1" applyBorder="1" applyAlignment="1">
      <alignment horizontal="center" vertical="center" wrapText="1"/>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0" fontId="22" fillId="2" borderId="0" xfId="0" quotePrefix="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48">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3" xfId="43" xr:uid="{00000000-0005-0000-0000-000006000000}"/>
    <cellStyle name="Millares 2 3" xfId="33" xr:uid="{00000000-0005-0000-0000-000007000000}"/>
    <cellStyle name="Millares 2 3 2" xfId="45" xr:uid="{00000000-0005-0000-0000-000008000000}"/>
    <cellStyle name="Millares 2 4" xfId="28" xr:uid="{00000000-0005-0000-0000-000009000000}"/>
    <cellStyle name="Millares 2 4 2" xfId="41" xr:uid="{00000000-0005-0000-0000-00000A000000}"/>
    <cellStyle name="Millares 2 5" xfId="37" xr:uid="{00000000-0005-0000-0000-00000B000000}"/>
    <cellStyle name="Millares 3" xfId="16" xr:uid="{00000000-0005-0000-0000-00000C000000}"/>
    <cellStyle name="Millares 3 2" xfId="34" xr:uid="{00000000-0005-0000-0000-00000D000000}"/>
    <cellStyle name="Millares 3 2 2" xfId="46" xr:uid="{00000000-0005-0000-0000-00000E000000}"/>
    <cellStyle name="Millares 3 3" xfId="30" xr:uid="{00000000-0005-0000-0000-00000F000000}"/>
    <cellStyle name="Millares 3 3 2" xfId="42" xr:uid="{00000000-0005-0000-0000-000010000000}"/>
    <cellStyle name="Millares 3 4" xfId="36" xr:uid="{00000000-0005-0000-0000-000011000000}"/>
    <cellStyle name="Millares 4" xfId="32" xr:uid="{00000000-0005-0000-0000-000012000000}"/>
    <cellStyle name="Millares 4 2" xfId="44" xr:uid="{00000000-0005-0000-0000-000013000000}"/>
    <cellStyle name="Millares 5" xfId="25" xr:uid="{00000000-0005-0000-0000-000014000000}"/>
    <cellStyle name="Millares 5 2" xfId="40" xr:uid="{00000000-0005-0000-0000-000015000000}"/>
    <cellStyle name="Millares 6" xfId="39" xr:uid="{00000000-0005-0000-0000-000016000000}"/>
    <cellStyle name="Moneda 2" xfId="18" xr:uid="{00000000-0005-0000-0000-000017000000}"/>
    <cellStyle name="Moneda 2 2" xfId="38" xr:uid="{00000000-0005-0000-0000-000018000000}"/>
    <cellStyle name="Normal" xfId="0" builtinId="0"/>
    <cellStyle name="Normal 11" xfId="9" xr:uid="{00000000-0005-0000-0000-00001A000000}"/>
    <cellStyle name="Normal 2" xfId="1" xr:uid="{00000000-0005-0000-0000-00001B000000}"/>
    <cellStyle name="Normal 2 2" xfId="3" xr:uid="{00000000-0005-0000-0000-00001C000000}"/>
    <cellStyle name="Normal 2 3" xfId="12" xr:uid="{00000000-0005-0000-0000-00001D000000}"/>
    <cellStyle name="Normal 2 3 2" xfId="14" xr:uid="{00000000-0005-0000-0000-00001E000000}"/>
    <cellStyle name="Normal 3" xfId="4" xr:uid="{00000000-0005-0000-0000-00001F000000}"/>
    <cellStyle name="Normal 3 2" xfId="13" xr:uid="{00000000-0005-0000-0000-000020000000}"/>
    <cellStyle name="Normal 3 2 2" xfId="27" xr:uid="{00000000-0005-0000-0000-000021000000}"/>
    <cellStyle name="Normal 3 2 3" xfId="26" xr:uid="{00000000-0005-0000-0000-000022000000}"/>
    <cellStyle name="Normal 3 3" xfId="19" xr:uid="{00000000-0005-0000-0000-000023000000}"/>
    <cellStyle name="Normal 3 4" xfId="29" xr:uid="{00000000-0005-0000-0000-000024000000}"/>
    <cellStyle name="Normal 4" xfId="11" xr:uid="{00000000-0005-0000-0000-000025000000}"/>
    <cellStyle name="Normal 4 2" xfId="20" xr:uid="{00000000-0005-0000-0000-000026000000}"/>
    <cellStyle name="Normal 5" xfId="10" xr:uid="{00000000-0005-0000-0000-000027000000}"/>
    <cellStyle name="Normal 5 2" xfId="21" xr:uid="{00000000-0005-0000-0000-000028000000}"/>
    <cellStyle name="Normal 6" xfId="15" xr:uid="{00000000-0005-0000-0000-000029000000}"/>
    <cellStyle name="Normal 7" xfId="6" xr:uid="{00000000-0005-0000-0000-00002A000000}"/>
    <cellStyle name="Normal 8" xfId="5" xr:uid="{00000000-0005-0000-0000-00002B000000}"/>
    <cellStyle name="Normal 8 2" xfId="8" xr:uid="{00000000-0005-0000-0000-00002C000000}"/>
    <cellStyle name="Porcentaje 2" xfId="22" xr:uid="{00000000-0005-0000-0000-00002D000000}"/>
    <cellStyle name="Porcentual 2" xfId="7" xr:uid="{00000000-0005-0000-0000-00002E000000}"/>
    <cellStyle name="Titular_gráfico" xfId="23" xr:uid="{00000000-0005-0000-0000-00002F000000}"/>
  </cellStyles>
  <dxfs count="182">
    <dxf>
      <numFmt numFmtId="185" formatCode="&quot;-&quot;"/>
    </dxf>
    <dxf>
      <numFmt numFmtId="186"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6" formatCode="\^"/>
    </dxf>
    <dxf>
      <numFmt numFmtId="187" formatCode="\^;\^;\^"/>
    </dxf>
    <dxf>
      <numFmt numFmtId="185"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6" formatCode="\^"/>
    </dxf>
    <dxf>
      <numFmt numFmtId="184" formatCode="\^;&quot;^&quot;"/>
    </dxf>
    <dxf>
      <numFmt numFmtId="186" formatCode="\^"/>
    </dxf>
    <dxf>
      <numFmt numFmtId="184" formatCode="\^;&quot;^&quot;"/>
    </dxf>
    <dxf>
      <numFmt numFmtId="186" formatCode="\^"/>
    </dxf>
    <dxf>
      <numFmt numFmtId="184" formatCode="\^;&quot;^&quot;"/>
    </dxf>
    <dxf>
      <numFmt numFmtId="185" formatCode="&quot;-&quot;"/>
    </dxf>
    <dxf>
      <numFmt numFmtId="187" formatCode="\^;\^;\^"/>
    </dxf>
    <dxf>
      <numFmt numFmtId="185"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6" formatCode="\^"/>
    </dxf>
    <dxf>
      <numFmt numFmtId="186" formatCode="\^"/>
    </dxf>
    <dxf>
      <numFmt numFmtId="185" formatCode="&quot;-&quot;"/>
    </dxf>
    <dxf>
      <numFmt numFmtId="186" formatCode="\^"/>
    </dxf>
    <dxf>
      <numFmt numFmtId="186"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7"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5" formatCode="&quot;-&quot;"/>
    </dxf>
    <dxf>
      <numFmt numFmtId="185" formatCode="&quot;-&quot;"/>
    </dxf>
    <dxf>
      <numFmt numFmtId="185" formatCode="&quot;-&quot;"/>
    </dxf>
    <dxf>
      <numFmt numFmtId="186" formatCode="\^"/>
    </dxf>
    <dxf>
      <numFmt numFmtId="186" formatCode="\^"/>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5" formatCode="&quot;-&quot;"/>
    </dxf>
    <dxf>
      <numFmt numFmtId="186" formatCode="\^"/>
    </dxf>
    <dxf>
      <numFmt numFmtId="186" formatCode="\^"/>
    </dxf>
    <dxf>
      <numFmt numFmtId="186" formatCode="\^"/>
    </dxf>
    <dxf>
      <numFmt numFmtId="184" formatCode="\^;&quot;^&quot;"/>
    </dxf>
    <dxf>
      <numFmt numFmtId="186" formatCode="\^"/>
    </dxf>
    <dxf>
      <numFmt numFmtId="186" formatCode="\^"/>
    </dxf>
    <dxf>
      <numFmt numFmtId="186" formatCode="\^"/>
    </dxf>
    <dxf>
      <numFmt numFmtId="186" formatCode="\^"/>
    </dxf>
    <dxf>
      <numFmt numFmtId="185" formatCode="&quot;-&quot;"/>
    </dxf>
    <dxf>
      <numFmt numFmtId="186" formatCode="\^"/>
    </dxf>
    <dxf>
      <numFmt numFmtId="186"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2" sqref="A2"/>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678</v>
      </c>
    </row>
    <row r="3" spans="1:9" ht="15" customHeight="1" x14ac:dyDescent="0.2">
      <c r="A3" s="520">
        <v>43983</v>
      </c>
    </row>
    <row r="4" spans="1:9" ht="15" customHeight="1" x14ac:dyDescent="0.25">
      <c r="A4" s="766" t="s">
        <v>19</v>
      </c>
      <c r="B4" s="766"/>
      <c r="C4" s="766"/>
      <c r="D4" s="766"/>
      <c r="E4" s="766"/>
      <c r="F4" s="766"/>
      <c r="G4" s="76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9" t="s">
        <v>513</v>
      </c>
      <c r="D17" s="219"/>
      <c r="E17" s="219"/>
      <c r="F17" s="219"/>
      <c r="G17" s="219"/>
      <c r="H17" s="21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521</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9" t="s">
        <v>523</v>
      </c>
      <c r="D25" s="219"/>
      <c r="E25" s="219"/>
      <c r="F25" s="219"/>
      <c r="G25" s="8"/>
      <c r="H25" s="8"/>
    </row>
    <row r="26" spans="2:9" ht="15" customHeight="1" x14ac:dyDescent="0.2">
      <c r="C26" s="219" t="s">
        <v>33</v>
      </c>
      <c r="D26" s="219"/>
      <c r="E26" s="219"/>
      <c r="F26" s="219"/>
      <c r="G26" s="8"/>
      <c r="H26" s="8"/>
    </row>
    <row r="27" spans="2:9" ht="15" customHeight="1" x14ac:dyDescent="0.2">
      <c r="C27" s="219" t="s">
        <v>449</v>
      </c>
      <c r="D27" s="219"/>
      <c r="E27" s="219"/>
      <c r="F27" s="219"/>
      <c r="G27" s="219"/>
      <c r="H27" s="21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453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249</v>
      </c>
      <c r="D35" s="8"/>
      <c r="E35" s="8"/>
      <c r="F35" s="8"/>
      <c r="G35" s="8"/>
    </row>
    <row r="36" spans="1:9" ht="15" customHeight="1" x14ac:dyDescent="0.2">
      <c r="C36" s="8" t="s">
        <v>225</v>
      </c>
      <c r="D36" s="8"/>
      <c r="E36" s="8"/>
      <c r="F36" s="8"/>
      <c r="G36" s="11"/>
    </row>
    <row r="37" spans="1:9" ht="15" customHeight="1" x14ac:dyDescent="0.2">
      <c r="A37" s="6"/>
      <c r="C37" s="219" t="s">
        <v>34</v>
      </c>
      <c r="D37" s="219"/>
      <c r="E37" s="219"/>
      <c r="F37" s="219"/>
      <c r="G37" s="219"/>
      <c r="H37" s="8"/>
      <c r="I37" s="8"/>
    </row>
    <row r="38" spans="1:9" ht="15" customHeight="1" x14ac:dyDescent="0.2">
      <c r="A38" s="6"/>
      <c r="C38" s="219" t="s">
        <v>516</v>
      </c>
      <c r="D38" s="219"/>
      <c r="E38" s="219"/>
      <c r="F38" s="219"/>
      <c r="G38" s="21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255</v>
      </c>
      <c r="D43" s="8"/>
      <c r="E43" s="8"/>
      <c r="F43" s="8"/>
      <c r="H43" s="11"/>
      <c r="I43" s="11"/>
    </row>
    <row r="44" spans="1:9" ht="15" customHeight="1" x14ac:dyDescent="0.2">
      <c r="C44" s="8" t="s">
        <v>515</v>
      </c>
      <c r="D44" s="8"/>
      <c r="E44" s="8"/>
      <c r="F44" s="8"/>
      <c r="G44" s="11"/>
    </row>
    <row r="45" spans="1:9" ht="15" customHeight="1" x14ac:dyDescent="0.2">
      <c r="C45" s="8" t="s">
        <v>257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514</v>
      </c>
      <c r="D49" s="8"/>
      <c r="E49" s="8"/>
      <c r="F49" s="8"/>
      <c r="G49" s="8"/>
    </row>
    <row r="50" spans="1:8" ht="15" customHeight="1" x14ac:dyDescent="0.2">
      <c r="B50" s="6"/>
      <c r="C50" s="8" t="s">
        <v>493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9" t="s">
        <v>22</v>
      </c>
      <c r="D56" s="219"/>
      <c r="E56" s="219"/>
      <c r="F56" s="219"/>
      <c r="G56" s="21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328</v>
      </c>
      <c r="D63" s="8"/>
      <c r="E63" s="8"/>
      <c r="F63" s="8"/>
      <c r="G63" s="8"/>
    </row>
    <row r="64" spans="1:8" ht="15" customHeight="1" x14ac:dyDescent="0.2">
      <c r="B64" s="6"/>
      <c r="C64" s="8" t="s">
        <v>377</v>
      </c>
      <c r="D64" s="8"/>
      <c r="E64" s="8"/>
      <c r="F64" s="8"/>
      <c r="G64" s="8"/>
    </row>
    <row r="65" spans="2:9" ht="15" customHeight="1" x14ac:dyDescent="0.2">
      <c r="B65" s="6"/>
      <c r="C65" s="8" t="s">
        <v>505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506</v>
      </c>
      <c r="D69" s="8"/>
      <c r="E69" s="8"/>
      <c r="F69" s="8"/>
      <c r="G69" s="10"/>
      <c r="H69" s="10"/>
    </row>
    <row r="70" spans="2:9" ht="15" customHeight="1" x14ac:dyDescent="0.2">
      <c r="B70" s="6"/>
      <c r="C70" s="8" t="s">
        <v>18</v>
      </c>
      <c r="D70" s="8"/>
      <c r="E70" s="8"/>
      <c r="F70" s="8"/>
      <c r="G70" s="10"/>
    </row>
    <row r="71" spans="2:9" ht="15" customHeight="1" x14ac:dyDescent="0.2">
      <c r="C71" s="219" t="s">
        <v>518</v>
      </c>
      <c r="D71" s="219"/>
      <c r="E71" s="219"/>
      <c r="F71" s="8"/>
      <c r="G71" s="8"/>
    </row>
    <row r="72" spans="2:9" ht="15" customHeight="1" x14ac:dyDescent="0.2">
      <c r="C72" s="8" t="s">
        <v>517</v>
      </c>
      <c r="D72" s="8"/>
      <c r="E72" s="8"/>
      <c r="F72" s="8"/>
      <c r="G72" s="8"/>
      <c r="H72" s="8"/>
    </row>
    <row r="73" spans="2:9" ht="15" customHeight="1" x14ac:dyDescent="0.2">
      <c r="C73" s="8" t="s">
        <v>353</v>
      </c>
      <c r="D73" s="8"/>
      <c r="E73" s="8"/>
      <c r="F73" s="8"/>
    </row>
    <row r="74" spans="2:9" ht="15" customHeight="1" x14ac:dyDescent="0.2">
      <c r="C74" s="8" t="s">
        <v>539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9" t="s">
        <v>361</v>
      </c>
      <c r="D79" s="219"/>
      <c r="E79" s="21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9" t="s">
        <v>376</v>
      </c>
      <c r="D84" s="219"/>
      <c r="E84" s="21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519</v>
      </c>
      <c r="D90" s="8"/>
      <c r="E90" s="8"/>
      <c r="F90" s="8"/>
      <c r="G90" s="8"/>
      <c r="H90" s="8"/>
      <c r="I90" s="10"/>
      <c r="J90" s="10"/>
    </row>
    <row r="91" spans="1:10" ht="15" customHeight="1" x14ac:dyDescent="0.2">
      <c r="C91" s="219" t="s">
        <v>520</v>
      </c>
      <c r="D91" s="219"/>
      <c r="E91" s="219"/>
      <c r="F91" s="219"/>
      <c r="G91" s="10"/>
      <c r="H91" s="10"/>
      <c r="I91" s="10"/>
    </row>
    <row r="92" spans="1:10" ht="15" customHeight="1" x14ac:dyDescent="0.2">
      <c r="C92" s="219" t="s">
        <v>40</v>
      </c>
      <c r="D92" s="219"/>
      <c r="E92" s="21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7" t="s">
        <v>525</v>
      </c>
      <c r="B98" s="768"/>
      <c r="C98" s="768"/>
      <c r="D98" s="768"/>
      <c r="E98" s="768"/>
      <c r="F98" s="768"/>
      <c r="G98" s="768"/>
      <c r="H98" s="768"/>
      <c r="I98" s="768"/>
      <c r="J98" s="768"/>
      <c r="K98" s="768"/>
    </row>
    <row r="99" spans="1:11" ht="15" customHeight="1" x14ac:dyDescent="0.2">
      <c r="A99" s="768"/>
      <c r="B99" s="768"/>
      <c r="C99" s="768"/>
      <c r="D99" s="768"/>
      <c r="E99" s="768"/>
      <c r="F99" s="768"/>
      <c r="G99" s="768"/>
      <c r="H99" s="768"/>
      <c r="I99" s="768"/>
      <c r="J99" s="768"/>
      <c r="K99" s="768"/>
    </row>
    <row r="100" spans="1:11" ht="15" customHeight="1" x14ac:dyDescent="0.2">
      <c r="A100" s="768"/>
      <c r="B100" s="768"/>
      <c r="C100" s="768"/>
      <c r="D100" s="768"/>
      <c r="E100" s="768"/>
      <c r="F100" s="768"/>
      <c r="G100" s="768"/>
      <c r="H100" s="768"/>
      <c r="I100" s="768"/>
      <c r="J100" s="768"/>
      <c r="K100" s="768"/>
    </row>
    <row r="101" spans="1:11" ht="15" customHeight="1" x14ac:dyDescent="0.2">
      <c r="A101" s="768"/>
      <c r="B101" s="768"/>
      <c r="C101" s="768"/>
      <c r="D101" s="768"/>
      <c r="E101" s="768"/>
      <c r="F101" s="768"/>
      <c r="G101" s="768"/>
      <c r="H101" s="768"/>
      <c r="I101" s="768"/>
      <c r="J101" s="768"/>
      <c r="K101" s="768"/>
    </row>
    <row r="102" spans="1:11" ht="15" customHeight="1" x14ac:dyDescent="0.2">
      <c r="A102" s="768"/>
      <c r="B102" s="768"/>
      <c r="C102" s="768"/>
      <c r="D102" s="768"/>
      <c r="E102" s="768"/>
      <c r="F102" s="768"/>
      <c r="G102" s="768"/>
      <c r="H102" s="768"/>
      <c r="I102" s="768"/>
      <c r="J102" s="768"/>
      <c r="K102" s="76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B7" sqref="B7"/>
    </sheetView>
  </sheetViews>
  <sheetFormatPr baseColWidth="10" defaultRowHeight="12.75" x14ac:dyDescent="0.2"/>
  <cols>
    <col min="1" max="1" width="32.5" style="81" customWidth="1"/>
    <col min="2" max="2" width="10.375" style="81" customWidth="1"/>
    <col min="3" max="3" width="14.25" style="81" customWidth="1"/>
    <col min="4" max="4" width="12.5" style="81" customWidth="1"/>
    <col min="5" max="5" width="11.25" style="81" customWidth="1"/>
    <col min="6" max="6" width="9.375" style="81" customWidth="1"/>
    <col min="7" max="7" width="12.625" style="81" customWidth="1"/>
    <col min="8" max="8" width="15.25" style="81" customWidth="1"/>
    <col min="9" max="10" width="12.375" style="81" customWidth="1"/>
    <col min="11" max="15" width="11" style="81"/>
    <col min="16" max="256" width="10" style="81"/>
    <col min="257" max="257" width="19.75" style="81" customWidth="1"/>
    <col min="258" max="258" width="9.125" style="81" customWidth="1"/>
    <col min="259" max="260" width="11" style="81" bestFit="1" customWidth="1"/>
    <col min="261" max="262" width="8.25" style="81" bestFit="1" customWidth="1"/>
    <col min="263" max="263" width="10.125" style="81" bestFit="1" customWidth="1"/>
    <col min="264" max="264" width="11" style="81" bestFit="1" customWidth="1"/>
    <col min="265" max="266" width="10.875" style="81" bestFit="1" customWidth="1"/>
    <col min="267" max="512" width="10" style="81"/>
    <col min="513" max="513" width="19.75" style="81" customWidth="1"/>
    <col min="514" max="514" width="9.125" style="81" customWidth="1"/>
    <col min="515" max="516" width="11" style="81" bestFit="1" customWidth="1"/>
    <col min="517" max="518" width="8.25" style="81" bestFit="1" customWidth="1"/>
    <col min="519" max="519" width="10.125" style="81" bestFit="1" customWidth="1"/>
    <col min="520" max="520" width="11" style="81" bestFit="1" customWidth="1"/>
    <col min="521" max="522" width="10.875" style="81" bestFit="1" customWidth="1"/>
    <col min="523" max="768" width="10" style="81"/>
    <col min="769" max="769" width="19.75" style="81" customWidth="1"/>
    <col min="770" max="770" width="9.125" style="81" customWidth="1"/>
    <col min="771" max="772" width="11" style="81" bestFit="1" customWidth="1"/>
    <col min="773" max="774" width="8.25" style="81" bestFit="1" customWidth="1"/>
    <col min="775" max="775" width="10.125" style="81" bestFit="1" customWidth="1"/>
    <col min="776" max="776" width="11" style="81" bestFit="1" customWidth="1"/>
    <col min="777" max="778" width="10.875" style="81" bestFit="1" customWidth="1"/>
    <col min="779" max="1024" width="11" style="81"/>
    <col min="1025" max="1025" width="19.75" style="81" customWidth="1"/>
    <col min="1026" max="1026" width="9.125" style="81" customWidth="1"/>
    <col min="1027" max="1028" width="11" style="81" bestFit="1" customWidth="1"/>
    <col min="1029" max="1030" width="8.25" style="81" bestFit="1" customWidth="1"/>
    <col min="1031" max="1031" width="10.125" style="81" bestFit="1" customWidth="1"/>
    <col min="1032" max="1032" width="11" style="81" bestFit="1" customWidth="1"/>
    <col min="1033" max="1034" width="10.875" style="81" bestFit="1" customWidth="1"/>
    <col min="1035" max="1280" width="10" style="81"/>
    <col min="1281" max="1281" width="19.75" style="81" customWidth="1"/>
    <col min="1282" max="1282" width="9.125" style="81" customWidth="1"/>
    <col min="1283" max="1284" width="11" style="81" bestFit="1" customWidth="1"/>
    <col min="1285" max="1286" width="8.25" style="81" bestFit="1" customWidth="1"/>
    <col min="1287" max="1287" width="10.125" style="81" bestFit="1" customWidth="1"/>
    <col min="1288" max="1288" width="11" style="81" bestFit="1" customWidth="1"/>
    <col min="1289" max="1290" width="10.875" style="81" bestFit="1" customWidth="1"/>
    <col min="1291" max="1536" width="10" style="81"/>
    <col min="1537" max="1537" width="19.75" style="81" customWidth="1"/>
    <col min="1538" max="1538" width="9.125" style="81" customWidth="1"/>
    <col min="1539" max="1540" width="11" style="81" bestFit="1" customWidth="1"/>
    <col min="1541" max="1542" width="8.25" style="81" bestFit="1" customWidth="1"/>
    <col min="1543" max="1543" width="10.125" style="81" bestFit="1" customWidth="1"/>
    <col min="1544" max="1544" width="11" style="81" bestFit="1" customWidth="1"/>
    <col min="1545" max="1546" width="10.875" style="81" bestFit="1" customWidth="1"/>
    <col min="1547" max="1792" width="10" style="81"/>
    <col min="1793" max="1793" width="19.75" style="81" customWidth="1"/>
    <col min="1794" max="1794" width="9.125" style="81" customWidth="1"/>
    <col min="1795" max="1796" width="11" style="81" bestFit="1" customWidth="1"/>
    <col min="1797" max="1798" width="8.25" style="81" bestFit="1" customWidth="1"/>
    <col min="1799" max="1799" width="10.125" style="81" bestFit="1" customWidth="1"/>
    <col min="1800" max="1800" width="11" style="81" bestFit="1" customWidth="1"/>
    <col min="1801" max="1802" width="10.875" style="81" bestFit="1" customWidth="1"/>
    <col min="1803" max="2048" width="11" style="81"/>
    <col min="2049" max="2049" width="19.75" style="81" customWidth="1"/>
    <col min="2050" max="2050" width="9.125" style="81" customWidth="1"/>
    <col min="2051" max="2052" width="11" style="81" bestFit="1" customWidth="1"/>
    <col min="2053" max="2054" width="8.25" style="81" bestFit="1" customWidth="1"/>
    <col min="2055" max="2055" width="10.125" style="81" bestFit="1" customWidth="1"/>
    <col min="2056" max="2056" width="11" style="81" bestFit="1" customWidth="1"/>
    <col min="2057" max="2058" width="10.875" style="81" bestFit="1" customWidth="1"/>
    <col min="2059" max="2304" width="10" style="81"/>
    <col min="2305" max="2305" width="19.75" style="81" customWidth="1"/>
    <col min="2306" max="2306" width="9.125" style="81" customWidth="1"/>
    <col min="2307" max="2308" width="11" style="81" bestFit="1" customWidth="1"/>
    <col min="2309" max="2310" width="8.25" style="81" bestFit="1" customWidth="1"/>
    <col min="2311" max="2311" width="10.125" style="81" bestFit="1" customWidth="1"/>
    <col min="2312" max="2312" width="11" style="81" bestFit="1" customWidth="1"/>
    <col min="2313" max="2314" width="10.875" style="81" bestFit="1" customWidth="1"/>
    <col min="2315" max="2560" width="10" style="81"/>
    <col min="2561" max="2561" width="19.75" style="81" customWidth="1"/>
    <col min="2562" max="2562" width="9.125" style="81" customWidth="1"/>
    <col min="2563" max="2564" width="11" style="81" bestFit="1" customWidth="1"/>
    <col min="2565" max="2566" width="8.25" style="81" bestFit="1" customWidth="1"/>
    <col min="2567" max="2567" width="10.125" style="81" bestFit="1" customWidth="1"/>
    <col min="2568" max="2568" width="11" style="81" bestFit="1" customWidth="1"/>
    <col min="2569" max="2570" width="10.875" style="81" bestFit="1" customWidth="1"/>
    <col min="2571" max="2816" width="10" style="81"/>
    <col min="2817" max="2817" width="19.75" style="81" customWidth="1"/>
    <col min="2818" max="2818" width="9.125" style="81" customWidth="1"/>
    <col min="2819" max="2820" width="11" style="81" bestFit="1" customWidth="1"/>
    <col min="2821" max="2822" width="8.25" style="81" bestFit="1" customWidth="1"/>
    <col min="2823" max="2823" width="10.125" style="81" bestFit="1" customWidth="1"/>
    <col min="2824" max="2824" width="11" style="81" bestFit="1" customWidth="1"/>
    <col min="2825" max="2826" width="10.875" style="81" bestFit="1" customWidth="1"/>
    <col min="2827" max="3072" width="11" style="81"/>
    <col min="3073" max="3073" width="19.75" style="81" customWidth="1"/>
    <col min="3074" max="3074" width="9.125" style="81" customWidth="1"/>
    <col min="3075" max="3076" width="11" style="81" bestFit="1" customWidth="1"/>
    <col min="3077" max="3078" width="8.25" style="81" bestFit="1" customWidth="1"/>
    <col min="3079" max="3079" width="10.125" style="81" bestFit="1" customWidth="1"/>
    <col min="3080" max="3080" width="11" style="81" bestFit="1" customWidth="1"/>
    <col min="3081" max="3082" width="10.875" style="81" bestFit="1" customWidth="1"/>
    <col min="3083" max="3328" width="10" style="81"/>
    <col min="3329" max="3329" width="19.75" style="81" customWidth="1"/>
    <col min="3330" max="3330" width="9.125" style="81" customWidth="1"/>
    <col min="3331" max="3332" width="11" style="81" bestFit="1" customWidth="1"/>
    <col min="3333" max="3334" width="8.25" style="81" bestFit="1" customWidth="1"/>
    <col min="3335" max="3335" width="10.125" style="81" bestFit="1" customWidth="1"/>
    <col min="3336" max="3336" width="11" style="81" bestFit="1" customWidth="1"/>
    <col min="3337" max="3338" width="10.875" style="81" bestFit="1" customWidth="1"/>
    <col min="3339" max="3584" width="10" style="81"/>
    <col min="3585" max="3585" width="19.75" style="81" customWidth="1"/>
    <col min="3586" max="3586" width="9.125" style="81" customWidth="1"/>
    <col min="3587" max="3588" width="11" style="81" bestFit="1" customWidth="1"/>
    <col min="3589" max="3590" width="8.25" style="81" bestFit="1" customWidth="1"/>
    <col min="3591" max="3591" width="10.125" style="81" bestFit="1" customWidth="1"/>
    <col min="3592" max="3592" width="11" style="81" bestFit="1" customWidth="1"/>
    <col min="3593" max="3594" width="10.875" style="81" bestFit="1" customWidth="1"/>
    <col min="3595" max="3840" width="10" style="81"/>
    <col min="3841" max="3841" width="19.75" style="81" customWidth="1"/>
    <col min="3842" max="3842" width="9.125" style="81" customWidth="1"/>
    <col min="3843" max="3844" width="11" style="81" bestFit="1" customWidth="1"/>
    <col min="3845" max="3846" width="8.25" style="81" bestFit="1" customWidth="1"/>
    <col min="3847" max="3847" width="10.125" style="81" bestFit="1" customWidth="1"/>
    <col min="3848" max="3848" width="11" style="81" bestFit="1" customWidth="1"/>
    <col min="3849" max="3850" width="10.875" style="81" bestFit="1" customWidth="1"/>
    <col min="3851" max="4096" width="11" style="81"/>
    <col min="4097" max="4097" width="19.75" style="81" customWidth="1"/>
    <col min="4098" max="4098" width="9.125" style="81" customWidth="1"/>
    <col min="4099" max="4100" width="11" style="81" bestFit="1" customWidth="1"/>
    <col min="4101" max="4102" width="8.25" style="81" bestFit="1" customWidth="1"/>
    <col min="4103" max="4103" width="10.125" style="81" bestFit="1" customWidth="1"/>
    <col min="4104" max="4104" width="11" style="81" bestFit="1" customWidth="1"/>
    <col min="4105" max="4106" width="10.875" style="81" bestFit="1" customWidth="1"/>
    <col min="4107" max="4352" width="10" style="81"/>
    <col min="4353" max="4353" width="19.75" style="81" customWidth="1"/>
    <col min="4354" max="4354" width="9.125" style="81" customWidth="1"/>
    <col min="4355" max="4356" width="11" style="81" bestFit="1" customWidth="1"/>
    <col min="4357" max="4358" width="8.25" style="81" bestFit="1" customWidth="1"/>
    <col min="4359" max="4359" width="10.125" style="81" bestFit="1" customWidth="1"/>
    <col min="4360" max="4360" width="11" style="81" bestFit="1" customWidth="1"/>
    <col min="4361" max="4362" width="10.875" style="81" bestFit="1" customWidth="1"/>
    <col min="4363" max="4608" width="10" style="81"/>
    <col min="4609" max="4609" width="19.75" style="81" customWidth="1"/>
    <col min="4610" max="4610" width="9.125" style="81" customWidth="1"/>
    <col min="4611" max="4612" width="11" style="81" bestFit="1" customWidth="1"/>
    <col min="4613" max="4614" width="8.25" style="81" bestFit="1" customWidth="1"/>
    <col min="4615" max="4615" width="10.125" style="81" bestFit="1" customWidth="1"/>
    <col min="4616" max="4616" width="11" style="81" bestFit="1" customWidth="1"/>
    <col min="4617" max="4618" width="10.875" style="81" bestFit="1" customWidth="1"/>
    <col min="4619" max="4864" width="10" style="81"/>
    <col min="4865" max="4865" width="19.75" style="81" customWidth="1"/>
    <col min="4866" max="4866" width="9.125" style="81" customWidth="1"/>
    <col min="4867" max="4868" width="11" style="81" bestFit="1" customWidth="1"/>
    <col min="4869" max="4870" width="8.25" style="81" bestFit="1" customWidth="1"/>
    <col min="4871" max="4871" width="10.125" style="81" bestFit="1" customWidth="1"/>
    <col min="4872" max="4872" width="11" style="81" bestFit="1" customWidth="1"/>
    <col min="4873" max="4874" width="10.875" style="81" bestFit="1" customWidth="1"/>
    <col min="4875" max="5120" width="11" style="81"/>
    <col min="5121" max="5121" width="19.75" style="81" customWidth="1"/>
    <col min="5122" max="5122" width="9.125" style="81" customWidth="1"/>
    <col min="5123" max="5124" width="11" style="81" bestFit="1" customWidth="1"/>
    <col min="5125" max="5126" width="8.25" style="81" bestFit="1" customWidth="1"/>
    <col min="5127" max="5127" width="10.125" style="81" bestFit="1" customWidth="1"/>
    <col min="5128" max="5128" width="11" style="81" bestFit="1" customWidth="1"/>
    <col min="5129" max="5130" width="10.875" style="81" bestFit="1" customWidth="1"/>
    <col min="5131" max="5376" width="10" style="81"/>
    <col min="5377" max="5377" width="19.75" style="81" customWidth="1"/>
    <col min="5378" max="5378" width="9.125" style="81" customWidth="1"/>
    <col min="5379" max="5380" width="11" style="81" bestFit="1" customWidth="1"/>
    <col min="5381" max="5382" width="8.25" style="81" bestFit="1" customWidth="1"/>
    <col min="5383" max="5383" width="10.125" style="81" bestFit="1" customWidth="1"/>
    <col min="5384" max="5384" width="11" style="81" bestFit="1" customWidth="1"/>
    <col min="5385" max="5386" width="10.875" style="81" bestFit="1" customWidth="1"/>
    <col min="5387" max="5632" width="10" style="81"/>
    <col min="5633" max="5633" width="19.75" style="81" customWidth="1"/>
    <col min="5634" max="5634" width="9.125" style="81" customWidth="1"/>
    <col min="5635" max="5636" width="11" style="81" bestFit="1" customWidth="1"/>
    <col min="5637" max="5638" width="8.25" style="81" bestFit="1" customWidth="1"/>
    <col min="5639" max="5639" width="10.125" style="81" bestFit="1" customWidth="1"/>
    <col min="5640" max="5640" width="11" style="81" bestFit="1" customWidth="1"/>
    <col min="5641" max="5642" width="10.875" style="81" bestFit="1" customWidth="1"/>
    <col min="5643" max="5888" width="10" style="81"/>
    <col min="5889" max="5889" width="19.75" style="81" customWidth="1"/>
    <col min="5890" max="5890" width="9.125" style="81" customWidth="1"/>
    <col min="5891" max="5892" width="11" style="81" bestFit="1" customWidth="1"/>
    <col min="5893" max="5894" width="8.25" style="81" bestFit="1" customWidth="1"/>
    <col min="5895" max="5895" width="10.125" style="81" bestFit="1" customWidth="1"/>
    <col min="5896" max="5896" width="11" style="81" bestFit="1" customWidth="1"/>
    <col min="5897" max="5898" width="10.875" style="81" bestFit="1" customWidth="1"/>
    <col min="5899" max="6144" width="11" style="81"/>
    <col min="6145" max="6145" width="19.75" style="81" customWidth="1"/>
    <col min="6146" max="6146" width="9.125" style="81" customWidth="1"/>
    <col min="6147" max="6148" width="11" style="81" bestFit="1" customWidth="1"/>
    <col min="6149" max="6150" width="8.25" style="81" bestFit="1" customWidth="1"/>
    <col min="6151" max="6151" width="10.125" style="81" bestFit="1" customWidth="1"/>
    <col min="6152" max="6152" width="11" style="81" bestFit="1" customWidth="1"/>
    <col min="6153" max="6154" width="10.875" style="81" bestFit="1" customWidth="1"/>
    <col min="6155" max="6400" width="10" style="81"/>
    <col min="6401" max="6401" width="19.75" style="81" customWidth="1"/>
    <col min="6402" max="6402" width="9.125" style="81" customWidth="1"/>
    <col min="6403" max="6404" width="11" style="81" bestFit="1" customWidth="1"/>
    <col min="6405" max="6406" width="8.25" style="81" bestFit="1" customWidth="1"/>
    <col min="6407" max="6407" width="10.125" style="81" bestFit="1" customWidth="1"/>
    <col min="6408" max="6408" width="11" style="81" bestFit="1" customWidth="1"/>
    <col min="6409" max="6410" width="10.875" style="81" bestFit="1" customWidth="1"/>
    <col min="6411" max="6656" width="10" style="81"/>
    <col min="6657" max="6657" width="19.75" style="81" customWidth="1"/>
    <col min="6658" max="6658" width="9.125" style="81" customWidth="1"/>
    <col min="6659" max="6660" width="11" style="81" bestFit="1" customWidth="1"/>
    <col min="6661" max="6662" width="8.25" style="81" bestFit="1" customWidth="1"/>
    <col min="6663" max="6663" width="10.125" style="81" bestFit="1" customWidth="1"/>
    <col min="6664" max="6664" width="11" style="81" bestFit="1" customWidth="1"/>
    <col min="6665" max="6666" width="10.875" style="81" bestFit="1" customWidth="1"/>
    <col min="6667" max="6912" width="10" style="81"/>
    <col min="6913" max="6913" width="19.75" style="81" customWidth="1"/>
    <col min="6914" max="6914" width="9.125" style="81" customWidth="1"/>
    <col min="6915" max="6916" width="11" style="81" bestFit="1" customWidth="1"/>
    <col min="6917" max="6918" width="8.25" style="81" bestFit="1" customWidth="1"/>
    <col min="6919" max="6919" width="10.125" style="81" bestFit="1" customWidth="1"/>
    <col min="6920" max="6920" width="11" style="81" bestFit="1" customWidth="1"/>
    <col min="6921" max="6922" width="10.875" style="81" bestFit="1" customWidth="1"/>
    <col min="6923" max="7168" width="11" style="81"/>
    <col min="7169" max="7169" width="19.75" style="81" customWidth="1"/>
    <col min="7170" max="7170" width="9.125" style="81" customWidth="1"/>
    <col min="7171" max="7172" width="11" style="81" bestFit="1" customWidth="1"/>
    <col min="7173" max="7174" width="8.25" style="81" bestFit="1" customWidth="1"/>
    <col min="7175" max="7175" width="10.125" style="81" bestFit="1" customWidth="1"/>
    <col min="7176" max="7176" width="11" style="81" bestFit="1" customWidth="1"/>
    <col min="7177" max="7178" width="10.875" style="81" bestFit="1" customWidth="1"/>
    <col min="7179" max="7424" width="10" style="81"/>
    <col min="7425" max="7425" width="19.75" style="81" customWidth="1"/>
    <col min="7426" max="7426" width="9.125" style="81" customWidth="1"/>
    <col min="7427" max="7428" width="11" style="81" bestFit="1" customWidth="1"/>
    <col min="7429" max="7430" width="8.25" style="81" bestFit="1" customWidth="1"/>
    <col min="7431" max="7431" width="10.125" style="81" bestFit="1" customWidth="1"/>
    <col min="7432" max="7432" width="11" style="81" bestFit="1" customWidth="1"/>
    <col min="7433" max="7434" width="10.875" style="81" bestFit="1" customWidth="1"/>
    <col min="7435" max="7680" width="10" style="81"/>
    <col min="7681" max="7681" width="19.75" style="81" customWidth="1"/>
    <col min="7682" max="7682" width="9.125" style="81" customWidth="1"/>
    <col min="7683" max="7684" width="11" style="81" bestFit="1" customWidth="1"/>
    <col min="7685" max="7686" width="8.25" style="81" bestFit="1" customWidth="1"/>
    <col min="7687" max="7687" width="10.125" style="81" bestFit="1" customWidth="1"/>
    <col min="7688" max="7688" width="11" style="81" bestFit="1" customWidth="1"/>
    <col min="7689" max="7690" width="10.875" style="81" bestFit="1" customWidth="1"/>
    <col min="7691" max="7936" width="10" style="81"/>
    <col min="7937" max="7937" width="19.75" style="81" customWidth="1"/>
    <col min="7938" max="7938" width="9.125" style="81" customWidth="1"/>
    <col min="7939" max="7940" width="11" style="81" bestFit="1" customWidth="1"/>
    <col min="7941" max="7942" width="8.25" style="81" bestFit="1" customWidth="1"/>
    <col min="7943" max="7943" width="10.125" style="81" bestFit="1" customWidth="1"/>
    <col min="7944" max="7944" width="11" style="81" bestFit="1" customWidth="1"/>
    <col min="7945" max="7946" width="10.875" style="81" bestFit="1" customWidth="1"/>
    <col min="7947" max="8192" width="11" style="81"/>
    <col min="8193" max="8193" width="19.75" style="81" customWidth="1"/>
    <col min="8194" max="8194" width="9.125" style="81" customWidth="1"/>
    <col min="8195" max="8196" width="11" style="81" bestFit="1" customWidth="1"/>
    <col min="8197" max="8198" width="8.25" style="81" bestFit="1" customWidth="1"/>
    <col min="8199" max="8199" width="10.125" style="81" bestFit="1" customWidth="1"/>
    <col min="8200" max="8200" width="11" style="81" bestFit="1" customWidth="1"/>
    <col min="8201" max="8202" width="10.875" style="81" bestFit="1" customWidth="1"/>
    <col min="8203" max="8448" width="10" style="81"/>
    <col min="8449" max="8449" width="19.75" style="81" customWidth="1"/>
    <col min="8450" max="8450" width="9.125" style="81" customWidth="1"/>
    <col min="8451" max="8452" width="11" style="81" bestFit="1" customWidth="1"/>
    <col min="8453" max="8454" width="8.25" style="81" bestFit="1" customWidth="1"/>
    <col min="8455" max="8455" width="10.125" style="81" bestFit="1" customWidth="1"/>
    <col min="8456" max="8456" width="11" style="81" bestFit="1" customWidth="1"/>
    <col min="8457" max="8458" width="10.875" style="81" bestFit="1" customWidth="1"/>
    <col min="8459" max="8704" width="10" style="81"/>
    <col min="8705" max="8705" width="19.75" style="81" customWidth="1"/>
    <col min="8706" max="8706" width="9.125" style="81" customWidth="1"/>
    <col min="8707" max="8708" width="11" style="81" bestFit="1" customWidth="1"/>
    <col min="8709" max="8710" width="8.25" style="81" bestFit="1" customWidth="1"/>
    <col min="8711" max="8711" width="10.125" style="81" bestFit="1" customWidth="1"/>
    <col min="8712" max="8712" width="11" style="81" bestFit="1" customWidth="1"/>
    <col min="8713" max="8714" width="10.875" style="81" bestFit="1" customWidth="1"/>
    <col min="8715" max="8960" width="10" style="81"/>
    <col min="8961" max="8961" width="19.75" style="81" customWidth="1"/>
    <col min="8962" max="8962" width="9.125" style="81" customWidth="1"/>
    <col min="8963" max="8964" width="11" style="81" bestFit="1" customWidth="1"/>
    <col min="8965" max="8966" width="8.25" style="81" bestFit="1" customWidth="1"/>
    <col min="8967" max="8967" width="10.125" style="81" bestFit="1" customWidth="1"/>
    <col min="8968" max="8968" width="11" style="81" bestFit="1" customWidth="1"/>
    <col min="8969" max="8970" width="10.875" style="81" bestFit="1" customWidth="1"/>
    <col min="8971" max="9216" width="11" style="81"/>
    <col min="9217" max="9217" width="19.75" style="81" customWidth="1"/>
    <col min="9218" max="9218" width="9.125" style="81" customWidth="1"/>
    <col min="9219" max="9220" width="11" style="81" bestFit="1" customWidth="1"/>
    <col min="9221" max="9222" width="8.25" style="81" bestFit="1" customWidth="1"/>
    <col min="9223" max="9223" width="10.125" style="81" bestFit="1" customWidth="1"/>
    <col min="9224" max="9224" width="11" style="81" bestFit="1" customWidth="1"/>
    <col min="9225" max="9226" width="10.875" style="81" bestFit="1" customWidth="1"/>
    <col min="9227" max="9472" width="10" style="81"/>
    <col min="9473" max="9473" width="19.75" style="81" customWidth="1"/>
    <col min="9474" max="9474" width="9.125" style="81" customWidth="1"/>
    <col min="9475" max="9476" width="11" style="81" bestFit="1" customWidth="1"/>
    <col min="9477" max="9478" width="8.25" style="81" bestFit="1" customWidth="1"/>
    <col min="9479" max="9479" width="10.125" style="81" bestFit="1" customWidth="1"/>
    <col min="9480" max="9480" width="11" style="81" bestFit="1" customWidth="1"/>
    <col min="9481" max="9482" width="10.875" style="81" bestFit="1" customWidth="1"/>
    <col min="9483" max="9728" width="10" style="81"/>
    <col min="9729" max="9729" width="19.75" style="81" customWidth="1"/>
    <col min="9730" max="9730" width="9.125" style="81" customWidth="1"/>
    <col min="9731" max="9732" width="11" style="81" bestFit="1" customWidth="1"/>
    <col min="9733" max="9734" width="8.25" style="81" bestFit="1" customWidth="1"/>
    <col min="9735" max="9735" width="10.125" style="81" bestFit="1" customWidth="1"/>
    <col min="9736" max="9736" width="11" style="81" bestFit="1" customWidth="1"/>
    <col min="9737" max="9738" width="10.875" style="81" bestFit="1" customWidth="1"/>
    <col min="9739" max="9984" width="10" style="81"/>
    <col min="9985" max="9985" width="19.75" style="81" customWidth="1"/>
    <col min="9986" max="9986" width="9.125" style="81" customWidth="1"/>
    <col min="9987" max="9988" width="11" style="81" bestFit="1" customWidth="1"/>
    <col min="9989" max="9990" width="8.25" style="81" bestFit="1" customWidth="1"/>
    <col min="9991" max="9991" width="10.125" style="81" bestFit="1" customWidth="1"/>
    <col min="9992" max="9992" width="11" style="81" bestFit="1" customWidth="1"/>
    <col min="9993" max="9994" width="10.875" style="81" bestFit="1" customWidth="1"/>
    <col min="9995" max="10240" width="11" style="81"/>
    <col min="10241" max="10241" width="19.75" style="81" customWidth="1"/>
    <col min="10242" max="10242" width="9.125" style="81" customWidth="1"/>
    <col min="10243" max="10244" width="11" style="81" bestFit="1" customWidth="1"/>
    <col min="10245" max="10246" width="8.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75" style="81" customWidth="1"/>
    <col min="10498" max="10498" width="9.125" style="81" customWidth="1"/>
    <col min="10499" max="10500" width="11" style="81" bestFit="1" customWidth="1"/>
    <col min="10501" max="10502" width="8.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75" style="81" customWidth="1"/>
    <col min="10754" max="10754" width="9.125" style="81" customWidth="1"/>
    <col min="10755" max="10756" width="11" style="81" bestFit="1" customWidth="1"/>
    <col min="10757" max="10758" width="8.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75" style="81" customWidth="1"/>
    <col min="11010" max="11010" width="9.125" style="81" customWidth="1"/>
    <col min="11011" max="11012" width="11" style="81" bestFit="1" customWidth="1"/>
    <col min="11013" max="11014" width="8.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75" style="81" customWidth="1"/>
    <col min="11266" max="11266" width="9.125" style="81" customWidth="1"/>
    <col min="11267" max="11268" width="11" style="81" bestFit="1" customWidth="1"/>
    <col min="11269" max="11270" width="8.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75" style="81" customWidth="1"/>
    <col min="11522" max="11522" width="9.125" style="81" customWidth="1"/>
    <col min="11523" max="11524" width="11" style="81" bestFit="1" customWidth="1"/>
    <col min="11525" max="11526" width="8.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75" style="81" customWidth="1"/>
    <col min="11778" max="11778" width="9.125" style="81" customWidth="1"/>
    <col min="11779" max="11780" width="11" style="81" bestFit="1" customWidth="1"/>
    <col min="11781" max="11782" width="8.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75" style="81" customWidth="1"/>
    <col min="12034" max="12034" width="9.125" style="81" customWidth="1"/>
    <col min="12035" max="12036" width="11" style="81" bestFit="1" customWidth="1"/>
    <col min="12037" max="12038" width="8.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75" style="81" customWidth="1"/>
    <col min="12290" max="12290" width="9.125" style="81" customWidth="1"/>
    <col min="12291" max="12292" width="11" style="81" bestFit="1" customWidth="1"/>
    <col min="12293" max="12294" width="8.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75" style="81" customWidth="1"/>
    <col min="12546" max="12546" width="9.125" style="81" customWidth="1"/>
    <col min="12547" max="12548" width="11" style="81" bestFit="1" customWidth="1"/>
    <col min="12549" max="12550" width="8.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75" style="81" customWidth="1"/>
    <col min="12802" max="12802" width="9.125" style="81" customWidth="1"/>
    <col min="12803" max="12804" width="11" style="81" bestFit="1" customWidth="1"/>
    <col min="12805" max="12806" width="8.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75" style="81" customWidth="1"/>
    <col min="13058" max="13058" width="9.125" style="81" customWidth="1"/>
    <col min="13059" max="13060" width="11" style="81" bestFit="1" customWidth="1"/>
    <col min="13061" max="13062" width="8.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75" style="81" customWidth="1"/>
    <col min="13314" max="13314" width="9.125" style="81" customWidth="1"/>
    <col min="13315" max="13316" width="11" style="81" bestFit="1" customWidth="1"/>
    <col min="13317" max="13318" width="8.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75" style="81" customWidth="1"/>
    <col min="13570" max="13570" width="9.125" style="81" customWidth="1"/>
    <col min="13571" max="13572" width="11" style="81" bestFit="1" customWidth="1"/>
    <col min="13573" max="13574" width="8.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75" style="81" customWidth="1"/>
    <col min="13826" max="13826" width="9.125" style="81" customWidth="1"/>
    <col min="13827" max="13828" width="11" style="81" bestFit="1" customWidth="1"/>
    <col min="13829" max="13830" width="8.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75" style="81" customWidth="1"/>
    <col min="14082" max="14082" width="9.125" style="81" customWidth="1"/>
    <col min="14083" max="14084" width="11" style="81" bestFit="1" customWidth="1"/>
    <col min="14085" max="14086" width="8.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75" style="81" customWidth="1"/>
    <col min="14338" max="14338" width="9.125" style="81" customWidth="1"/>
    <col min="14339" max="14340" width="11" style="81" bestFit="1" customWidth="1"/>
    <col min="14341" max="14342" width="8.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75" style="81" customWidth="1"/>
    <col min="14594" max="14594" width="9.125" style="81" customWidth="1"/>
    <col min="14595" max="14596" width="11" style="81" bestFit="1" customWidth="1"/>
    <col min="14597" max="14598" width="8.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75" style="81" customWidth="1"/>
    <col min="14850" max="14850" width="9.125" style="81" customWidth="1"/>
    <col min="14851" max="14852" width="11" style="81" bestFit="1" customWidth="1"/>
    <col min="14853" max="14854" width="8.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75" style="81" customWidth="1"/>
    <col min="15106" max="15106" width="9.125" style="81" customWidth="1"/>
    <col min="15107" max="15108" width="11" style="81" bestFit="1" customWidth="1"/>
    <col min="15109" max="15110" width="8.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75" style="81" customWidth="1"/>
    <col min="15362" max="15362" width="9.125" style="81" customWidth="1"/>
    <col min="15363" max="15364" width="11" style="81" bestFit="1" customWidth="1"/>
    <col min="15365" max="15366" width="8.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75" style="81" customWidth="1"/>
    <col min="15618" max="15618" width="9.125" style="81" customWidth="1"/>
    <col min="15619" max="15620" width="11" style="81" bestFit="1" customWidth="1"/>
    <col min="15621" max="15622" width="8.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75" style="81" customWidth="1"/>
    <col min="15874" max="15874" width="9.125" style="81" customWidth="1"/>
    <col min="15875" max="15876" width="11" style="81" bestFit="1" customWidth="1"/>
    <col min="15877" max="15878" width="8.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75" style="81" customWidth="1"/>
    <col min="16130" max="16130" width="9.125" style="81" customWidth="1"/>
    <col min="16131" max="16132" width="11" style="81" bestFit="1" customWidth="1"/>
    <col min="16133" max="16134" width="8.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67" t="s">
        <v>27</v>
      </c>
      <c r="B1" s="368"/>
      <c r="C1" s="368"/>
      <c r="D1" s="368"/>
      <c r="E1" s="368"/>
      <c r="F1" s="368"/>
      <c r="G1" s="368"/>
      <c r="H1" s="368"/>
    </row>
    <row r="2" spans="1:8" ht="15.75" x14ac:dyDescent="0.25">
      <c r="A2" s="369"/>
      <c r="B2" s="370"/>
      <c r="C2" s="343"/>
      <c r="D2" s="343"/>
      <c r="E2" s="343"/>
      <c r="F2" s="343"/>
      <c r="G2" s="358"/>
      <c r="H2" s="358" t="s">
        <v>152</v>
      </c>
    </row>
    <row r="3" spans="1:8" x14ac:dyDescent="0.2">
      <c r="A3" s="359"/>
      <c r="B3" s="784">
        <f>INDICE!A3</f>
        <v>43983</v>
      </c>
      <c r="C3" s="785"/>
      <c r="D3" s="785" t="s">
        <v>116</v>
      </c>
      <c r="E3" s="785"/>
      <c r="F3" s="785" t="s">
        <v>117</v>
      </c>
      <c r="G3" s="786"/>
      <c r="H3" s="785"/>
    </row>
    <row r="4" spans="1:8" x14ac:dyDescent="0.2">
      <c r="A4" s="360"/>
      <c r="B4" s="361" t="s">
        <v>47</v>
      </c>
      <c r="C4" s="361" t="s">
        <v>434</v>
      </c>
      <c r="D4" s="361" t="s">
        <v>47</v>
      </c>
      <c r="E4" s="361" t="s">
        <v>434</v>
      </c>
      <c r="F4" s="361" t="s">
        <v>47</v>
      </c>
      <c r="G4" s="362" t="s">
        <v>434</v>
      </c>
      <c r="H4" s="362" t="s">
        <v>107</v>
      </c>
    </row>
    <row r="5" spans="1:8" x14ac:dyDescent="0.2">
      <c r="A5" s="363" t="s">
        <v>172</v>
      </c>
      <c r="B5" s="335">
        <v>1606.6924399999998</v>
      </c>
      <c r="C5" s="328">
        <v>-17.650516300684714</v>
      </c>
      <c r="D5" s="327">
        <v>8884.3307399999976</v>
      </c>
      <c r="E5" s="328">
        <v>-22.98176622098687</v>
      </c>
      <c r="F5" s="327">
        <v>20722.840769999992</v>
      </c>
      <c r="G5" s="342">
        <v>-11.378055642625547</v>
      </c>
      <c r="H5" s="333">
        <v>69.955849195293624</v>
      </c>
    </row>
    <row r="6" spans="1:8" x14ac:dyDescent="0.2">
      <c r="A6" s="363" t="s">
        <v>173</v>
      </c>
      <c r="B6" s="610">
        <v>1.5782400000000003</v>
      </c>
      <c r="C6" s="342">
        <v>-42.015482230705068</v>
      </c>
      <c r="D6" s="364">
        <v>15.570399999999998</v>
      </c>
      <c r="E6" s="328">
        <v>-32.546058767898998</v>
      </c>
      <c r="F6" s="327">
        <v>24.167620000000003</v>
      </c>
      <c r="G6" s="328">
        <v>-60.025168263970365</v>
      </c>
      <c r="H6" s="333">
        <v>8.1584682278536991E-2</v>
      </c>
    </row>
    <row r="7" spans="1:8" x14ac:dyDescent="0.2">
      <c r="A7" s="363" t="s">
        <v>174</v>
      </c>
      <c r="B7" s="610">
        <v>0.13531000000000001</v>
      </c>
      <c r="C7" s="328">
        <v>-96.989270758701082</v>
      </c>
      <c r="D7" s="364">
        <v>0.88871</v>
      </c>
      <c r="E7" s="328">
        <v>-95.553982460265445</v>
      </c>
      <c r="F7" s="327">
        <v>31.638830000000009</v>
      </c>
      <c r="G7" s="328">
        <v>-28.497007565947218</v>
      </c>
      <c r="H7" s="333">
        <v>0.1068058788252482</v>
      </c>
    </row>
    <row r="8" spans="1:8" x14ac:dyDescent="0.2">
      <c r="A8" s="374" t="s">
        <v>175</v>
      </c>
      <c r="B8" s="336">
        <v>1608.4059899999997</v>
      </c>
      <c r="C8" s="337">
        <v>-17.866463929744793</v>
      </c>
      <c r="D8" s="336">
        <v>8900.7898499999992</v>
      </c>
      <c r="E8" s="383">
        <v>-23.126121813152071</v>
      </c>
      <c r="F8" s="336">
        <v>20778.647219999992</v>
      </c>
      <c r="G8" s="337">
        <v>-11.535520181379892</v>
      </c>
      <c r="H8" s="337">
        <v>70.144239756397411</v>
      </c>
    </row>
    <row r="9" spans="1:8" x14ac:dyDescent="0.2">
      <c r="A9" s="363" t="s">
        <v>176</v>
      </c>
      <c r="B9" s="335">
        <v>311.84679000000017</v>
      </c>
      <c r="C9" s="328">
        <v>5.3682473158950046</v>
      </c>
      <c r="D9" s="327">
        <v>2346.5760100000007</v>
      </c>
      <c r="E9" s="328">
        <v>7.3733683448707623</v>
      </c>
      <c r="F9" s="327">
        <v>4429.2493400000012</v>
      </c>
      <c r="G9" s="328">
        <v>2.3381932589641519</v>
      </c>
      <c r="H9" s="333">
        <v>14.952192236402247</v>
      </c>
    </row>
    <row r="10" spans="1:8" x14ac:dyDescent="0.2">
      <c r="A10" s="363" t="s">
        <v>177</v>
      </c>
      <c r="B10" s="335">
        <v>39.134250000000009</v>
      </c>
      <c r="C10" s="328">
        <v>-51.214700569577886</v>
      </c>
      <c r="D10" s="327">
        <v>679.92299000000003</v>
      </c>
      <c r="E10" s="328">
        <v>-26.00746183911372</v>
      </c>
      <c r="F10" s="327">
        <v>1440.1028399999998</v>
      </c>
      <c r="G10" s="328">
        <v>-15.663690746502674</v>
      </c>
      <c r="H10" s="333">
        <v>4.8614771603417619</v>
      </c>
    </row>
    <row r="11" spans="1:8" x14ac:dyDescent="0.2">
      <c r="A11" s="363" t="s">
        <v>178</v>
      </c>
      <c r="B11" s="335">
        <v>271.85773</v>
      </c>
      <c r="C11" s="328">
        <v>81.198731664939388</v>
      </c>
      <c r="D11" s="327">
        <v>1768.56005</v>
      </c>
      <c r="E11" s="328">
        <v>87.191279166091562</v>
      </c>
      <c r="F11" s="327">
        <v>2974.7426700000001</v>
      </c>
      <c r="G11" s="328">
        <v>56.868369345288073</v>
      </c>
      <c r="H11" s="333">
        <v>10.042090846858597</v>
      </c>
    </row>
    <row r="12" spans="1:8" s="3" customFormat="1" x14ac:dyDescent="0.2">
      <c r="A12" s="365" t="s">
        <v>149</v>
      </c>
      <c r="B12" s="338">
        <v>2231.2447599999996</v>
      </c>
      <c r="C12" s="339">
        <v>-10.193078713144956</v>
      </c>
      <c r="D12" s="338">
        <v>13695.848899999999</v>
      </c>
      <c r="E12" s="339">
        <v>-12.360943210653241</v>
      </c>
      <c r="F12" s="338">
        <v>29622.742069999989</v>
      </c>
      <c r="G12" s="339">
        <v>-5.7203412571823966</v>
      </c>
      <c r="H12" s="339">
        <v>100</v>
      </c>
    </row>
    <row r="13" spans="1:8" x14ac:dyDescent="0.2">
      <c r="A13" s="375" t="s">
        <v>150</v>
      </c>
      <c r="B13" s="340"/>
      <c r="C13" s="340"/>
      <c r="D13" s="340"/>
      <c r="E13" s="340"/>
      <c r="F13" s="340"/>
      <c r="G13" s="340"/>
      <c r="H13" s="340"/>
    </row>
    <row r="14" spans="1:8" s="105" customFormat="1" x14ac:dyDescent="0.2">
      <c r="A14" s="629" t="s">
        <v>179</v>
      </c>
      <c r="B14" s="620">
        <v>101.34361000000001</v>
      </c>
      <c r="C14" s="621">
        <v>-29.824355247010953</v>
      </c>
      <c r="D14" s="622">
        <v>563.61943000000008</v>
      </c>
      <c r="E14" s="621">
        <v>-35.406728411090768</v>
      </c>
      <c r="F14" s="327">
        <v>1387.1223499999999</v>
      </c>
      <c r="G14" s="621">
        <v>-20.666873093806554</v>
      </c>
      <c r="H14" s="623">
        <v>4.6826264318210713</v>
      </c>
    </row>
    <row r="15" spans="1:8" s="105" customFormat="1" x14ac:dyDescent="0.2">
      <c r="A15" s="630" t="s">
        <v>581</v>
      </c>
      <c r="B15" s="625">
        <v>6.3008724557162363</v>
      </c>
      <c r="C15" s="626"/>
      <c r="D15" s="627">
        <v>6.3322406157022133</v>
      </c>
      <c r="E15" s="626"/>
      <c r="F15" s="627">
        <v>6.6757105759265132</v>
      </c>
      <c r="G15" s="626"/>
      <c r="H15" s="628"/>
    </row>
    <row r="16" spans="1:8" s="105" customFormat="1" x14ac:dyDescent="0.2">
      <c r="A16" s="631" t="s">
        <v>440</v>
      </c>
      <c r="B16" s="632">
        <v>196.45253</v>
      </c>
      <c r="C16" s="633">
        <v>72.784568870013175</v>
      </c>
      <c r="D16" s="634">
        <v>1306.1635799999999</v>
      </c>
      <c r="E16" s="342">
        <v>90.216572309849155</v>
      </c>
      <c r="F16" s="634">
        <v>2213.0985299999998</v>
      </c>
      <c r="G16" s="633">
        <v>69.586623155215506</v>
      </c>
      <c r="H16" s="635">
        <v>7.4709441981108275</v>
      </c>
    </row>
    <row r="17" spans="1:22" x14ac:dyDescent="0.2">
      <c r="A17" s="371"/>
      <c r="B17" s="368"/>
      <c r="C17" s="368"/>
      <c r="D17" s="368"/>
      <c r="E17" s="368"/>
      <c r="F17" s="368"/>
      <c r="G17" s="368"/>
      <c r="H17" s="372" t="s">
        <v>223</v>
      </c>
    </row>
    <row r="18" spans="1:22" x14ac:dyDescent="0.2">
      <c r="A18" s="366" t="s">
        <v>491</v>
      </c>
      <c r="B18" s="343"/>
      <c r="C18" s="343"/>
      <c r="D18" s="343"/>
      <c r="E18" s="343"/>
      <c r="F18" s="327"/>
      <c r="G18" s="343"/>
      <c r="H18" s="343"/>
      <c r="I18" s="88"/>
      <c r="J18" s="88"/>
      <c r="K18" s="88"/>
      <c r="L18" s="88"/>
      <c r="M18" s="88"/>
      <c r="N18" s="88"/>
    </row>
    <row r="19" spans="1:22" x14ac:dyDescent="0.2">
      <c r="A19" s="787" t="s">
        <v>441</v>
      </c>
      <c r="B19" s="788"/>
      <c r="C19" s="788"/>
      <c r="D19" s="788"/>
      <c r="E19" s="788"/>
      <c r="F19" s="788"/>
      <c r="G19" s="788"/>
      <c r="H19" s="343"/>
      <c r="I19" s="88"/>
      <c r="J19" s="88"/>
      <c r="K19" s="88"/>
      <c r="L19" s="88"/>
      <c r="M19" s="88"/>
      <c r="N19" s="88"/>
    </row>
    <row r="20" spans="1:22" ht="14.25" x14ac:dyDescent="0.2">
      <c r="A20" s="133" t="s">
        <v>549</v>
      </c>
      <c r="B20" s="373"/>
      <c r="C20" s="373"/>
      <c r="D20" s="373"/>
      <c r="E20" s="373"/>
      <c r="F20" s="373"/>
      <c r="G20" s="373"/>
      <c r="H20" s="373"/>
      <c r="I20" s="88"/>
      <c r="J20" s="88"/>
      <c r="K20" s="88"/>
      <c r="L20" s="88"/>
      <c r="M20" s="88"/>
      <c r="N20" s="88"/>
    </row>
    <row r="21" spans="1:22" x14ac:dyDescent="0.2">
      <c r="A21" s="138"/>
      <c r="B21" s="84"/>
      <c r="C21" s="84"/>
      <c r="D21" s="84"/>
      <c r="E21" s="84"/>
      <c r="F21" s="84"/>
      <c r="G21" s="84"/>
      <c r="H21" s="84"/>
    </row>
    <row r="23" spans="1:22" x14ac:dyDescent="0.2">
      <c r="D23" s="658"/>
      <c r="E23" s="658"/>
      <c r="F23" s="658"/>
      <c r="G23" s="658"/>
      <c r="H23" s="658"/>
      <c r="I23" s="658"/>
      <c r="J23" s="658"/>
      <c r="K23" s="658"/>
      <c r="L23" s="658"/>
      <c r="M23" s="658"/>
      <c r="N23" s="658"/>
      <c r="O23" s="658"/>
      <c r="P23" s="658"/>
      <c r="Q23" s="658"/>
      <c r="R23" s="658"/>
      <c r="S23" s="658"/>
      <c r="T23" s="658"/>
      <c r="U23" s="658"/>
      <c r="V23" s="658"/>
    </row>
    <row r="24" spans="1:22" x14ac:dyDescent="0.2">
      <c r="B24" s="81" t="s">
        <v>382</v>
      </c>
    </row>
    <row r="32" spans="1:22" x14ac:dyDescent="0.2">
      <c r="C32" s="81" t="s">
        <v>382</v>
      </c>
    </row>
  </sheetData>
  <mergeCells count="4">
    <mergeCell ref="B3:C3"/>
    <mergeCell ref="D3:E3"/>
    <mergeCell ref="F3:H3"/>
    <mergeCell ref="A19:G19"/>
  </mergeCells>
  <conditionalFormatting sqref="B6">
    <cfRule type="cellIs" dxfId="149" priority="23" operator="between">
      <formula>0</formula>
      <formula>0.5</formula>
    </cfRule>
    <cfRule type="cellIs" dxfId="148" priority="24" operator="between">
      <formula>0</formula>
      <formula>0.49</formula>
    </cfRule>
  </conditionalFormatting>
  <conditionalFormatting sqref="D6">
    <cfRule type="cellIs" dxfId="147" priority="21" operator="between">
      <formula>0</formula>
      <formula>0.5</formula>
    </cfRule>
    <cfRule type="cellIs" dxfId="146" priority="22" operator="between">
      <formula>0</formula>
      <formula>0.49</formula>
    </cfRule>
  </conditionalFormatting>
  <conditionalFormatting sqref="D7">
    <cfRule type="cellIs" dxfId="145" priority="19" operator="between">
      <formula>0</formula>
      <formula>0.5</formula>
    </cfRule>
    <cfRule type="cellIs" dxfId="144" priority="20" operator="between">
      <formula>0</formula>
      <formula>0.49</formula>
    </cfRule>
  </conditionalFormatting>
  <conditionalFormatting sqref="B7">
    <cfRule type="cellIs" dxfId="143" priority="7" operator="between">
      <formula>0</formula>
      <formula>0.5</formula>
    </cfRule>
    <cfRule type="cellIs" dxfId="142" priority="8" operator="between">
      <formula>0</formula>
      <formula>0.49</formula>
    </cfRule>
  </conditionalFormatting>
  <conditionalFormatting sqref="E16">
    <cfRule type="cellIs" dxfId="141" priority="6" operator="between">
      <formula>0</formula>
      <formula>0.5</formula>
    </cfRule>
  </conditionalFormatting>
  <conditionalFormatting sqref="E16">
    <cfRule type="cellIs" dxfId="140" priority="5" operator="equal">
      <formula>0</formula>
    </cfRule>
  </conditionalFormatting>
  <conditionalFormatting sqref="E8">
    <cfRule type="cellIs" dxfId="139"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442</v>
      </c>
    </row>
    <row r="2" spans="1:10" ht="15.75" x14ac:dyDescent="0.25">
      <c r="A2" s="2"/>
      <c r="J2" s="79" t="s">
        <v>152</v>
      </c>
    </row>
    <row r="3" spans="1:10" ht="13.7" customHeight="1" x14ac:dyDescent="0.2">
      <c r="A3" s="90" t="s">
        <v>533</v>
      </c>
      <c r="B3" s="782">
        <f>INDICE!A3</f>
        <v>43983</v>
      </c>
      <c r="C3" s="782"/>
      <c r="D3" s="782">
        <f>INDICE!C3</f>
        <v>0</v>
      </c>
      <c r="E3" s="782"/>
      <c r="F3" s="91"/>
      <c r="G3" s="783" t="s">
        <v>117</v>
      </c>
      <c r="H3" s="783"/>
      <c r="I3" s="783"/>
      <c r="J3" s="783"/>
    </row>
    <row r="4" spans="1:10" x14ac:dyDescent="0.2">
      <c r="A4" s="92"/>
      <c r="B4" s="93" t="s">
        <v>180</v>
      </c>
      <c r="C4" s="93" t="s">
        <v>181</v>
      </c>
      <c r="D4" s="93" t="s">
        <v>182</v>
      </c>
      <c r="E4" s="93" t="s">
        <v>183</v>
      </c>
      <c r="F4" s="93"/>
      <c r="G4" s="93" t="s">
        <v>180</v>
      </c>
      <c r="H4" s="93" t="s">
        <v>181</v>
      </c>
      <c r="I4" s="93" t="s">
        <v>182</v>
      </c>
      <c r="J4" s="93" t="s">
        <v>183</v>
      </c>
    </row>
    <row r="5" spans="1:10" x14ac:dyDescent="0.2">
      <c r="A5" s="376" t="s">
        <v>154</v>
      </c>
      <c r="B5" s="94">
        <v>256.80024999999989</v>
      </c>
      <c r="C5" s="94">
        <v>60.095010000000009</v>
      </c>
      <c r="D5" s="94">
        <v>1.81436</v>
      </c>
      <c r="E5" s="352">
        <v>318.70961999999992</v>
      </c>
      <c r="F5" s="94"/>
      <c r="G5" s="94">
        <v>3274.0730399999975</v>
      </c>
      <c r="H5" s="94">
        <v>698.53076999999962</v>
      </c>
      <c r="I5" s="94">
        <v>70.40751000000003</v>
      </c>
      <c r="J5" s="352">
        <v>4043.0113199999969</v>
      </c>
    </row>
    <row r="6" spans="1:10" x14ac:dyDescent="0.2">
      <c r="A6" s="377" t="s">
        <v>155</v>
      </c>
      <c r="B6" s="96">
        <v>63.718299999999985</v>
      </c>
      <c r="C6" s="96">
        <v>24.519030000000001</v>
      </c>
      <c r="D6" s="96">
        <v>1.6300500000000002</v>
      </c>
      <c r="E6" s="354">
        <v>89.867379999999983</v>
      </c>
      <c r="F6" s="96"/>
      <c r="G6" s="96">
        <v>797.07101999999998</v>
      </c>
      <c r="H6" s="96">
        <v>317.05227000000014</v>
      </c>
      <c r="I6" s="96">
        <v>74.042179999999973</v>
      </c>
      <c r="J6" s="354">
        <v>1188.1654699999999</v>
      </c>
    </row>
    <row r="7" spans="1:10" x14ac:dyDescent="0.2">
      <c r="A7" s="377" t="s">
        <v>156</v>
      </c>
      <c r="B7" s="96">
        <v>29.53012</v>
      </c>
      <c r="C7" s="96">
        <v>5.0589300000000001</v>
      </c>
      <c r="D7" s="96">
        <v>1.4958800000000001</v>
      </c>
      <c r="E7" s="354">
        <v>36.08493</v>
      </c>
      <c r="F7" s="96"/>
      <c r="G7" s="96">
        <v>381.86617000000001</v>
      </c>
      <c r="H7" s="96">
        <v>80.960060000000013</v>
      </c>
      <c r="I7" s="96">
        <v>43.454759999999993</v>
      </c>
      <c r="J7" s="354">
        <v>506.28098999999997</v>
      </c>
    </row>
    <row r="8" spans="1:10" x14ac:dyDescent="0.2">
      <c r="A8" s="377" t="s">
        <v>157</v>
      </c>
      <c r="B8" s="96">
        <v>26.207690000000003</v>
      </c>
      <c r="C8" s="96">
        <v>3.0323999999999995</v>
      </c>
      <c r="D8" s="96">
        <v>5.4571800000000001</v>
      </c>
      <c r="E8" s="354">
        <v>34.697270000000003</v>
      </c>
      <c r="F8" s="96"/>
      <c r="G8" s="96">
        <v>343.58627999999993</v>
      </c>
      <c r="H8" s="96">
        <v>48.647570000000002</v>
      </c>
      <c r="I8" s="96">
        <v>116.70127000000002</v>
      </c>
      <c r="J8" s="354">
        <v>508.93511999999998</v>
      </c>
    </row>
    <row r="9" spans="1:10" x14ac:dyDescent="0.2">
      <c r="A9" s="377" t="s">
        <v>158</v>
      </c>
      <c r="B9" s="96">
        <v>45.404589999999999</v>
      </c>
      <c r="C9" s="96">
        <v>0</v>
      </c>
      <c r="D9" s="96">
        <v>0</v>
      </c>
      <c r="E9" s="354">
        <v>45.404589999999999</v>
      </c>
      <c r="F9" s="96"/>
      <c r="G9" s="96">
        <v>584.41826999999989</v>
      </c>
      <c r="H9" s="96">
        <v>8.1799999999999998E-3</v>
      </c>
      <c r="I9" s="96">
        <v>99.256839999999997</v>
      </c>
      <c r="J9" s="354">
        <v>683.68328999999994</v>
      </c>
    </row>
    <row r="10" spans="1:10" x14ac:dyDescent="0.2">
      <c r="A10" s="377" t="s">
        <v>159</v>
      </c>
      <c r="B10" s="96">
        <v>20.505100000000002</v>
      </c>
      <c r="C10" s="96">
        <v>3.8129600000000003</v>
      </c>
      <c r="D10" s="96">
        <v>6.268E-2</v>
      </c>
      <c r="E10" s="354">
        <v>24.380740000000003</v>
      </c>
      <c r="F10" s="96"/>
      <c r="G10" s="96">
        <v>275.44799000000006</v>
      </c>
      <c r="H10" s="96">
        <v>62.919069999999998</v>
      </c>
      <c r="I10" s="96">
        <v>2.3936700000000002</v>
      </c>
      <c r="J10" s="354">
        <v>340.76073000000002</v>
      </c>
    </row>
    <row r="11" spans="1:10" x14ac:dyDescent="0.2">
      <c r="A11" s="377" t="s">
        <v>160</v>
      </c>
      <c r="B11" s="96">
        <v>110.79768999999997</v>
      </c>
      <c r="C11" s="96">
        <v>43.286369999999984</v>
      </c>
      <c r="D11" s="96">
        <v>4.18018</v>
      </c>
      <c r="E11" s="354">
        <v>158.26423999999997</v>
      </c>
      <c r="F11" s="96"/>
      <c r="G11" s="96">
        <v>1526.5860600000012</v>
      </c>
      <c r="H11" s="96">
        <v>672.92513999999983</v>
      </c>
      <c r="I11" s="96">
        <v>159.33785999999998</v>
      </c>
      <c r="J11" s="354">
        <v>2358.8490600000009</v>
      </c>
    </row>
    <row r="12" spans="1:10" x14ac:dyDescent="0.2">
      <c r="A12" s="377" t="s">
        <v>529</v>
      </c>
      <c r="B12" s="96">
        <v>87.754130000000004</v>
      </c>
      <c r="C12" s="96">
        <v>40.232399999999991</v>
      </c>
      <c r="D12" s="96">
        <v>2.0774700000000004</v>
      </c>
      <c r="E12" s="354">
        <v>130.06399999999999</v>
      </c>
      <c r="F12" s="96"/>
      <c r="G12" s="96">
        <v>1165.0239900000001</v>
      </c>
      <c r="H12" s="96">
        <v>608.97816999999918</v>
      </c>
      <c r="I12" s="96">
        <v>103.13843999999997</v>
      </c>
      <c r="J12" s="354">
        <v>1877.1405999999993</v>
      </c>
    </row>
    <row r="13" spans="1:10" x14ac:dyDescent="0.2">
      <c r="A13" s="377" t="s">
        <v>161</v>
      </c>
      <c r="B13" s="96">
        <v>249.64246000000009</v>
      </c>
      <c r="C13" s="96">
        <v>31.057310000000005</v>
      </c>
      <c r="D13" s="96">
        <v>4.5683999999999996</v>
      </c>
      <c r="E13" s="354">
        <v>285.26817000000011</v>
      </c>
      <c r="F13" s="96"/>
      <c r="G13" s="96">
        <v>3403.1665699999985</v>
      </c>
      <c r="H13" s="96">
        <v>518.28969999999993</v>
      </c>
      <c r="I13" s="96">
        <v>183.0384699999999</v>
      </c>
      <c r="J13" s="354">
        <v>4104.4947399999983</v>
      </c>
    </row>
    <row r="14" spans="1:10" x14ac:dyDescent="0.2">
      <c r="A14" s="377" t="s">
        <v>162</v>
      </c>
      <c r="B14" s="96">
        <v>0.76012999999999997</v>
      </c>
      <c r="C14" s="96">
        <v>0</v>
      </c>
      <c r="D14" s="96">
        <v>8.1759999999999999E-2</v>
      </c>
      <c r="E14" s="354">
        <v>0.84189000000000003</v>
      </c>
      <c r="F14" s="96"/>
      <c r="G14" s="96">
        <v>11.80988</v>
      </c>
      <c r="H14" s="96">
        <v>0</v>
      </c>
      <c r="I14" s="96">
        <v>0.79313999999999985</v>
      </c>
      <c r="J14" s="354">
        <v>12.603019999999999</v>
      </c>
    </row>
    <row r="15" spans="1:10" x14ac:dyDescent="0.2">
      <c r="A15" s="377" t="s">
        <v>163</v>
      </c>
      <c r="B15" s="96">
        <v>149.32007999999999</v>
      </c>
      <c r="C15" s="96">
        <v>20.136510000000001</v>
      </c>
      <c r="D15" s="96">
        <v>3.9593099999999999</v>
      </c>
      <c r="E15" s="354">
        <v>173.41589999999999</v>
      </c>
      <c r="F15" s="96"/>
      <c r="G15" s="96">
        <v>1920.4371400000011</v>
      </c>
      <c r="H15" s="96">
        <v>259.14924999999999</v>
      </c>
      <c r="I15" s="96">
        <v>71.892920000000018</v>
      </c>
      <c r="J15" s="354">
        <v>2251.4793100000015</v>
      </c>
    </row>
    <row r="16" spans="1:10" x14ac:dyDescent="0.2">
      <c r="A16" s="377" t="s">
        <v>164</v>
      </c>
      <c r="B16" s="96">
        <v>46.162119999999994</v>
      </c>
      <c r="C16" s="96">
        <v>13.529729999999999</v>
      </c>
      <c r="D16" s="96">
        <v>0.39615999999999996</v>
      </c>
      <c r="E16" s="354">
        <v>60.088009999999997</v>
      </c>
      <c r="F16" s="96"/>
      <c r="G16" s="96">
        <v>620.29499000000021</v>
      </c>
      <c r="H16" s="96">
        <v>155.11573000000004</v>
      </c>
      <c r="I16" s="96">
        <v>14.941919999999996</v>
      </c>
      <c r="J16" s="354">
        <v>790.35264000000029</v>
      </c>
    </row>
    <row r="17" spans="1:10" x14ac:dyDescent="0.2">
      <c r="A17" s="377" t="s">
        <v>165</v>
      </c>
      <c r="B17" s="96">
        <v>95.076350000000005</v>
      </c>
      <c r="C17" s="96">
        <v>20.745390000000004</v>
      </c>
      <c r="D17" s="96">
        <v>7.3287100000000009</v>
      </c>
      <c r="E17" s="354">
        <v>123.15045000000001</v>
      </c>
      <c r="F17" s="96"/>
      <c r="G17" s="96">
        <v>1268.7197700000006</v>
      </c>
      <c r="H17" s="96">
        <v>322.29036999999994</v>
      </c>
      <c r="I17" s="96">
        <v>242.58322000000007</v>
      </c>
      <c r="J17" s="354">
        <v>1833.5933600000005</v>
      </c>
    </row>
    <row r="18" spans="1:10" x14ac:dyDescent="0.2">
      <c r="A18" s="377" t="s">
        <v>166</v>
      </c>
      <c r="B18" s="96">
        <v>9.9531899999999993</v>
      </c>
      <c r="C18" s="96">
        <v>3.1627799999999997</v>
      </c>
      <c r="D18" s="96">
        <v>0.33524999999999999</v>
      </c>
      <c r="E18" s="354">
        <v>13.451219999999999</v>
      </c>
      <c r="F18" s="96"/>
      <c r="G18" s="96">
        <v>135.64578999999998</v>
      </c>
      <c r="H18" s="96">
        <v>50.389550000000007</v>
      </c>
      <c r="I18" s="96">
        <v>15.659849999999995</v>
      </c>
      <c r="J18" s="354">
        <v>201.69519</v>
      </c>
    </row>
    <row r="19" spans="1:10" x14ac:dyDescent="0.2">
      <c r="A19" s="377" t="s">
        <v>167</v>
      </c>
      <c r="B19" s="96">
        <v>163.43902</v>
      </c>
      <c r="C19" s="96">
        <v>11.117379999999999</v>
      </c>
      <c r="D19" s="96">
        <v>3.3320499999999997</v>
      </c>
      <c r="E19" s="354">
        <v>177.88845000000001</v>
      </c>
      <c r="F19" s="96"/>
      <c r="G19" s="96">
        <v>1920.7283600000012</v>
      </c>
      <c r="H19" s="96">
        <v>208.97382000000007</v>
      </c>
      <c r="I19" s="96">
        <v>160.50806</v>
      </c>
      <c r="J19" s="354">
        <v>2290.2102400000012</v>
      </c>
    </row>
    <row r="20" spans="1:10" x14ac:dyDescent="0.2">
      <c r="A20" s="377" t="s">
        <v>168</v>
      </c>
      <c r="B20" s="96">
        <v>0.9718500000000001</v>
      </c>
      <c r="C20" s="96">
        <v>0</v>
      </c>
      <c r="D20" s="96">
        <v>0</v>
      </c>
      <c r="E20" s="354">
        <v>0.9718500000000001</v>
      </c>
      <c r="F20" s="96"/>
      <c r="G20" s="96">
        <v>17.383920000000003</v>
      </c>
      <c r="H20" s="96">
        <v>0</v>
      </c>
      <c r="I20" s="96">
        <v>0</v>
      </c>
      <c r="J20" s="354">
        <v>17.383920000000003</v>
      </c>
    </row>
    <row r="21" spans="1:10" x14ac:dyDescent="0.2">
      <c r="A21" s="377" t="s">
        <v>169</v>
      </c>
      <c r="B21" s="96">
        <v>68.185959999999994</v>
      </c>
      <c r="C21" s="96">
        <v>12.470800000000002</v>
      </c>
      <c r="D21" s="96">
        <v>0.28586</v>
      </c>
      <c r="E21" s="354">
        <v>80.942619999999991</v>
      </c>
      <c r="F21" s="96"/>
      <c r="G21" s="96">
        <v>857.81093999999985</v>
      </c>
      <c r="H21" s="96">
        <v>153.66944000000001</v>
      </c>
      <c r="I21" s="96">
        <v>8.001439999999997</v>
      </c>
      <c r="J21" s="354">
        <v>1019.4818199999999</v>
      </c>
    </row>
    <row r="22" spans="1:10" x14ac:dyDescent="0.2">
      <c r="A22" s="377" t="s">
        <v>170</v>
      </c>
      <c r="B22" s="96">
        <v>43.274389999999997</v>
      </c>
      <c r="C22" s="96">
        <v>6.8634499999999994</v>
      </c>
      <c r="D22" s="96">
        <v>0.41061999999999999</v>
      </c>
      <c r="E22" s="354">
        <v>50.548459999999999</v>
      </c>
      <c r="F22" s="96"/>
      <c r="G22" s="96">
        <v>558.96450000000016</v>
      </c>
      <c r="H22" s="96">
        <v>99.642460000000014</v>
      </c>
      <c r="I22" s="96">
        <v>14.646419999999999</v>
      </c>
      <c r="J22" s="354">
        <v>673.25338000000022</v>
      </c>
    </row>
    <row r="23" spans="1:10" x14ac:dyDescent="0.2">
      <c r="A23" s="378" t="s">
        <v>171</v>
      </c>
      <c r="B23" s="96">
        <v>139.18901999999997</v>
      </c>
      <c r="C23" s="96">
        <v>12.726339999999999</v>
      </c>
      <c r="D23" s="96">
        <v>1.7183299999999999</v>
      </c>
      <c r="E23" s="354">
        <v>153.63368999999997</v>
      </c>
      <c r="F23" s="96"/>
      <c r="G23" s="96">
        <v>1659.8060899999994</v>
      </c>
      <c r="H23" s="96">
        <v>171.70779000000007</v>
      </c>
      <c r="I23" s="96">
        <v>59.304870000000008</v>
      </c>
      <c r="J23" s="354">
        <v>1890.8187499999995</v>
      </c>
    </row>
    <row r="24" spans="1:10" x14ac:dyDescent="0.2">
      <c r="A24" s="379" t="s">
        <v>443</v>
      </c>
      <c r="B24" s="100">
        <v>1606.692439999998</v>
      </c>
      <c r="C24" s="100">
        <v>311.84678999999988</v>
      </c>
      <c r="D24" s="100">
        <v>39.134249999999987</v>
      </c>
      <c r="E24" s="100">
        <v>1957.6734799999979</v>
      </c>
      <c r="F24" s="100"/>
      <c r="G24" s="100">
        <v>20722.840769999995</v>
      </c>
      <c r="H24" s="100">
        <v>4429.2493399999985</v>
      </c>
      <c r="I24" s="100">
        <v>1440.1028400000002</v>
      </c>
      <c r="J24" s="100">
        <v>26592.192949999993</v>
      </c>
    </row>
    <row r="25" spans="1:10" x14ac:dyDescent="0.2">
      <c r="J25" s="79" t="s">
        <v>223</v>
      </c>
    </row>
    <row r="26" spans="1:10" x14ac:dyDescent="0.2">
      <c r="A26" s="356" t="s">
        <v>568</v>
      </c>
      <c r="G26" s="58"/>
      <c r="H26" s="58"/>
      <c r="I26" s="58"/>
      <c r="J26" s="58"/>
    </row>
    <row r="27" spans="1:10" x14ac:dyDescent="0.2">
      <c r="A27" s="101" t="s">
        <v>224</v>
      </c>
      <c r="G27" s="58"/>
      <c r="H27" s="58"/>
      <c r="I27" s="58"/>
      <c r="J27" s="58"/>
    </row>
    <row r="28" spans="1:10" ht="18" x14ac:dyDescent="0.25">
      <c r="A28" s="102"/>
      <c r="E28" s="789"/>
      <c r="F28" s="78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38" priority="2" operator="between">
      <formula>0</formula>
      <formula>0.5</formula>
    </cfRule>
    <cfRule type="cellIs" dxfId="137" priority="3" operator="between">
      <formula>0</formula>
      <formula>0.49</formula>
    </cfRule>
  </conditionalFormatting>
  <conditionalFormatting sqref="B5:J24">
    <cfRule type="cellIs" dxfId="13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3" sqref="A3"/>
    </sheetView>
  </sheetViews>
  <sheetFormatPr baseColWidth="10" defaultRowHeight="13.7" customHeight="1" x14ac:dyDescent="0.2"/>
  <cols>
    <col min="1" max="1" width="25.625" style="108" customWidth="1"/>
    <col min="2" max="7" width="10.625" style="108" customWidth="1"/>
    <col min="8" max="8" width="14.75" style="108" customWidth="1"/>
    <col min="9" max="66" width="11" style="108"/>
    <col min="67" max="243" width="10" style="108"/>
    <col min="244" max="244" width="3.625" style="108" customWidth="1"/>
    <col min="245" max="245" width="24.875" style="108" bestFit="1" customWidth="1"/>
    <col min="246" max="251" width="9" style="108" customWidth="1"/>
    <col min="252" max="252" width="8.7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7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7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7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7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7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7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7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7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7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7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7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7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7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7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7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7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7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7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7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7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7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7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7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7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7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7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7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7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7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7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7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7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7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7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7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7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7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7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7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7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7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7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7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7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7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7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7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7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7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7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7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7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7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7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7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7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7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7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7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7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7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7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25" style="108" bestFit="1" customWidth="1"/>
    <col min="16135" max="16135" width="9.125" style="108" bestFit="1" customWidth="1"/>
    <col min="16136" max="16136" width="8.5" style="108" bestFit="1" customWidth="1"/>
    <col min="16137" max="16384" width="11" style="108"/>
  </cols>
  <sheetData>
    <row r="1" spans="1:65" ht="13.7" customHeight="1" x14ac:dyDescent="0.2">
      <c r="A1" s="790" t="s">
        <v>28</v>
      </c>
      <c r="B1" s="790"/>
      <c r="C1" s="790"/>
      <c r="D1" s="106"/>
      <c r="E1" s="106"/>
      <c r="F1" s="106"/>
      <c r="G1" s="106"/>
      <c r="H1" s="107"/>
    </row>
    <row r="2" spans="1:65" ht="13.7" customHeight="1" x14ac:dyDescent="0.2">
      <c r="A2" s="791"/>
      <c r="B2" s="791"/>
      <c r="C2" s="791"/>
      <c r="D2" s="109"/>
      <c r="E2" s="109"/>
      <c r="F2" s="109"/>
      <c r="H2" s="79" t="s">
        <v>152</v>
      </c>
    </row>
    <row r="3" spans="1:65" s="81" customFormat="1" ht="12.75" x14ac:dyDescent="0.2">
      <c r="A3" s="70"/>
      <c r="B3" s="779">
        <f>INDICE!A3</f>
        <v>43983</v>
      </c>
      <c r="C3" s="780"/>
      <c r="D3" s="780" t="s">
        <v>116</v>
      </c>
      <c r="E3" s="780"/>
      <c r="F3" s="780" t="s">
        <v>117</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184</v>
      </c>
      <c r="B5" s="388">
        <v>322.4252399999998</v>
      </c>
      <c r="C5" s="111">
        <v>-23.344132865220782</v>
      </c>
      <c r="D5" s="110">
        <v>1618.2440300000005</v>
      </c>
      <c r="E5" s="111">
        <v>-31.057115993557282</v>
      </c>
      <c r="F5" s="110">
        <v>4246.2318200000009</v>
      </c>
      <c r="G5" s="111">
        <v>-12.066101691082412</v>
      </c>
      <c r="H5" s="385">
        <v>16.738482220781105</v>
      </c>
    </row>
    <row r="6" spans="1:65" ht="13.7" customHeight="1" x14ac:dyDescent="0.2">
      <c r="A6" s="107" t="s">
        <v>185</v>
      </c>
      <c r="B6" s="389">
        <v>28.892900000000001</v>
      </c>
      <c r="C6" s="113">
        <v>-13.900243373532071</v>
      </c>
      <c r="D6" s="112">
        <v>131.66436999999996</v>
      </c>
      <c r="E6" s="113">
        <v>-30.475717551954169</v>
      </c>
      <c r="F6" s="112">
        <v>342.15366999999986</v>
      </c>
      <c r="G6" s="660">
        <v>-13.115321788041353</v>
      </c>
      <c r="H6" s="386">
        <v>1.3487565834476749</v>
      </c>
    </row>
    <row r="7" spans="1:65" ht="13.7" customHeight="1" x14ac:dyDescent="0.2">
      <c r="A7" s="107" t="s">
        <v>600</v>
      </c>
      <c r="B7" s="354">
        <v>0.15508999999999998</v>
      </c>
      <c r="C7" s="113">
        <v>230.96457533077248</v>
      </c>
      <c r="D7" s="96">
        <v>0.55146000000000006</v>
      </c>
      <c r="E7" s="113">
        <v>35.032689341071048</v>
      </c>
      <c r="F7" s="96">
        <v>1.04884</v>
      </c>
      <c r="G7" s="113">
        <v>23.314600136383941</v>
      </c>
      <c r="H7" s="354">
        <v>4.1344868666270919E-3</v>
      </c>
    </row>
    <row r="8" spans="1:65" ht="13.7" customHeight="1" x14ac:dyDescent="0.2">
      <c r="A8" s="381" t="s">
        <v>186</v>
      </c>
      <c r="B8" s="382">
        <v>351.47322999999989</v>
      </c>
      <c r="C8" s="383">
        <v>-22.620185838419903</v>
      </c>
      <c r="D8" s="382">
        <v>1750.4598600000004</v>
      </c>
      <c r="E8" s="383">
        <v>-31.003077983658528</v>
      </c>
      <c r="F8" s="382">
        <v>4589.434330000001</v>
      </c>
      <c r="G8" s="384">
        <v>-12.139441248625262</v>
      </c>
      <c r="H8" s="384">
        <v>18.091373291095412</v>
      </c>
    </row>
    <row r="9" spans="1:65" ht="13.7" customHeight="1" x14ac:dyDescent="0.2">
      <c r="A9" s="107" t="s">
        <v>172</v>
      </c>
      <c r="B9" s="389">
        <v>1606.6924399999998</v>
      </c>
      <c r="C9" s="113">
        <v>-17.650516300684714</v>
      </c>
      <c r="D9" s="112">
        <v>8884.3307399999976</v>
      </c>
      <c r="E9" s="113">
        <v>-22.98176622098687</v>
      </c>
      <c r="F9" s="112">
        <v>20722.840769999992</v>
      </c>
      <c r="G9" s="114">
        <v>-11.378055642625547</v>
      </c>
      <c r="H9" s="386">
        <v>81.688639833310532</v>
      </c>
    </row>
    <row r="10" spans="1:65" ht="13.7" customHeight="1" x14ac:dyDescent="0.2">
      <c r="A10" s="107" t="s">
        <v>601</v>
      </c>
      <c r="B10" s="389">
        <v>1.7135500000000001</v>
      </c>
      <c r="C10" s="113">
        <v>-76.253760693117727</v>
      </c>
      <c r="D10" s="112">
        <v>16.459109999999995</v>
      </c>
      <c r="E10" s="113">
        <v>-61.786904736753037</v>
      </c>
      <c r="F10" s="112">
        <v>55.806450000000012</v>
      </c>
      <c r="G10" s="114">
        <v>-46.701434071897943</v>
      </c>
      <c r="H10" s="494">
        <v>0.21998687559406727</v>
      </c>
    </row>
    <row r="11" spans="1:65" ht="13.7" customHeight="1" x14ac:dyDescent="0.2">
      <c r="A11" s="381" t="s">
        <v>462</v>
      </c>
      <c r="B11" s="382">
        <v>1608.4059899999997</v>
      </c>
      <c r="C11" s="383">
        <v>-17.866463929744793</v>
      </c>
      <c r="D11" s="382">
        <v>8900.7898499999992</v>
      </c>
      <c r="E11" s="383">
        <v>-23.126121813152071</v>
      </c>
      <c r="F11" s="382">
        <v>20778.647219999992</v>
      </c>
      <c r="G11" s="384">
        <v>-11.535520181379892</v>
      </c>
      <c r="H11" s="384">
        <v>81.908626708904592</v>
      </c>
    </row>
    <row r="12" spans="1:65" ht="13.7" customHeight="1" x14ac:dyDescent="0.2">
      <c r="A12" s="106" t="s">
        <v>444</v>
      </c>
      <c r="B12" s="116">
        <v>1959.8792199999998</v>
      </c>
      <c r="C12" s="117">
        <v>-18.761480414888478</v>
      </c>
      <c r="D12" s="116">
        <v>10651.24971</v>
      </c>
      <c r="E12" s="117">
        <v>-24.541871042991009</v>
      </c>
      <c r="F12" s="116">
        <v>25368.081549999992</v>
      </c>
      <c r="G12" s="117">
        <v>-11.645392163001492</v>
      </c>
      <c r="H12" s="117">
        <v>100</v>
      </c>
    </row>
    <row r="13" spans="1:65" ht="13.7" customHeight="1" x14ac:dyDescent="0.2">
      <c r="A13" s="118" t="s">
        <v>187</v>
      </c>
      <c r="B13" s="119">
        <v>3734.2241699999995</v>
      </c>
      <c r="C13" s="119"/>
      <c r="D13" s="119">
        <v>23356.455654974561</v>
      </c>
      <c r="E13" s="119"/>
      <c r="F13" s="119">
        <v>53265.486408609919</v>
      </c>
      <c r="G13" s="120"/>
      <c r="H13" s="121"/>
    </row>
    <row r="14" spans="1:65" ht="13.7" customHeight="1" x14ac:dyDescent="0.2">
      <c r="A14" s="122" t="s">
        <v>188</v>
      </c>
      <c r="B14" s="390">
        <v>52.484241191122706</v>
      </c>
      <c r="C14" s="123"/>
      <c r="D14" s="123">
        <v>45.603022424900544</v>
      </c>
      <c r="E14" s="123"/>
      <c r="F14" s="123">
        <v>47.62573902995365</v>
      </c>
      <c r="G14" s="124"/>
      <c r="H14" s="387"/>
    </row>
    <row r="15" spans="1:65" ht="13.7" customHeight="1" x14ac:dyDescent="0.2">
      <c r="A15" s="107"/>
      <c r="B15" s="107"/>
      <c r="C15" s="107"/>
      <c r="D15" s="107"/>
      <c r="E15" s="107"/>
      <c r="F15" s="107"/>
      <c r="H15" s="79" t="s">
        <v>223</v>
      </c>
    </row>
    <row r="16" spans="1:65" ht="13.7" customHeight="1" x14ac:dyDescent="0.2">
      <c r="A16" s="101" t="s">
        <v>491</v>
      </c>
      <c r="B16" s="101"/>
      <c r="C16" s="125"/>
      <c r="D16" s="125"/>
      <c r="E16" s="125"/>
      <c r="F16" s="101"/>
      <c r="G16" s="101"/>
      <c r="H16" s="101"/>
    </row>
    <row r="17" spans="1:12" ht="13.7" customHeight="1" x14ac:dyDescent="0.2">
      <c r="A17" s="101" t="s">
        <v>602</v>
      </c>
      <c r="B17" s="101"/>
      <c r="C17" s="125"/>
      <c r="D17" s="125"/>
      <c r="E17" s="125"/>
      <c r="F17" s="101"/>
      <c r="G17" s="101"/>
      <c r="H17" s="101"/>
    </row>
    <row r="18" spans="1:12" ht="13.7" customHeight="1" x14ac:dyDescent="0.2">
      <c r="A18" s="101" t="s">
        <v>603</v>
      </c>
    </row>
    <row r="19" spans="1:12" ht="13.7" customHeight="1" x14ac:dyDescent="0.2">
      <c r="A19" s="133" t="s">
        <v>549</v>
      </c>
      <c r="L19" s="659"/>
    </row>
    <row r="20" spans="1:12" ht="13.7" customHeight="1" x14ac:dyDescent="0.2">
      <c r="A20" s="101"/>
      <c r="L20" s="659"/>
    </row>
  </sheetData>
  <mergeCells count="4">
    <mergeCell ref="A1:C2"/>
    <mergeCell ref="B3:C3"/>
    <mergeCell ref="D3:E3"/>
    <mergeCell ref="F3:H3"/>
  </mergeCells>
  <conditionalFormatting sqref="B7">
    <cfRule type="cellIs" dxfId="135" priority="17" operator="equal">
      <formula>0</formula>
    </cfRule>
    <cfRule type="cellIs" dxfId="134" priority="24" operator="between">
      <formula>0</formula>
      <formula>0.5</formula>
    </cfRule>
    <cfRule type="cellIs" dxfId="133" priority="25" operator="between">
      <formula>0</formula>
      <formula>0.49</formula>
    </cfRule>
  </conditionalFormatting>
  <conditionalFormatting sqref="F7">
    <cfRule type="cellIs" dxfId="132" priority="20" operator="between">
      <formula>0</formula>
      <formula>0.5</formula>
    </cfRule>
    <cfRule type="cellIs" dxfId="131" priority="21" operator="between">
      <formula>0</formula>
      <formula>0.49</formula>
    </cfRule>
  </conditionalFormatting>
  <conditionalFormatting sqref="H7">
    <cfRule type="cellIs" dxfId="130" priority="18" operator="between">
      <formula>0</formula>
      <formula>0.5</formula>
    </cfRule>
    <cfRule type="cellIs" dxfId="129" priority="19" operator="between">
      <formula>0</formula>
      <formula>0.49</formula>
    </cfRule>
  </conditionalFormatting>
  <conditionalFormatting sqref="C7">
    <cfRule type="cellIs" dxfId="128" priority="16" operator="equal">
      <formula>0</formula>
    </cfRule>
  </conditionalFormatting>
  <conditionalFormatting sqref="E7">
    <cfRule type="cellIs" dxfId="127" priority="15" operator="equal">
      <formula>0</formula>
    </cfRule>
  </conditionalFormatting>
  <conditionalFormatting sqref="D7">
    <cfRule type="cellIs" dxfId="126" priority="6" operator="between">
      <formula>0</formula>
      <formula>0.5</formula>
    </cfRule>
    <cfRule type="cellIs" dxfId="125" priority="7" operator="between">
      <formula>0</formula>
      <formula>0.49</formula>
    </cfRule>
  </conditionalFormatting>
  <conditionalFormatting sqref="E11">
    <cfRule type="cellIs" dxfId="124"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875" style="1" customWidth="1"/>
    <col min="2" max="13" width="9.375" style="1" customWidth="1"/>
    <col min="14" max="16384" width="11" style="1"/>
  </cols>
  <sheetData>
    <row r="1" spans="1:14" x14ac:dyDescent="0.2">
      <c r="A1" s="792" t="s">
        <v>26</v>
      </c>
      <c r="B1" s="792"/>
      <c r="C1" s="792"/>
      <c r="D1" s="792"/>
      <c r="E1" s="792"/>
      <c r="F1" s="126"/>
      <c r="G1" s="126"/>
      <c r="H1" s="126"/>
      <c r="I1" s="126"/>
      <c r="J1" s="126"/>
      <c r="K1" s="126"/>
      <c r="L1" s="126"/>
      <c r="M1" s="126"/>
      <c r="N1" s="126"/>
    </row>
    <row r="2" spans="1:14" x14ac:dyDescent="0.2">
      <c r="A2" s="792"/>
      <c r="B2" s="793"/>
      <c r="C2" s="793"/>
      <c r="D2" s="793"/>
      <c r="E2" s="793"/>
      <c r="F2" s="126"/>
      <c r="G2" s="126"/>
      <c r="H2" s="126"/>
      <c r="I2" s="126"/>
      <c r="J2" s="126"/>
      <c r="K2" s="126"/>
      <c r="L2" s="126"/>
      <c r="M2" s="127" t="s">
        <v>152</v>
      </c>
      <c r="N2" s="126"/>
    </row>
    <row r="3" spans="1:14" x14ac:dyDescent="0.2">
      <c r="A3" s="544"/>
      <c r="B3" s="145">
        <v>2019</v>
      </c>
      <c r="C3" s="145" t="s">
        <v>526</v>
      </c>
      <c r="D3" s="145" t="s">
        <v>526</v>
      </c>
      <c r="E3" s="145" t="s">
        <v>526</v>
      </c>
      <c r="F3" s="145" t="s">
        <v>526</v>
      </c>
      <c r="G3" s="145" t="s">
        <v>526</v>
      </c>
      <c r="H3" s="145">
        <v>2020</v>
      </c>
      <c r="I3" s="145" t="s">
        <v>526</v>
      </c>
      <c r="J3" s="145" t="s">
        <v>526</v>
      </c>
      <c r="K3" s="145" t="s">
        <v>526</v>
      </c>
      <c r="L3" s="145" t="s">
        <v>526</v>
      </c>
      <c r="M3" s="145" t="s">
        <v>526</v>
      </c>
    </row>
    <row r="4" spans="1:14" x14ac:dyDescent="0.2">
      <c r="A4" s="128"/>
      <c r="B4" s="487">
        <v>43677</v>
      </c>
      <c r="C4" s="487">
        <v>43708</v>
      </c>
      <c r="D4" s="487">
        <v>43738</v>
      </c>
      <c r="E4" s="487">
        <v>43769</v>
      </c>
      <c r="F4" s="487">
        <v>43799</v>
      </c>
      <c r="G4" s="487">
        <v>43830</v>
      </c>
      <c r="H4" s="487">
        <v>43861</v>
      </c>
      <c r="I4" s="487">
        <v>43890</v>
      </c>
      <c r="J4" s="487">
        <v>43921</v>
      </c>
      <c r="K4" s="487">
        <v>43951</v>
      </c>
      <c r="L4" s="487">
        <v>43982</v>
      </c>
      <c r="M4" s="487">
        <v>44012</v>
      </c>
    </row>
    <row r="5" spans="1:14" x14ac:dyDescent="0.2">
      <c r="A5" s="129" t="s">
        <v>189</v>
      </c>
      <c r="B5" s="130">
        <v>21.244409999999995</v>
      </c>
      <c r="C5" s="130">
        <v>18.927529999999987</v>
      </c>
      <c r="D5" s="130">
        <v>15.665430000000011</v>
      </c>
      <c r="E5" s="130">
        <v>15.701379999999988</v>
      </c>
      <c r="F5" s="130">
        <v>14.889789999999991</v>
      </c>
      <c r="G5" s="130">
        <v>13.618839999999999</v>
      </c>
      <c r="H5" s="130">
        <v>17.200319999999973</v>
      </c>
      <c r="I5" s="130">
        <v>16.694429999999993</v>
      </c>
      <c r="J5" s="130">
        <v>12.242889999999994</v>
      </c>
      <c r="K5" s="130">
        <v>3.8877699999999997</v>
      </c>
      <c r="L5" s="130">
        <v>8.2138199999999912</v>
      </c>
      <c r="M5" s="130">
        <v>11.425880000000001</v>
      </c>
    </row>
    <row r="6" spans="1:14" x14ac:dyDescent="0.2">
      <c r="A6" s="131" t="s">
        <v>446</v>
      </c>
      <c r="B6" s="132">
        <v>169.23126999999994</v>
      </c>
      <c r="C6" s="132">
        <v>142.46296000000004</v>
      </c>
      <c r="D6" s="132">
        <v>129.61608000000004</v>
      </c>
      <c r="E6" s="132">
        <v>152.60756000000018</v>
      </c>
      <c r="F6" s="132">
        <v>134.88868999999985</v>
      </c>
      <c r="G6" s="132">
        <v>94.696359999999913</v>
      </c>
      <c r="H6" s="132">
        <v>120.55326000000008</v>
      </c>
      <c r="I6" s="132">
        <v>120.97951999999997</v>
      </c>
      <c r="J6" s="132">
        <v>90.154430000000005</v>
      </c>
      <c r="K6" s="132">
        <v>52.596400000000017</v>
      </c>
      <c r="L6" s="132">
        <v>77.99221</v>
      </c>
      <c r="M6" s="132">
        <v>101.34361000000001</v>
      </c>
    </row>
    <row r="7" spans="1:14" ht="15.75" customHeight="1" x14ac:dyDescent="0.2">
      <c r="A7" s="129"/>
      <c r="B7" s="130"/>
      <c r="C7" s="130"/>
      <c r="D7" s="130"/>
      <c r="E7" s="130"/>
      <c r="F7" s="130"/>
      <c r="G7" s="130"/>
      <c r="H7" s="130"/>
      <c r="I7" s="130"/>
      <c r="J7" s="130"/>
      <c r="K7" s="130"/>
      <c r="L7" s="794" t="s">
        <v>223</v>
      </c>
      <c r="M7" s="794"/>
    </row>
    <row r="8" spans="1:14" x14ac:dyDescent="0.2">
      <c r="A8" s="133" t="s">
        <v>445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75" defaultRowHeight="12.75" x14ac:dyDescent="0.2"/>
  <cols>
    <col min="1" max="1" width="11" style="18" customWidth="1"/>
    <col min="2" max="16384" width="11.375" style="18"/>
  </cols>
  <sheetData>
    <row r="1" spans="1:4" s="3" customFormat="1" x14ac:dyDescent="0.2">
      <c r="A1" s="6" t="s">
        <v>524</v>
      </c>
    </row>
    <row r="2" spans="1:4" x14ac:dyDescent="0.2">
      <c r="A2" s="457"/>
      <c r="B2" s="457"/>
      <c r="C2" s="457"/>
      <c r="D2" s="457"/>
    </row>
    <row r="3" spans="1:4" x14ac:dyDescent="0.2">
      <c r="B3" s="670">
        <v>2018</v>
      </c>
      <c r="C3" s="670">
        <v>2019</v>
      </c>
      <c r="D3" s="670">
        <v>2020</v>
      </c>
    </row>
    <row r="4" spans="1:4" x14ac:dyDescent="0.2">
      <c r="A4" s="564" t="s">
        <v>127</v>
      </c>
      <c r="B4" s="585">
        <v>2.6252495904358977</v>
      </c>
      <c r="C4" s="585">
        <v>2.226609745041261</v>
      </c>
      <c r="D4" s="587">
        <v>0.52077380097580139</v>
      </c>
    </row>
    <row r="5" spans="1:4" x14ac:dyDescent="0.2">
      <c r="A5" s="566" t="s">
        <v>128</v>
      </c>
      <c r="B5" s="585">
        <v>3.0471375064066142</v>
      </c>
      <c r="C5" s="585">
        <v>2.0279312492240296</v>
      </c>
      <c r="D5" s="587">
        <v>0.72399942615333079</v>
      </c>
    </row>
    <row r="6" spans="1:4" x14ac:dyDescent="0.2">
      <c r="A6" s="566" t="s">
        <v>129</v>
      </c>
      <c r="B6" s="585">
        <v>2.6182971666901578</v>
      </c>
      <c r="C6" s="585">
        <v>1.7927887286383137</v>
      </c>
      <c r="D6" s="587">
        <v>-1.1625361468548705</v>
      </c>
    </row>
    <row r="7" spans="1:4" x14ac:dyDescent="0.2">
      <c r="A7" s="566" t="s">
        <v>130</v>
      </c>
      <c r="B7" s="585">
        <v>3.1028691553589707</v>
      </c>
      <c r="C7" s="585">
        <v>1.6891188497181346</v>
      </c>
      <c r="D7" s="587">
        <v>-6.3670049883548465</v>
      </c>
    </row>
    <row r="8" spans="1:4" x14ac:dyDescent="0.2">
      <c r="A8" s="566" t="s">
        <v>131</v>
      </c>
      <c r="B8" s="585">
        <v>2.8002822991806728</v>
      </c>
      <c r="C8" s="585">
        <v>1.6557482891895017</v>
      </c>
      <c r="D8" s="585">
        <v>-10.260568850950108</v>
      </c>
    </row>
    <row r="9" spans="1:4" x14ac:dyDescent="0.2">
      <c r="A9" s="566" t="s">
        <v>132</v>
      </c>
      <c r="B9" s="585">
        <v>2.1863853347752089</v>
      </c>
      <c r="C9" s="585">
        <v>1.5665806081456117</v>
      </c>
      <c r="D9" s="587">
        <v>-11.645392163001492</v>
      </c>
    </row>
    <row r="10" spans="1:4" x14ac:dyDescent="0.2">
      <c r="A10" s="566" t="s">
        <v>133</v>
      </c>
      <c r="B10" s="585">
        <v>2.3364477428658161</v>
      </c>
      <c r="C10" s="585">
        <v>1.6829016313308054</v>
      </c>
      <c r="D10" s="587" t="s">
        <v>526</v>
      </c>
    </row>
    <row r="11" spans="1:4" x14ac:dyDescent="0.2">
      <c r="A11" s="566" t="s">
        <v>134</v>
      </c>
      <c r="B11" s="585">
        <v>2.5403953373232637</v>
      </c>
      <c r="C11" s="585">
        <v>1.279507431574584</v>
      </c>
      <c r="D11" s="587" t="s">
        <v>526</v>
      </c>
    </row>
    <row r="12" spans="1:4" x14ac:dyDescent="0.2">
      <c r="A12" s="566" t="s">
        <v>135</v>
      </c>
      <c r="B12" s="585">
        <v>2.415592757855944</v>
      </c>
      <c r="C12" s="585">
        <v>1.3870275239135792</v>
      </c>
      <c r="D12" s="587" t="s">
        <v>526</v>
      </c>
    </row>
    <row r="13" spans="1:4" x14ac:dyDescent="0.2">
      <c r="A13" s="566" t="s">
        <v>136</v>
      </c>
      <c r="B13" s="585">
        <v>2.3736500324274887</v>
      </c>
      <c r="C13" s="585">
        <v>1.1829560061914697</v>
      </c>
      <c r="D13" s="587" t="s">
        <v>526</v>
      </c>
    </row>
    <row r="14" spans="1:4" x14ac:dyDescent="0.2">
      <c r="A14" s="566" t="s">
        <v>137</v>
      </c>
      <c r="B14" s="585">
        <v>2.3909901877080979</v>
      </c>
      <c r="C14" s="585">
        <v>0.98436567314520451</v>
      </c>
      <c r="D14" s="587" t="s">
        <v>526</v>
      </c>
    </row>
    <row r="15" spans="1:4" x14ac:dyDescent="0.2">
      <c r="A15" s="567" t="s">
        <v>138</v>
      </c>
      <c r="B15" s="463">
        <v>2.5111497093778459</v>
      </c>
      <c r="C15" s="463">
        <v>0.65142897420195978</v>
      </c>
      <c r="D15" s="588" t="s">
        <v>526</v>
      </c>
    </row>
    <row r="16" spans="1:4" x14ac:dyDescent="0.2">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E40" sqref="E40"/>
    </sheetView>
  </sheetViews>
  <sheetFormatPr baseColWidth="10" defaultRowHeight="13.7" customHeight="1" x14ac:dyDescent="0.2"/>
  <cols>
    <col min="1" max="1" width="28.375" style="108" customWidth="1"/>
    <col min="2" max="7" width="12.25" style="108" customWidth="1"/>
    <col min="8" max="11" width="11" style="108"/>
    <col min="12" max="12" width="12.875" style="108" customWidth="1"/>
    <col min="13" max="14" width="11.75" style="108" customWidth="1"/>
    <col min="15" max="242" width="10" style="108"/>
    <col min="243" max="243" width="3.625" style="108" customWidth="1"/>
    <col min="244" max="244" width="24.875" style="108" bestFit="1" customWidth="1"/>
    <col min="245" max="250" width="9" style="108" customWidth="1"/>
    <col min="251" max="251" width="8.7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7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7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7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7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7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7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7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7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7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7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7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7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7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7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7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7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7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7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7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7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7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7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7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7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7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7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7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7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7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7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7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7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7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7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7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7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7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7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7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7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7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7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7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7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7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7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7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7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7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7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7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7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7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7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7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7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7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7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7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7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7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7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25" style="108" bestFit="1" customWidth="1"/>
    <col min="16134" max="16134" width="9.125" style="108" bestFit="1" customWidth="1"/>
    <col min="16135" max="16135" width="8.5" style="108" bestFit="1" customWidth="1"/>
    <col min="16136" max="16384" width="11" style="108"/>
  </cols>
  <sheetData>
    <row r="1" spans="1:13" ht="13.7" customHeight="1" x14ac:dyDescent="0.2">
      <c r="A1" s="790" t="s">
        <v>33</v>
      </c>
      <c r="B1" s="790"/>
      <c r="C1" s="790"/>
      <c r="D1" s="106"/>
      <c r="E1" s="106"/>
      <c r="F1" s="106"/>
      <c r="G1" s="106"/>
    </row>
    <row r="2" spans="1:13" ht="13.7" customHeight="1" x14ac:dyDescent="0.2">
      <c r="A2" s="791"/>
      <c r="B2" s="791"/>
      <c r="C2" s="791"/>
      <c r="D2" s="109"/>
      <c r="E2" s="109"/>
      <c r="F2" s="109"/>
      <c r="G2" s="79" t="s">
        <v>152</v>
      </c>
    </row>
    <row r="3" spans="1:13" ht="13.7" customHeight="1" x14ac:dyDescent="0.2">
      <c r="A3" s="134"/>
      <c r="B3" s="795">
        <f>INDICE!A3</f>
        <v>43983</v>
      </c>
      <c r="C3" s="796"/>
      <c r="D3" s="796" t="s">
        <v>116</v>
      </c>
      <c r="E3" s="796"/>
      <c r="F3" s="796" t="s">
        <v>117</v>
      </c>
      <c r="G3" s="796"/>
    </row>
    <row r="4" spans="1:13" ht="30.4" customHeight="1" x14ac:dyDescent="0.2">
      <c r="A4" s="122"/>
      <c r="B4" s="135" t="s">
        <v>190</v>
      </c>
      <c r="C4" s="136" t="s">
        <v>191</v>
      </c>
      <c r="D4" s="135" t="s">
        <v>190</v>
      </c>
      <c r="E4" s="136" t="s">
        <v>191</v>
      </c>
      <c r="F4" s="135" t="s">
        <v>190</v>
      </c>
      <c r="G4" s="136" t="s">
        <v>191</v>
      </c>
    </row>
    <row r="5" spans="1:13" ht="13.7" customHeight="1" x14ac:dyDescent="0.2">
      <c r="A5" s="107" t="s">
        <v>192</v>
      </c>
      <c r="B5" s="112">
        <v>324.4243699999999</v>
      </c>
      <c r="C5" s="115">
        <v>27.048860000000001</v>
      </c>
      <c r="D5" s="112">
        <v>1637.6912300000017</v>
      </c>
      <c r="E5" s="112">
        <v>112.76863000000002</v>
      </c>
      <c r="F5" s="112">
        <v>4311.0664100000013</v>
      </c>
      <c r="G5" s="112">
        <v>278.36791999999997</v>
      </c>
      <c r="L5" s="137"/>
      <c r="M5" s="137"/>
    </row>
    <row r="6" spans="1:13" ht="13.7" customHeight="1" x14ac:dyDescent="0.2">
      <c r="A6" s="107" t="s">
        <v>193</v>
      </c>
      <c r="B6" s="112">
        <v>1145.9630599999998</v>
      </c>
      <c r="C6" s="112">
        <v>462.44292999999993</v>
      </c>
      <c r="D6" s="112">
        <v>6378.059309999996</v>
      </c>
      <c r="E6" s="112">
        <v>2522.73054</v>
      </c>
      <c r="F6" s="112">
        <v>15430.895479999985</v>
      </c>
      <c r="G6" s="112">
        <v>5347.7517400000006</v>
      </c>
      <c r="L6" s="137"/>
      <c r="M6" s="137"/>
    </row>
    <row r="7" spans="1:13" ht="13.7" customHeight="1" x14ac:dyDescent="0.2">
      <c r="A7" s="118" t="s">
        <v>187</v>
      </c>
      <c r="B7" s="119">
        <v>1470.3874299999998</v>
      </c>
      <c r="C7" s="119">
        <v>489.49178999999992</v>
      </c>
      <c r="D7" s="119">
        <v>8015.7505399999973</v>
      </c>
      <c r="E7" s="119">
        <v>2635.49917</v>
      </c>
      <c r="F7" s="119">
        <v>19741.961889999984</v>
      </c>
      <c r="G7" s="119">
        <v>5626.1196600000003</v>
      </c>
    </row>
    <row r="8" spans="1:13" ht="13.7" customHeight="1" x14ac:dyDescent="0.2">
      <c r="G8" s="79" t="s">
        <v>223</v>
      </c>
    </row>
    <row r="9" spans="1:13" ht="13.7" customHeight="1" x14ac:dyDescent="0.2">
      <c r="A9" s="101" t="s">
        <v>447</v>
      </c>
    </row>
    <row r="10" spans="1:13" ht="13.7" customHeight="1" x14ac:dyDescent="0.2">
      <c r="A10" s="101" t="s">
        <v>224</v>
      </c>
    </row>
    <row r="14" spans="1:13" ht="13.7" customHeight="1" x14ac:dyDescent="0.2">
      <c r="B14" s="496"/>
      <c r="D14" s="496"/>
      <c r="F14" s="496"/>
    </row>
    <row r="15" spans="1:13" ht="13.7" customHeight="1" x14ac:dyDescent="0.2">
      <c r="B15" s="496"/>
      <c r="D15" s="496"/>
      <c r="F15" s="49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450</v>
      </c>
    </row>
    <row r="2" spans="1:10" ht="15.75" x14ac:dyDescent="0.25">
      <c r="A2" s="2"/>
      <c r="J2" s="79" t="s">
        <v>152</v>
      </c>
    </row>
    <row r="3" spans="1:10" ht="13.7" customHeight="1" x14ac:dyDescent="0.2">
      <c r="A3" s="90"/>
      <c r="B3" s="782">
        <f>INDICE!A3</f>
        <v>43983</v>
      </c>
      <c r="C3" s="782"/>
      <c r="D3" s="782">
        <f>INDICE!C3</f>
        <v>0</v>
      </c>
      <c r="E3" s="782"/>
      <c r="F3" s="91"/>
      <c r="G3" s="783" t="s">
        <v>117</v>
      </c>
      <c r="H3" s="783"/>
      <c r="I3" s="783"/>
      <c r="J3" s="783"/>
    </row>
    <row r="4" spans="1:10" x14ac:dyDescent="0.2">
      <c r="A4" s="92"/>
      <c r="B4" s="636" t="s">
        <v>144</v>
      </c>
      <c r="C4" s="636" t="s">
        <v>145</v>
      </c>
      <c r="D4" s="636" t="s">
        <v>180</v>
      </c>
      <c r="E4" s="636" t="s">
        <v>183</v>
      </c>
      <c r="F4" s="636"/>
      <c r="G4" s="636" t="s">
        <v>144</v>
      </c>
      <c r="H4" s="636" t="s">
        <v>145</v>
      </c>
      <c r="I4" s="636" t="s">
        <v>180</v>
      </c>
      <c r="J4" s="636" t="s">
        <v>183</v>
      </c>
    </row>
    <row r="5" spans="1:10" x14ac:dyDescent="0.2">
      <c r="A5" s="376" t="s">
        <v>154</v>
      </c>
      <c r="B5" s="94">
        <f>'GNA CCAA'!B5</f>
        <v>50.339739999999992</v>
      </c>
      <c r="C5" s="94">
        <f>'GNA CCAA'!C5</f>
        <v>2.6077299999999974</v>
      </c>
      <c r="D5" s="94">
        <f>'GO CCAA'!B5</f>
        <v>256.80024999999989</v>
      </c>
      <c r="E5" s="352">
        <f>SUM(B5:D5)</f>
        <v>309.7477199999999</v>
      </c>
      <c r="F5" s="94"/>
      <c r="G5" s="94">
        <f>'GNA CCAA'!F5</f>
        <v>647.78650999999968</v>
      </c>
      <c r="H5" s="94">
        <f>'GNA CCAA'!G5</f>
        <v>30.275969999999965</v>
      </c>
      <c r="I5" s="94">
        <f>'GO CCAA'!G5</f>
        <v>3274.0730399999975</v>
      </c>
      <c r="J5" s="352">
        <f>SUM(G5:I5)</f>
        <v>3952.1355199999971</v>
      </c>
    </row>
    <row r="6" spans="1:10" x14ac:dyDescent="0.2">
      <c r="A6" s="377" t="s">
        <v>155</v>
      </c>
      <c r="B6" s="96">
        <f>'GNA CCAA'!B6</f>
        <v>9.4800599999999982</v>
      </c>
      <c r="C6" s="96">
        <f>'GNA CCAA'!C6</f>
        <v>0.60482000000000025</v>
      </c>
      <c r="D6" s="96">
        <f>'GO CCAA'!B6</f>
        <v>63.718299999999985</v>
      </c>
      <c r="E6" s="354">
        <f>SUM(B6:D6)</f>
        <v>73.803179999999983</v>
      </c>
      <c r="F6" s="96"/>
      <c r="G6" s="96">
        <f>'GNA CCAA'!F6</f>
        <v>122.96121000000001</v>
      </c>
      <c r="H6" s="96">
        <f>'GNA CCAA'!G6</f>
        <v>7.3526500000000024</v>
      </c>
      <c r="I6" s="96">
        <f>'GO CCAA'!G6</f>
        <v>797.07101999999998</v>
      </c>
      <c r="J6" s="354">
        <f t="shared" ref="J6:J24" si="0">SUM(G6:I6)</f>
        <v>927.38487999999995</v>
      </c>
    </row>
    <row r="7" spans="1:10" x14ac:dyDescent="0.2">
      <c r="A7" s="377" t="s">
        <v>156</v>
      </c>
      <c r="B7" s="96">
        <f>'GNA CCAA'!B7</f>
        <v>6.2147899999999989</v>
      </c>
      <c r="C7" s="96">
        <f>'GNA CCAA'!C7</f>
        <v>0.63844000000000001</v>
      </c>
      <c r="D7" s="96">
        <f>'GO CCAA'!B7</f>
        <v>29.53012</v>
      </c>
      <c r="E7" s="354">
        <f t="shared" ref="E7:E24" si="1">SUM(B7:D7)</f>
        <v>36.38335</v>
      </c>
      <c r="F7" s="96"/>
      <c r="G7" s="96">
        <f>'GNA CCAA'!F7</f>
        <v>79.361310000000017</v>
      </c>
      <c r="H7" s="96">
        <f>'GNA CCAA'!G7</f>
        <v>6.7588400000000002</v>
      </c>
      <c r="I7" s="96">
        <f>'GO CCAA'!G7</f>
        <v>381.86617000000001</v>
      </c>
      <c r="J7" s="354">
        <f t="shared" si="0"/>
        <v>467.98632000000003</v>
      </c>
    </row>
    <row r="8" spans="1:10" x14ac:dyDescent="0.2">
      <c r="A8" s="377" t="s">
        <v>157</v>
      </c>
      <c r="B8" s="96">
        <f>'GNA CCAA'!B8</f>
        <v>13.771140000000001</v>
      </c>
      <c r="C8" s="96">
        <f>'GNA CCAA'!C8</f>
        <v>1.0163600000000002</v>
      </c>
      <c r="D8" s="96">
        <f>'GO CCAA'!B8</f>
        <v>26.207690000000003</v>
      </c>
      <c r="E8" s="354">
        <f t="shared" si="1"/>
        <v>40.995190000000008</v>
      </c>
      <c r="F8" s="96"/>
      <c r="G8" s="96">
        <f>'GNA CCAA'!F8</f>
        <v>189.77807000000001</v>
      </c>
      <c r="H8" s="96">
        <f>'GNA CCAA'!G8</f>
        <v>11.88663</v>
      </c>
      <c r="I8" s="96">
        <f>'GO CCAA'!G8</f>
        <v>343.58627999999993</v>
      </c>
      <c r="J8" s="354">
        <f t="shared" si="0"/>
        <v>545.25097999999991</v>
      </c>
    </row>
    <row r="9" spans="1:10" x14ac:dyDescent="0.2">
      <c r="A9" s="377" t="s">
        <v>158</v>
      </c>
      <c r="B9" s="96">
        <f>'GNA CCAA'!B9</f>
        <v>24.955290000000002</v>
      </c>
      <c r="C9" s="96">
        <f>'GNA CCAA'!C9</f>
        <v>9.5130599999999994</v>
      </c>
      <c r="D9" s="96">
        <f>'GO CCAA'!B9</f>
        <v>45.404589999999999</v>
      </c>
      <c r="E9" s="354">
        <f t="shared" si="1"/>
        <v>79.87294</v>
      </c>
      <c r="F9" s="96"/>
      <c r="G9" s="96">
        <f>'GNA CCAA'!F9</f>
        <v>334.05147000000017</v>
      </c>
      <c r="H9" s="96">
        <f>'GNA CCAA'!G9</f>
        <v>109.36411000000001</v>
      </c>
      <c r="I9" s="96">
        <f>'GO CCAA'!G9</f>
        <v>584.41826999999989</v>
      </c>
      <c r="J9" s="354">
        <f t="shared" si="0"/>
        <v>1027.83385</v>
      </c>
    </row>
    <row r="10" spans="1:10" x14ac:dyDescent="0.2">
      <c r="A10" s="377" t="s">
        <v>159</v>
      </c>
      <c r="B10" s="96">
        <f>'GNA CCAA'!B10</f>
        <v>4.2639399999999998</v>
      </c>
      <c r="C10" s="96">
        <f>'GNA CCAA'!C10</f>
        <v>0.31439000000000006</v>
      </c>
      <c r="D10" s="96">
        <f>'GO CCAA'!B10</f>
        <v>20.505100000000002</v>
      </c>
      <c r="E10" s="354">
        <f t="shared" si="1"/>
        <v>25.083430000000003</v>
      </c>
      <c r="F10" s="96"/>
      <c r="G10" s="96">
        <f>'GNA CCAA'!F10</f>
        <v>53.81597</v>
      </c>
      <c r="H10" s="96">
        <f>'GNA CCAA'!G10</f>
        <v>3.6744600000000016</v>
      </c>
      <c r="I10" s="96">
        <f>'GO CCAA'!G10</f>
        <v>275.44799000000006</v>
      </c>
      <c r="J10" s="354">
        <f t="shared" si="0"/>
        <v>332.93842000000006</v>
      </c>
    </row>
    <row r="11" spans="1:10" x14ac:dyDescent="0.2">
      <c r="A11" s="377" t="s">
        <v>160</v>
      </c>
      <c r="B11" s="96">
        <f>'GNA CCAA'!B11</f>
        <v>15.472550000000002</v>
      </c>
      <c r="C11" s="96">
        <f>'GNA CCAA'!C11</f>
        <v>1.0844599999999995</v>
      </c>
      <c r="D11" s="96">
        <f>'GO CCAA'!B11</f>
        <v>110.79768999999997</v>
      </c>
      <c r="E11" s="354">
        <f t="shared" si="1"/>
        <v>127.35469999999998</v>
      </c>
      <c r="F11" s="96"/>
      <c r="G11" s="96">
        <f>'GNA CCAA'!F11</f>
        <v>229.05961999999997</v>
      </c>
      <c r="H11" s="96">
        <f>'GNA CCAA'!G11</f>
        <v>16.195470000000014</v>
      </c>
      <c r="I11" s="96">
        <f>'GO CCAA'!G11</f>
        <v>1526.5860600000012</v>
      </c>
      <c r="J11" s="354">
        <f t="shared" si="0"/>
        <v>1771.8411500000011</v>
      </c>
    </row>
    <row r="12" spans="1:10" x14ac:dyDescent="0.2">
      <c r="A12" s="377" t="s">
        <v>529</v>
      </c>
      <c r="B12" s="96">
        <f>'GNA CCAA'!B12</f>
        <v>11.608030000000003</v>
      </c>
      <c r="C12" s="96">
        <f>'GNA CCAA'!C12</f>
        <v>0.74054000000000042</v>
      </c>
      <c r="D12" s="96">
        <f>'GO CCAA'!B12</f>
        <v>87.754130000000004</v>
      </c>
      <c r="E12" s="354">
        <f t="shared" si="1"/>
        <v>100.10270000000001</v>
      </c>
      <c r="F12" s="96"/>
      <c r="G12" s="96">
        <f>'GNA CCAA'!F12</f>
        <v>163.07876999999991</v>
      </c>
      <c r="H12" s="96">
        <f>'GNA CCAA'!G12</f>
        <v>9.0558400000000052</v>
      </c>
      <c r="I12" s="96">
        <f>'GO CCAA'!G12</f>
        <v>1165.0239900000001</v>
      </c>
      <c r="J12" s="354">
        <f t="shared" si="0"/>
        <v>1337.1586</v>
      </c>
    </row>
    <row r="13" spans="1:10" x14ac:dyDescent="0.2">
      <c r="A13" s="377" t="s">
        <v>161</v>
      </c>
      <c r="B13" s="96">
        <f>'GNA CCAA'!B13</f>
        <v>54.46300999999999</v>
      </c>
      <c r="C13" s="96">
        <f>'GNA CCAA'!C13</f>
        <v>4.2790299999999988</v>
      </c>
      <c r="D13" s="96">
        <f>'GO CCAA'!B13</f>
        <v>249.64246000000009</v>
      </c>
      <c r="E13" s="354">
        <f t="shared" si="1"/>
        <v>308.38450000000006</v>
      </c>
      <c r="F13" s="96"/>
      <c r="G13" s="96">
        <f>'GNA CCAA'!F13</f>
        <v>734.54066999999998</v>
      </c>
      <c r="H13" s="96">
        <f>'GNA CCAA'!G13</f>
        <v>51.989239999999981</v>
      </c>
      <c r="I13" s="96">
        <f>'GO CCAA'!G13</f>
        <v>3403.1665699999985</v>
      </c>
      <c r="J13" s="354">
        <f t="shared" si="0"/>
        <v>4189.6964799999987</v>
      </c>
    </row>
    <row r="14" spans="1:10" x14ac:dyDescent="0.2">
      <c r="A14" s="377" t="s">
        <v>162</v>
      </c>
      <c r="B14" s="96">
        <f>'GNA CCAA'!B14</f>
        <v>0.36205000000000004</v>
      </c>
      <c r="C14" s="96">
        <f>'GNA CCAA'!C14</f>
        <v>6.1749999999999999E-2</v>
      </c>
      <c r="D14" s="96">
        <f>'GO CCAA'!B14</f>
        <v>0.76012999999999997</v>
      </c>
      <c r="E14" s="354">
        <f t="shared" si="1"/>
        <v>1.1839300000000001</v>
      </c>
      <c r="F14" s="96"/>
      <c r="G14" s="96">
        <f>'GNA CCAA'!F14</f>
        <v>4.6308299999999996</v>
      </c>
      <c r="H14" s="96">
        <f>'GNA CCAA'!G14</f>
        <v>0.69482999999999984</v>
      </c>
      <c r="I14" s="96">
        <f>'GO CCAA'!G14</f>
        <v>11.80988</v>
      </c>
      <c r="J14" s="354">
        <f t="shared" si="0"/>
        <v>17.135539999999999</v>
      </c>
    </row>
    <row r="15" spans="1:10" x14ac:dyDescent="0.2">
      <c r="A15" s="377" t="s">
        <v>163</v>
      </c>
      <c r="B15" s="96">
        <f>'GNA CCAA'!B15</f>
        <v>36.562670000000011</v>
      </c>
      <c r="C15" s="96">
        <f>'GNA CCAA'!C15</f>
        <v>1.9831600000000003</v>
      </c>
      <c r="D15" s="96">
        <f>'GO CCAA'!B15</f>
        <v>149.32007999999999</v>
      </c>
      <c r="E15" s="354">
        <f t="shared" si="1"/>
        <v>187.86590999999999</v>
      </c>
      <c r="F15" s="96"/>
      <c r="G15" s="96">
        <f>'GNA CCAA'!F15</f>
        <v>474.54307999999986</v>
      </c>
      <c r="H15" s="96">
        <f>'GNA CCAA'!G15</f>
        <v>23.608919999999994</v>
      </c>
      <c r="I15" s="96">
        <f>'GO CCAA'!G15</f>
        <v>1920.4371400000011</v>
      </c>
      <c r="J15" s="354">
        <f t="shared" si="0"/>
        <v>2418.589140000001</v>
      </c>
    </row>
    <row r="16" spans="1:10" x14ac:dyDescent="0.2">
      <c r="A16" s="377" t="s">
        <v>164</v>
      </c>
      <c r="B16" s="96">
        <f>'GNA CCAA'!B16</f>
        <v>5.6488600000000009</v>
      </c>
      <c r="C16" s="96">
        <f>'GNA CCAA'!C16</f>
        <v>0.24407000000000001</v>
      </c>
      <c r="D16" s="96">
        <f>'GO CCAA'!B16</f>
        <v>46.162119999999994</v>
      </c>
      <c r="E16" s="354">
        <f t="shared" si="1"/>
        <v>52.055049999999994</v>
      </c>
      <c r="F16" s="96"/>
      <c r="G16" s="96">
        <f>'GNA CCAA'!F16</f>
        <v>82.295120000000011</v>
      </c>
      <c r="H16" s="96">
        <f>'GNA CCAA'!G16</f>
        <v>3.5024500000000027</v>
      </c>
      <c r="I16" s="96">
        <f>'GO CCAA'!G16</f>
        <v>620.29499000000021</v>
      </c>
      <c r="J16" s="354">
        <f t="shared" si="0"/>
        <v>706.09256000000028</v>
      </c>
    </row>
    <row r="17" spans="1:10" x14ac:dyDescent="0.2">
      <c r="A17" s="377" t="s">
        <v>165</v>
      </c>
      <c r="B17" s="96">
        <f>'GNA CCAA'!B17</f>
        <v>16.235669999999995</v>
      </c>
      <c r="C17" s="96">
        <f>'GNA CCAA'!C17</f>
        <v>1.3878299999999999</v>
      </c>
      <c r="D17" s="96">
        <f>'GO CCAA'!B17</f>
        <v>95.076350000000005</v>
      </c>
      <c r="E17" s="354">
        <f t="shared" si="1"/>
        <v>112.69985</v>
      </c>
      <c r="F17" s="96"/>
      <c r="G17" s="96">
        <f>'GNA CCAA'!F17</f>
        <v>216.36326999999997</v>
      </c>
      <c r="H17" s="96">
        <f>'GNA CCAA'!G17</f>
        <v>15.07212000000002</v>
      </c>
      <c r="I17" s="96">
        <f>'GO CCAA'!G17</f>
        <v>1268.7197700000006</v>
      </c>
      <c r="J17" s="354">
        <f t="shared" si="0"/>
        <v>1500.1551600000007</v>
      </c>
    </row>
    <row r="18" spans="1:10" x14ac:dyDescent="0.2">
      <c r="A18" s="377" t="s">
        <v>166</v>
      </c>
      <c r="B18" s="96">
        <f>'GNA CCAA'!B18</f>
        <v>1.5983399999999996</v>
      </c>
      <c r="C18" s="96">
        <f>'GNA CCAA'!C18</f>
        <v>0.128</v>
      </c>
      <c r="D18" s="96">
        <f>'GO CCAA'!B18</f>
        <v>9.9531899999999993</v>
      </c>
      <c r="E18" s="354">
        <f t="shared" si="1"/>
        <v>11.67953</v>
      </c>
      <c r="F18" s="96"/>
      <c r="G18" s="96">
        <f>'GNA CCAA'!F18</f>
        <v>19.577449999999995</v>
      </c>
      <c r="H18" s="96">
        <f>'GNA CCAA'!G18</f>
        <v>1.3914500000000001</v>
      </c>
      <c r="I18" s="96">
        <f>'GO CCAA'!G18</f>
        <v>135.64578999999998</v>
      </c>
      <c r="J18" s="354">
        <f t="shared" si="0"/>
        <v>156.61468999999997</v>
      </c>
    </row>
    <row r="19" spans="1:10" x14ac:dyDescent="0.2">
      <c r="A19" s="377" t="s">
        <v>167</v>
      </c>
      <c r="B19" s="96">
        <f>'GNA CCAA'!B19</f>
        <v>42.43336</v>
      </c>
      <c r="C19" s="96">
        <f>'GNA CCAA'!C19</f>
        <v>2.4297999999999997</v>
      </c>
      <c r="D19" s="96">
        <f>'GO CCAA'!B19</f>
        <v>163.43902</v>
      </c>
      <c r="E19" s="354">
        <f t="shared" si="1"/>
        <v>208.30217999999999</v>
      </c>
      <c r="F19" s="96"/>
      <c r="G19" s="96">
        <f>'GNA CCAA'!F19</f>
        <v>542.10719000000017</v>
      </c>
      <c r="H19" s="96">
        <f>'GNA CCAA'!G19</f>
        <v>29.66156999999999</v>
      </c>
      <c r="I19" s="96">
        <f>'GO CCAA'!G19</f>
        <v>1920.7283600000012</v>
      </c>
      <c r="J19" s="354">
        <f t="shared" si="0"/>
        <v>2492.4971200000014</v>
      </c>
    </row>
    <row r="20" spans="1:10" x14ac:dyDescent="0.2">
      <c r="A20" s="377" t="s">
        <v>168</v>
      </c>
      <c r="B20" s="96">
        <f>'GNA CCAA'!B20</f>
        <v>0.44739000000000001</v>
      </c>
      <c r="C20" s="508">
        <f>'GNA CCAA'!C20</f>
        <v>0</v>
      </c>
      <c r="D20" s="96">
        <f>'GO CCAA'!B20</f>
        <v>0.9718500000000001</v>
      </c>
      <c r="E20" s="354">
        <f t="shared" si="1"/>
        <v>1.4192400000000001</v>
      </c>
      <c r="F20" s="96"/>
      <c r="G20" s="96">
        <f>'GNA CCAA'!F20</f>
        <v>5.8690199999999999</v>
      </c>
      <c r="H20" s="508">
        <f>'GNA CCAA'!G20</f>
        <v>0</v>
      </c>
      <c r="I20" s="96">
        <f>'GO CCAA'!G20</f>
        <v>17.383920000000003</v>
      </c>
      <c r="J20" s="354">
        <f t="shared" si="0"/>
        <v>23.252940000000002</v>
      </c>
    </row>
    <row r="21" spans="1:10" x14ac:dyDescent="0.2">
      <c r="A21" s="377" t="s">
        <v>169</v>
      </c>
      <c r="B21" s="96">
        <f>'GNA CCAA'!B21</f>
        <v>9.5666600000000006</v>
      </c>
      <c r="C21" s="96">
        <f>'GNA CCAA'!C21</f>
        <v>0.60704000000000025</v>
      </c>
      <c r="D21" s="96">
        <f>'GO CCAA'!B21</f>
        <v>68.185959999999994</v>
      </c>
      <c r="E21" s="354">
        <f t="shared" si="1"/>
        <v>78.359659999999991</v>
      </c>
      <c r="F21" s="96"/>
      <c r="G21" s="96">
        <f>'GNA CCAA'!F21</f>
        <v>115.92835000000004</v>
      </c>
      <c r="H21" s="96">
        <f>'GNA CCAA'!G21</f>
        <v>6.9983000000000022</v>
      </c>
      <c r="I21" s="96">
        <f>'GO CCAA'!G21</f>
        <v>857.81093999999985</v>
      </c>
      <c r="J21" s="354">
        <f t="shared" si="0"/>
        <v>980.73758999999984</v>
      </c>
    </row>
    <row r="22" spans="1:10" x14ac:dyDescent="0.2">
      <c r="A22" s="377" t="s">
        <v>170</v>
      </c>
      <c r="B22" s="96">
        <f>'GNA CCAA'!B22</f>
        <v>4.3805099999999992</v>
      </c>
      <c r="C22" s="96">
        <f>'GNA CCAA'!C22</f>
        <v>0.19963000000000003</v>
      </c>
      <c r="D22" s="96">
        <f>'GO CCAA'!B22</f>
        <v>43.274389999999997</v>
      </c>
      <c r="E22" s="354">
        <f t="shared" si="1"/>
        <v>47.854529999999997</v>
      </c>
      <c r="F22" s="96"/>
      <c r="G22" s="96">
        <f>'GNA CCAA'!F22</f>
        <v>59.845950000000009</v>
      </c>
      <c r="H22" s="96">
        <f>'GNA CCAA'!G22</f>
        <v>2.7563799999999996</v>
      </c>
      <c r="I22" s="96">
        <f>'GO CCAA'!G22</f>
        <v>558.96450000000016</v>
      </c>
      <c r="J22" s="354">
        <f t="shared" si="0"/>
        <v>621.56683000000021</v>
      </c>
    </row>
    <row r="23" spans="1:10" x14ac:dyDescent="0.2">
      <c r="A23" s="378" t="s">
        <v>171</v>
      </c>
      <c r="B23" s="96">
        <f>'GNA CCAA'!B23</f>
        <v>14.621180000000001</v>
      </c>
      <c r="C23" s="96">
        <f>'GNA CCAA'!C23</f>
        <v>1.0527899999999999</v>
      </c>
      <c r="D23" s="96">
        <f>'GO CCAA'!B23</f>
        <v>139.18901999999997</v>
      </c>
      <c r="E23" s="354">
        <f t="shared" si="1"/>
        <v>154.86298999999997</v>
      </c>
      <c r="F23" s="96"/>
      <c r="G23" s="96">
        <f>'GNA CCAA'!F23</f>
        <v>170.63795999999994</v>
      </c>
      <c r="H23" s="96">
        <f>'GNA CCAA'!G23</f>
        <v>11.914440000000001</v>
      </c>
      <c r="I23" s="96">
        <f>'GO CCAA'!G23</f>
        <v>1659.8060899999994</v>
      </c>
      <c r="J23" s="354">
        <f t="shared" si="0"/>
        <v>1842.3584899999994</v>
      </c>
    </row>
    <row r="24" spans="1:10" x14ac:dyDescent="0.2">
      <c r="A24" s="379" t="s">
        <v>443</v>
      </c>
      <c r="B24" s="100">
        <f>'GNA CCAA'!B24</f>
        <v>322.4252400000002</v>
      </c>
      <c r="C24" s="100">
        <f>'GNA CCAA'!C24</f>
        <v>28.892899999999994</v>
      </c>
      <c r="D24" s="100">
        <f>'GO CCAA'!B24</f>
        <v>1606.692439999998</v>
      </c>
      <c r="E24" s="100">
        <f t="shared" si="1"/>
        <v>1958.0105799999983</v>
      </c>
      <c r="F24" s="100"/>
      <c r="G24" s="100">
        <f>'GNA CCAA'!F24</f>
        <v>4246.2318200000045</v>
      </c>
      <c r="H24" s="380">
        <f>'GNA CCAA'!G24</f>
        <v>342.15367000000134</v>
      </c>
      <c r="I24" s="100">
        <f>'GO CCAA'!G24</f>
        <v>20722.840769999995</v>
      </c>
      <c r="J24" s="100">
        <f t="shared" si="0"/>
        <v>25311.226260000003</v>
      </c>
    </row>
    <row r="25" spans="1:10" x14ac:dyDescent="0.2">
      <c r="J25" s="79" t="s">
        <v>223</v>
      </c>
    </row>
    <row r="26" spans="1:10" x14ac:dyDescent="0.2">
      <c r="A26" s="356" t="s">
        <v>448</v>
      </c>
      <c r="G26" s="58"/>
      <c r="H26" s="58"/>
      <c r="I26" s="58"/>
      <c r="J26" s="58"/>
    </row>
    <row r="27" spans="1:10" x14ac:dyDescent="0.2">
      <c r="A27" s="101" t="s">
        <v>224</v>
      </c>
      <c r="G27" s="58"/>
      <c r="H27" s="58"/>
      <c r="I27" s="58"/>
      <c r="J27" s="58"/>
    </row>
    <row r="28" spans="1:10" ht="18" x14ac:dyDescent="0.25">
      <c r="A28" s="102"/>
      <c r="E28" s="789"/>
      <c r="F28" s="78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23" priority="5" operator="between">
      <formula>0</formula>
      <formula>0.5</formula>
    </cfRule>
    <cfRule type="cellIs" dxfId="122" priority="6" operator="between">
      <formula>0</formula>
      <formula>0.49</formula>
    </cfRule>
  </conditionalFormatting>
  <conditionalFormatting sqref="E6:E23">
    <cfRule type="cellIs" dxfId="121" priority="3" operator="between">
      <formula>0</formula>
      <formula>0.5</formula>
    </cfRule>
    <cfRule type="cellIs" dxfId="120" priority="4" operator="between">
      <formula>0</formula>
      <formula>0.49</formula>
    </cfRule>
  </conditionalFormatting>
  <conditionalFormatting sqref="J6:J23">
    <cfRule type="cellIs" dxfId="119" priority="1" operator="between">
      <formula>0</formula>
      <formula>0.5</formula>
    </cfRule>
    <cfRule type="cellIs" dxfId="11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25" style="84" customWidth="1"/>
    <col min="259" max="259" width="8.25" style="84" bestFit="1" customWidth="1"/>
    <col min="260" max="260" width="8.875" style="84" bestFit="1" customWidth="1"/>
    <col min="261" max="261" width="8.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25" style="84" customWidth="1"/>
    <col min="515" max="515" width="8.25" style="84" bestFit="1" customWidth="1"/>
    <col min="516" max="516" width="8.875" style="84" bestFit="1" customWidth="1"/>
    <col min="517" max="517" width="8.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25" style="84" customWidth="1"/>
    <col min="771" max="771" width="8.25" style="84" bestFit="1" customWidth="1"/>
    <col min="772" max="772" width="8.875" style="84" bestFit="1" customWidth="1"/>
    <col min="773" max="773" width="8.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25" style="84" customWidth="1"/>
    <col min="1027" max="1027" width="8.25" style="84" bestFit="1" customWidth="1"/>
    <col min="1028" max="1028" width="8.875" style="84" bestFit="1" customWidth="1"/>
    <col min="1029" max="1029" width="8.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25" style="84" customWidth="1"/>
    <col min="1283" max="1283" width="8.25" style="84" bestFit="1" customWidth="1"/>
    <col min="1284" max="1284" width="8.875" style="84" bestFit="1" customWidth="1"/>
    <col min="1285" max="1285" width="8.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25" style="84" customWidth="1"/>
    <col min="1539" max="1539" width="8.25" style="84" bestFit="1" customWidth="1"/>
    <col min="1540" max="1540" width="8.875" style="84" bestFit="1" customWidth="1"/>
    <col min="1541" max="1541" width="8.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25" style="84" customWidth="1"/>
    <col min="1795" max="1795" width="8.25" style="84" bestFit="1" customWidth="1"/>
    <col min="1796" max="1796" width="8.875" style="84" bestFit="1" customWidth="1"/>
    <col min="1797" max="1797" width="8.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25" style="84" customWidth="1"/>
    <col min="2051" max="2051" width="8.25" style="84" bestFit="1" customWidth="1"/>
    <col min="2052" max="2052" width="8.875" style="84" bestFit="1" customWidth="1"/>
    <col min="2053" max="2053" width="8.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25" style="84" customWidth="1"/>
    <col min="2307" max="2307" width="8.25" style="84" bestFit="1" customWidth="1"/>
    <col min="2308" max="2308" width="8.875" style="84" bestFit="1" customWidth="1"/>
    <col min="2309" max="2309" width="8.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25" style="84" customWidth="1"/>
    <col min="2563" max="2563" width="8.25" style="84" bestFit="1" customWidth="1"/>
    <col min="2564" max="2564" width="8.875" style="84" bestFit="1" customWidth="1"/>
    <col min="2565" max="2565" width="8.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25" style="84" customWidth="1"/>
    <col min="2819" max="2819" width="8.25" style="84" bestFit="1" customWidth="1"/>
    <col min="2820" max="2820" width="8.875" style="84" bestFit="1" customWidth="1"/>
    <col min="2821" max="2821" width="8.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25" style="84" customWidth="1"/>
    <col min="3075" max="3075" width="8.25" style="84" bestFit="1" customWidth="1"/>
    <col min="3076" max="3076" width="8.875" style="84" bestFit="1" customWidth="1"/>
    <col min="3077" max="3077" width="8.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25" style="84" customWidth="1"/>
    <col min="3331" max="3331" width="8.25" style="84" bestFit="1" customWidth="1"/>
    <col min="3332" max="3332" width="8.875" style="84" bestFit="1" customWidth="1"/>
    <col min="3333" max="3333" width="8.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25" style="84" customWidth="1"/>
    <col min="3587" max="3587" width="8.25" style="84" bestFit="1" customWidth="1"/>
    <col min="3588" max="3588" width="8.875" style="84" bestFit="1" customWidth="1"/>
    <col min="3589" max="3589" width="8.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25" style="84" customWidth="1"/>
    <col min="3843" max="3843" width="8.25" style="84" bestFit="1" customWidth="1"/>
    <col min="3844" max="3844" width="8.875" style="84" bestFit="1" customWidth="1"/>
    <col min="3845" max="3845" width="8.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25" style="84" customWidth="1"/>
    <col min="4099" max="4099" width="8.25" style="84" bestFit="1" customWidth="1"/>
    <col min="4100" max="4100" width="8.875" style="84" bestFit="1" customWidth="1"/>
    <col min="4101" max="4101" width="8.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25" style="84" customWidth="1"/>
    <col min="4355" max="4355" width="8.25" style="84" bestFit="1" customWidth="1"/>
    <col min="4356" max="4356" width="8.875" style="84" bestFit="1" customWidth="1"/>
    <col min="4357" max="4357" width="8.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25" style="84" customWidth="1"/>
    <col min="4611" max="4611" width="8.25" style="84" bestFit="1" customWidth="1"/>
    <col min="4612" max="4612" width="8.875" style="84" bestFit="1" customWidth="1"/>
    <col min="4613" max="4613" width="8.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25" style="84" customWidth="1"/>
    <col min="4867" max="4867" width="8.25" style="84" bestFit="1" customWidth="1"/>
    <col min="4868" max="4868" width="8.875" style="84" bestFit="1" customWidth="1"/>
    <col min="4869" max="4869" width="8.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25" style="84" customWidth="1"/>
    <col min="5123" max="5123" width="8.25" style="84" bestFit="1" customWidth="1"/>
    <col min="5124" max="5124" width="8.875" style="84" bestFit="1" customWidth="1"/>
    <col min="5125" max="5125" width="8.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25" style="84" customWidth="1"/>
    <col min="5379" max="5379" width="8.25" style="84" bestFit="1" customWidth="1"/>
    <col min="5380" max="5380" width="8.875" style="84" bestFit="1" customWidth="1"/>
    <col min="5381" max="5381" width="8.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25" style="84" customWidth="1"/>
    <col min="5635" max="5635" width="8.25" style="84" bestFit="1" customWidth="1"/>
    <col min="5636" max="5636" width="8.875" style="84" bestFit="1" customWidth="1"/>
    <col min="5637" max="5637" width="8.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25" style="84" customWidth="1"/>
    <col min="5891" max="5891" width="8.25" style="84" bestFit="1" customWidth="1"/>
    <col min="5892" max="5892" width="8.875" style="84" bestFit="1" customWidth="1"/>
    <col min="5893" max="5893" width="8.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25" style="84" customWidth="1"/>
    <col min="6147" max="6147" width="8.25" style="84" bestFit="1" customWidth="1"/>
    <col min="6148" max="6148" width="8.875" style="84" bestFit="1" customWidth="1"/>
    <col min="6149" max="6149" width="8.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25" style="84" customWidth="1"/>
    <col min="6403" max="6403" width="8.25" style="84" bestFit="1" customWidth="1"/>
    <col min="6404" max="6404" width="8.875" style="84" bestFit="1" customWidth="1"/>
    <col min="6405" max="6405" width="8.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25" style="84" customWidth="1"/>
    <col min="6659" max="6659" width="8.25" style="84" bestFit="1" customWidth="1"/>
    <col min="6660" max="6660" width="8.875" style="84" bestFit="1" customWidth="1"/>
    <col min="6661" max="6661" width="8.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25" style="84" customWidth="1"/>
    <col min="6915" max="6915" width="8.25" style="84" bestFit="1" customWidth="1"/>
    <col min="6916" max="6916" width="8.875" style="84" bestFit="1" customWidth="1"/>
    <col min="6917" max="6917" width="8.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25" style="84" customWidth="1"/>
    <col min="7171" max="7171" width="8.25" style="84" bestFit="1" customWidth="1"/>
    <col min="7172" max="7172" width="8.875" style="84" bestFit="1" customWidth="1"/>
    <col min="7173" max="7173" width="8.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25" style="84" customWidth="1"/>
    <col min="7427" max="7427" width="8.25" style="84" bestFit="1" customWidth="1"/>
    <col min="7428" max="7428" width="8.875" style="84" bestFit="1" customWidth="1"/>
    <col min="7429" max="7429" width="8.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25" style="84" customWidth="1"/>
    <col min="7683" max="7683" width="8.25" style="84" bestFit="1" customWidth="1"/>
    <col min="7684" max="7684" width="8.875" style="84" bestFit="1" customWidth="1"/>
    <col min="7685" max="7685" width="8.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25" style="84" customWidth="1"/>
    <col min="7939" max="7939" width="8.25" style="84" bestFit="1" customWidth="1"/>
    <col min="7940" max="7940" width="8.875" style="84" bestFit="1" customWidth="1"/>
    <col min="7941" max="7941" width="8.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25" style="84" customWidth="1"/>
    <col min="8195" max="8195" width="8.25" style="84" bestFit="1" customWidth="1"/>
    <col min="8196" max="8196" width="8.875" style="84" bestFit="1" customWidth="1"/>
    <col min="8197" max="8197" width="8.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25" style="84" customWidth="1"/>
    <col min="8451" max="8451" width="8.25" style="84" bestFit="1" customWidth="1"/>
    <col min="8452" max="8452" width="8.875" style="84" bestFit="1" customWidth="1"/>
    <col min="8453" max="8453" width="8.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25" style="84" customWidth="1"/>
    <col min="8707" max="8707" width="8.25" style="84" bestFit="1" customWidth="1"/>
    <col min="8708" max="8708" width="8.875" style="84" bestFit="1" customWidth="1"/>
    <col min="8709" max="8709" width="8.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25" style="84" customWidth="1"/>
    <col min="8963" max="8963" width="8.25" style="84" bestFit="1" customWidth="1"/>
    <col min="8964" max="8964" width="8.875" style="84" bestFit="1" customWidth="1"/>
    <col min="8965" max="8965" width="8.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25" style="84" customWidth="1"/>
    <col min="9219" max="9219" width="8.25" style="84" bestFit="1" customWidth="1"/>
    <col min="9220" max="9220" width="8.875" style="84" bestFit="1" customWidth="1"/>
    <col min="9221" max="9221" width="8.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25" style="84" customWidth="1"/>
    <col min="9475" max="9475" width="8.25" style="84" bestFit="1" customWidth="1"/>
    <col min="9476" max="9476" width="8.875" style="84" bestFit="1" customWidth="1"/>
    <col min="9477" max="9477" width="8.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25" style="84" customWidth="1"/>
    <col min="9731" max="9731" width="8.25" style="84" bestFit="1" customWidth="1"/>
    <col min="9732" max="9732" width="8.875" style="84" bestFit="1" customWidth="1"/>
    <col min="9733" max="9733" width="8.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25" style="84" customWidth="1"/>
    <col min="9987" max="9987" width="8.25" style="84" bestFit="1" customWidth="1"/>
    <col min="9988" max="9988" width="8.875" style="84" bestFit="1" customWidth="1"/>
    <col min="9989" max="9989" width="8.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25" style="84" customWidth="1"/>
    <col min="10243" max="10243" width="8.25" style="84" bestFit="1" customWidth="1"/>
    <col min="10244" max="10244" width="8.875" style="84" bestFit="1" customWidth="1"/>
    <col min="10245" max="10245" width="8.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25" style="84" customWidth="1"/>
    <col min="10499" max="10499" width="8.25" style="84" bestFit="1" customWidth="1"/>
    <col min="10500" max="10500" width="8.875" style="84" bestFit="1" customWidth="1"/>
    <col min="10501" max="10501" width="8.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25" style="84" customWidth="1"/>
    <col min="10755" max="10755" width="8.25" style="84" bestFit="1" customWidth="1"/>
    <col min="10756" max="10756" width="8.875" style="84" bestFit="1" customWidth="1"/>
    <col min="10757" max="10757" width="8.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25" style="84" customWidth="1"/>
    <col min="11011" max="11011" width="8.25" style="84" bestFit="1" customWidth="1"/>
    <col min="11012" max="11012" width="8.875" style="84" bestFit="1" customWidth="1"/>
    <col min="11013" max="11013" width="8.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25" style="84" customWidth="1"/>
    <col min="11267" max="11267" width="8.25" style="84" bestFit="1" customWidth="1"/>
    <col min="11268" max="11268" width="8.875" style="84" bestFit="1" customWidth="1"/>
    <col min="11269" max="11269" width="8.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25" style="84" customWidth="1"/>
    <col min="11523" max="11523" width="8.25" style="84" bestFit="1" customWidth="1"/>
    <col min="11524" max="11524" width="8.875" style="84" bestFit="1" customWidth="1"/>
    <col min="11525" max="11525" width="8.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25" style="84" customWidth="1"/>
    <col min="11779" max="11779" width="8.25" style="84" bestFit="1" customWidth="1"/>
    <col min="11780" max="11780" width="8.875" style="84" bestFit="1" customWidth="1"/>
    <col min="11781" max="11781" width="8.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25" style="84" customWidth="1"/>
    <col min="12035" max="12035" width="8.25" style="84" bestFit="1" customWidth="1"/>
    <col min="12036" max="12036" width="8.875" style="84" bestFit="1" customWidth="1"/>
    <col min="12037" max="12037" width="8.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25" style="84" customWidth="1"/>
    <col min="12291" max="12291" width="8.25" style="84" bestFit="1" customWidth="1"/>
    <col min="12292" max="12292" width="8.875" style="84" bestFit="1" customWidth="1"/>
    <col min="12293" max="12293" width="8.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25" style="84" customWidth="1"/>
    <col min="12547" max="12547" width="8.25" style="84" bestFit="1" customWidth="1"/>
    <col min="12548" max="12548" width="8.875" style="84" bestFit="1" customWidth="1"/>
    <col min="12549" max="12549" width="8.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25" style="84" customWidth="1"/>
    <col min="12803" max="12803" width="8.25" style="84" bestFit="1" customWidth="1"/>
    <col min="12804" max="12804" width="8.875" style="84" bestFit="1" customWidth="1"/>
    <col min="12805" max="12805" width="8.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25" style="84" customWidth="1"/>
    <col min="13059" max="13059" width="8.25" style="84" bestFit="1" customWidth="1"/>
    <col min="13060" max="13060" width="8.875" style="84" bestFit="1" customWidth="1"/>
    <col min="13061" max="13061" width="8.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25" style="84" customWidth="1"/>
    <col min="13315" max="13315" width="8.25" style="84" bestFit="1" customWidth="1"/>
    <col min="13316" max="13316" width="8.875" style="84" bestFit="1" customWidth="1"/>
    <col min="13317" max="13317" width="8.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25" style="84" customWidth="1"/>
    <col min="13571" max="13571" width="8.25" style="84" bestFit="1" customWidth="1"/>
    <col min="13572" max="13572" width="8.875" style="84" bestFit="1" customWidth="1"/>
    <col min="13573" max="13573" width="8.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25" style="84" customWidth="1"/>
    <col min="13827" max="13827" width="8.25" style="84" bestFit="1" customWidth="1"/>
    <col min="13828" max="13828" width="8.875" style="84" bestFit="1" customWidth="1"/>
    <col min="13829" max="13829" width="8.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25" style="84" customWidth="1"/>
    <col min="14083" max="14083" width="8.25" style="84" bestFit="1" customWidth="1"/>
    <col min="14084" max="14084" width="8.875" style="84" bestFit="1" customWidth="1"/>
    <col min="14085" max="14085" width="8.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25" style="84" customWidth="1"/>
    <col min="14339" max="14339" width="8.25" style="84" bestFit="1" customWidth="1"/>
    <col min="14340" max="14340" width="8.875" style="84" bestFit="1" customWidth="1"/>
    <col min="14341" max="14341" width="8.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25" style="84" customWidth="1"/>
    <col min="14595" max="14595" width="8.25" style="84" bestFit="1" customWidth="1"/>
    <col min="14596" max="14596" width="8.875" style="84" bestFit="1" customWidth="1"/>
    <col min="14597" max="14597" width="8.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25" style="84" customWidth="1"/>
    <col min="14851" max="14851" width="8.25" style="84" bestFit="1" customWidth="1"/>
    <col min="14852" max="14852" width="8.875" style="84" bestFit="1" customWidth="1"/>
    <col min="14853" max="14853" width="8.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25" style="84" customWidth="1"/>
    <col min="15107" max="15107" width="8.25" style="84" bestFit="1" customWidth="1"/>
    <col min="15108" max="15108" width="8.875" style="84" bestFit="1" customWidth="1"/>
    <col min="15109" max="15109" width="8.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25" style="84" customWidth="1"/>
    <col min="15363" max="15363" width="8.25" style="84" bestFit="1" customWidth="1"/>
    <col min="15364" max="15364" width="8.875" style="84" bestFit="1" customWidth="1"/>
    <col min="15365" max="15365" width="8.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25" style="84" customWidth="1"/>
    <col min="15619" max="15619" width="8.25" style="84" bestFit="1" customWidth="1"/>
    <col min="15620" max="15620" width="8.875" style="84" bestFit="1" customWidth="1"/>
    <col min="15621" max="15621" width="8.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25" style="84" customWidth="1"/>
    <col min="15875" max="15875" width="8.25" style="84" bestFit="1" customWidth="1"/>
    <col min="15876" max="15876" width="8.875" style="84" bestFit="1" customWidth="1"/>
    <col min="15877" max="15877" width="8.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25" style="84" customWidth="1"/>
    <col min="16131" max="16131" width="8.25" style="84" bestFit="1" customWidth="1"/>
    <col min="16132" max="16132" width="8.875" style="84" bestFit="1" customWidth="1"/>
    <col min="16133" max="16133" width="8.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79">
        <f>INDICE!A3</f>
        <v>43983</v>
      </c>
      <c r="C3" s="780"/>
      <c r="D3" s="780" t="s">
        <v>116</v>
      </c>
      <c r="E3" s="780"/>
      <c r="F3" s="780" t="s">
        <v>117</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52.752420000000008</v>
      </c>
      <c r="C5" s="86">
        <v>-91.676343623840751</v>
      </c>
      <c r="D5" s="85">
        <v>1365.1000599999998</v>
      </c>
      <c r="E5" s="86">
        <v>-57.878894783470912</v>
      </c>
      <c r="F5" s="85">
        <v>5044.6038799999988</v>
      </c>
      <c r="G5" s="86">
        <v>-25.917188803522066</v>
      </c>
      <c r="H5" s="86">
        <v>99.995374875535376</v>
      </c>
    </row>
    <row r="6" spans="1:65" x14ac:dyDescent="0.2">
      <c r="A6" s="84" t="s">
        <v>142</v>
      </c>
      <c r="B6" s="96">
        <v>1.1679999999999999E-2</v>
      </c>
      <c r="C6" s="357">
        <v>-58.610914245216165</v>
      </c>
      <c r="D6" s="96">
        <v>9.0419999999999986E-2</v>
      </c>
      <c r="E6" s="357">
        <v>-44.503774627140501</v>
      </c>
      <c r="F6" s="96">
        <v>0.23333000000000004</v>
      </c>
      <c r="G6" s="357">
        <v>-32.627840498946085</v>
      </c>
      <c r="H6" s="73">
        <v>4.6251244646207347E-3</v>
      </c>
    </row>
    <row r="7" spans="1:65" x14ac:dyDescent="0.2">
      <c r="A7" s="60" t="s">
        <v>115</v>
      </c>
      <c r="B7" s="61">
        <v>52.764100000000006</v>
      </c>
      <c r="C7" s="87">
        <v>-91.674871366955784</v>
      </c>
      <c r="D7" s="61">
        <v>1365.1904799999998</v>
      </c>
      <c r="E7" s="87">
        <v>-57.878222407492444</v>
      </c>
      <c r="F7" s="61">
        <v>5044.8372099999988</v>
      </c>
      <c r="G7" s="87">
        <v>-25.917530093163872</v>
      </c>
      <c r="H7" s="87">
        <v>100</v>
      </c>
    </row>
    <row r="8" spans="1:65" x14ac:dyDescent="0.2">
      <c r="H8" s="79" t="s">
        <v>223</v>
      </c>
    </row>
    <row r="9" spans="1:65" x14ac:dyDescent="0.2">
      <c r="A9" s="80" t="s">
        <v>491</v>
      </c>
    </row>
    <row r="10" spans="1:65" x14ac:dyDescent="0.2">
      <c r="A10" s="133" t="s">
        <v>549</v>
      </c>
    </row>
    <row r="13" spans="1:65" x14ac:dyDescent="0.2">
      <c r="B13" s="85"/>
    </row>
  </sheetData>
  <mergeCells count="3">
    <mergeCell ref="B3:C3"/>
    <mergeCell ref="D3:E3"/>
    <mergeCell ref="F3:H3"/>
  </mergeCells>
  <conditionalFormatting sqref="B6">
    <cfRule type="cellIs" dxfId="117" priority="7" operator="between">
      <formula>0</formula>
      <formula>0.5</formula>
    </cfRule>
    <cfRule type="cellIs" dxfId="116" priority="8" operator="between">
      <formula>0</formula>
      <formula>0.49</formula>
    </cfRule>
  </conditionalFormatting>
  <conditionalFormatting sqref="D6">
    <cfRule type="cellIs" dxfId="115" priority="5" operator="between">
      <formula>0</formula>
      <formula>0.5</formula>
    </cfRule>
    <cfRule type="cellIs" dxfId="114" priority="6" operator="between">
      <formula>0</formula>
      <formula>0.49</formula>
    </cfRule>
  </conditionalFormatting>
  <conditionalFormatting sqref="F6">
    <cfRule type="cellIs" dxfId="113" priority="3" operator="between">
      <formula>0</formula>
      <formula>0.5</formula>
    </cfRule>
    <cfRule type="cellIs" dxfId="112" priority="4" operator="between">
      <formula>0</formula>
      <formula>0.49</formula>
    </cfRule>
  </conditionalFormatting>
  <conditionalFormatting sqref="H6">
    <cfRule type="cellIs" dxfId="111" priority="1" operator="between">
      <formula>0</formula>
      <formula>0.5</formula>
    </cfRule>
    <cfRule type="cellIs" dxfId="11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5" width="8.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1" width="8.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7" width="8.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3" width="8.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9" width="8.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5" width="8.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1" width="8.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7" width="8.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3" width="8.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9" width="8.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5" width="8.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1" width="8.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7" width="8.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3" width="8.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9" width="8.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5" width="8.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1" width="8.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7" width="8.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3" width="8.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9" width="8.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5" width="8.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1" width="8.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7" width="8.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3" width="8.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9" width="8.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5" width="8.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1" width="8.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7" width="8.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3" width="8.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9" width="8.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5" width="8.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1" width="8.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7" width="8.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3" width="8.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9" width="8.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5" width="8.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1" width="8.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7" width="8.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3" width="8.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9" width="8.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5" width="8.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1" width="8.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7" width="8.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3" width="8.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9" width="8.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5" width="8.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1" width="8.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7" width="8.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3" width="8.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9" width="8.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5" width="8.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1" width="8.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7" width="8.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3" width="8.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9" width="8.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5" width="8.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1" width="8.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7" width="8.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3" width="8.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9" width="8.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5" width="8.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1" width="8.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91" t="s">
        <v>152</v>
      </c>
    </row>
    <row r="3" spans="1:65" s="81" customFormat="1" x14ac:dyDescent="0.2">
      <c r="A3" s="70"/>
      <c r="B3" s="779">
        <f>INDICE!A3</f>
        <v>43983</v>
      </c>
      <c r="C3" s="780"/>
      <c r="D3" s="780" t="s">
        <v>116</v>
      </c>
      <c r="E3" s="780"/>
      <c r="F3" s="780" t="s">
        <v>117</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107.47763999999998</v>
      </c>
      <c r="C5" s="86">
        <v>-26.594589640198365</v>
      </c>
      <c r="D5" s="85">
        <v>695.04160000000002</v>
      </c>
      <c r="E5" s="73">
        <v>-30.550785440590815</v>
      </c>
      <c r="F5" s="85">
        <v>1621.36879</v>
      </c>
      <c r="G5" s="86">
        <v>-21.914775652531425</v>
      </c>
      <c r="H5" s="86">
        <v>24.635740445830489</v>
      </c>
    </row>
    <row r="6" spans="1:65" x14ac:dyDescent="0.2">
      <c r="A6" s="84" t="s">
        <v>196</v>
      </c>
      <c r="B6" s="85">
        <v>355.56179999999989</v>
      </c>
      <c r="C6" s="86">
        <v>-34.193877226192349</v>
      </c>
      <c r="D6" s="85">
        <v>2135.9567999999999</v>
      </c>
      <c r="E6" s="86">
        <v>-38.697282291665935</v>
      </c>
      <c r="F6" s="85">
        <v>4959.9994200000001</v>
      </c>
      <c r="G6" s="86">
        <v>-26.393549683175543</v>
      </c>
      <c r="H6" s="86">
        <v>75.364259554169521</v>
      </c>
    </row>
    <row r="7" spans="1:65" x14ac:dyDescent="0.2">
      <c r="A7" s="60" t="s">
        <v>451</v>
      </c>
      <c r="B7" s="61">
        <v>463.03943999999984</v>
      </c>
      <c r="C7" s="87">
        <v>-32.573655078036026</v>
      </c>
      <c r="D7" s="61">
        <v>2830.9983999999999</v>
      </c>
      <c r="E7" s="87">
        <v>-36.879485809254049</v>
      </c>
      <c r="F7" s="61">
        <v>6581.3682099999996</v>
      </c>
      <c r="G7" s="87">
        <v>-25.338550000728372</v>
      </c>
      <c r="H7" s="87">
        <v>100</v>
      </c>
    </row>
    <row r="8" spans="1:65" x14ac:dyDescent="0.2">
      <c r="A8" s="66" t="s">
        <v>440</v>
      </c>
      <c r="B8" s="433">
        <v>328.28514999999993</v>
      </c>
      <c r="C8" s="637">
        <v>-33.021330824957488</v>
      </c>
      <c r="D8" s="433">
        <v>1939.4580199999998</v>
      </c>
      <c r="E8" s="637">
        <v>-38.932304183155296</v>
      </c>
      <c r="F8" s="433">
        <v>4476.93145</v>
      </c>
      <c r="G8" s="637">
        <v>-27.157069218713325</v>
      </c>
      <c r="H8" s="637">
        <v>68.024327269785147</v>
      </c>
    </row>
    <row r="9" spans="1:65" x14ac:dyDescent="0.2">
      <c r="H9" s="79" t="s">
        <v>223</v>
      </c>
    </row>
    <row r="10" spans="1:65" x14ac:dyDescent="0.2">
      <c r="A10" s="80" t="s">
        <v>491</v>
      </c>
    </row>
    <row r="11" spans="1:65" x14ac:dyDescent="0.2">
      <c r="A11" s="80" t="s">
        <v>452</v>
      </c>
    </row>
    <row r="12" spans="1:65" x14ac:dyDescent="0.2">
      <c r="A12" s="133" t="s">
        <v>549</v>
      </c>
    </row>
  </sheetData>
  <mergeCells count="3">
    <mergeCell ref="B3:C3"/>
    <mergeCell ref="D3:E3"/>
    <mergeCell ref="F3:H3"/>
  </mergeCells>
  <conditionalFormatting sqref="E5">
    <cfRule type="cellIs" dxfId="10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453</v>
      </c>
    </row>
    <row r="2" spans="1:3" ht="15.75" x14ac:dyDescent="0.25">
      <c r="A2" s="2"/>
      <c r="C2" s="55" t="s">
        <v>152</v>
      </c>
    </row>
    <row r="3" spans="1:3" ht="13.7" customHeight="1" x14ac:dyDescent="0.2">
      <c r="A3" s="90"/>
      <c r="B3" s="293">
        <f>INDICE!A3</f>
        <v>43983</v>
      </c>
      <c r="C3" s="638" t="s">
        <v>117</v>
      </c>
    </row>
    <row r="4" spans="1:3" x14ac:dyDescent="0.2">
      <c r="A4" s="376" t="s">
        <v>154</v>
      </c>
      <c r="B4" s="94">
        <v>13.268799999999999</v>
      </c>
      <c r="C4" s="94">
        <v>128.04979</v>
      </c>
    </row>
    <row r="5" spans="1:3" x14ac:dyDescent="0.2">
      <c r="A5" s="377" t="s">
        <v>155</v>
      </c>
      <c r="B5" s="96">
        <v>0.14576000000000003</v>
      </c>
      <c r="C5" s="96">
        <v>1.3193799999999998</v>
      </c>
    </row>
    <row r="6" spans="1:3" x14ac:dyDescent="0.2">
      <c r="A6" s="377" t="s">
        <v>156</v>
      </c>
      <c r="B6" s="96">
        <v>3.6266100000000003</v>
      </c>
      <c r="C6" s="96">
        <v>43.619759999999999</v>
      </c>
    </row>
    <row r="7" spans="1:3" x14ac:dyDescent="0.2">
      <c r="A7" s="377" t="s">
        <v>157</v>
      </c>
      <c r="B7" s="96">
        <v>2.8</v>
      </c>
      <c r="C7" s="96">
        <v>57.150509999999997</v>
      </c>
    </row>
    <row r="8" spans="1:3" x14ac:dyDescent="0.2">
      <c r="A8" s="377" t="s">
        <v>158</v>
      </c>
      <c r="B8" s="96">
        <v>38.468629999999997</v>
      </c>
      <c r="C8" s="96">
        <v>818.30356999999981</v>
      </c>
    </row>
    <row r="9" spans="1:3" x14ac:dyDescent="0.2">
      <c r="A9" s="377" t="s">
        <v>159</v>
      </c>
      <c r="B9" s="96">
        <v>0.40254000000000001</v>
      </c>
      <c r="C9" s="96">
        <v>4.8893800000000001</v>
      </c>
    </row>
    <row r="10" spans="1:3" x14ac:dyDescent="0.2">
      <c r="A10" s="377" t="s">
        <v>160</v>
      </c>
      <c r="B10" s="96">
        <v>1.3081999999999998</v>
      </c>
      <c r="C10" s="96">
        <v>9.4942000000000046</v>
      </c>
    </row>
    <row r="11" spans="1:3" x14ac:dyDescent="0.2">
      <c r="A11" s="377" t="s">
        <v>529</v>
      </c>
      <c r="B11" s="96">
        <v>9.9781399999999998</v>
      </c>
      <c r="C11" s="96">
        <v>83.193579999999983</v>
      </c>
    </row>
    <row r="12" spans="1:3" x14ac:dyDescent="0.2">
      <c r="A12" s="377" t="s">
        <v>161</v>
      </c>
      <c r="B12" s="96">
        <v>2.6610800000000001</v>
      </c>
      <c r="C12" s="96">
        <v>30.989979999999992</v>
      </c>
    </row>
    <row r="13" spans="1:3" x14ac:dyDescent="0.2">
      <c r="A13" s="377" t="s">
        <v>162</v>
      </c>
      <c r="B13" s="96">
        <v>2.5958200000000002</v>
      </c>
      <c r="C13" s="96">
        <v>41.93083</v>
      </c>
    </row>
    <row r="14" spans="1:3" x14ac:dyDescent="0.2">
      <c r="A14" s="377" t="s">
        <v>163</v>
      </c>
      <c r="B14" s="96">
        <v>0.45934000000000008</v>
      </c>
      <c r="C14" s="96">
        <v>6.2999400000000003</v>
      </c>
    </row>
    <row r="15" spans="1:3" x14ac:dyDescent="0.2">
      <c r="A15" s="377" t="s">
        <v>164</v>
      </c>
      <c r="B15" s="96">
        <v>0.23400000000000001</v>
      </c>
      <c r="C15" s="96">
        <v>3.2823700000000002</v>
      </c>
    </row>
    <row r="16" spans="1:3" x14ac:dyDescent="0.2">
      <c r="A16" s="377" t="s">
        <v>165</v>
      </c>
      <c r="B16" s="96">
        <v>28.042579999999997</v>
      </c>
      <c r="C16" s="96">
        <v>339.52642000000014</v>
      </c>
    </row>
    <row r="17" spans="1:3" x14ac:dyDescent="0.2">
      <c r="A17" s="377" t="s">
        <v>166</v>
      </c>
      <c r="B17" s="96">
        <v>6.4599999999999991E-2</v>
      </c>
      <c r="C17" s="96">
        <v>1.0519000000000001</v>
      </c>
    </row>
    <row r="18" spans="1:3" x14ac:dyDescent="0.2">
      <c r="A18" s="377" t="s">
        <v>167</v>
      </c>
      <c r="B18" s="96">
        <v>0.28934000000000004</v>
      </c>
      <c r="C18" s="96">
        <v>2.1845400000000006</v>
      </c>
    </row>
    <row r="19" spans="1:3" x14ac:dyDescent="0.2">
      <c r="A19" s="377" t="s">
        <v>168</v>
      </c>
      <c r="B19" s="96">
        <v>2.5</v>
      </c>
      <c r="C19" s="96">
        <v>41.620359999999991</v>
      </c>
    </row>
    <row r="20" spans="1:3" x14ac:dyDescent="0.2">
      <c r="A20" s="377" t="s">
        <v>169</v>
      </c>
      <c r="B20" s="96">
        <v>0.22131999999999999</v>
      </c>
      <c r="C20" s="96">
        <v>2.8490000000000002</v>
      </c>
    </row>
    <row r="21" spans="1:3" x14ac:dyDescent="0.2">
      <c r="A21" s="377" t="s">
        <v>170</v>
      </c>
      <c r="B21" s="96">
        <v>0.11131999999999999</v>
      </c>
      <c r="C21" s="96">
        <v>2.0425199999999997</v>
      </c>
    </row>
    <row r="22" spans="1:3" x14ac:dyDescent="0.2">
      <c r="A22" s="378" t="s">
        <v>171</v>
      </c>
      <c r="B22" s="96">
        <v>0.29955999999999999</v>
      </c>
      <c r="C22" s="96">
        <v>3.5707600000000004</v>
      </c>
    </row>
    <row r="23" spans="1:3" x14ac:dyDescent="0.2">
      <c r="A23" s="379" t="s">
        <v>443</v>
      </c>
      <c r="B23" s="100">
        <v>107.47764000000001</v>
      </c>
      <c r="C23" s="100">
        <v>1621.3687899999991</v>
      </c>
    </row>
    <row r="24" spans="1:3" x14ac:dyDescent="0.2">
      <c r="C24" s="79" t="s">
        <v>223</v>
      </c>
    </row>
    <row r="25" spans="1:3" x14ac:dyDescent="0.2">
      <c r="A25" s="101" t="s">
        <v>224</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08" priority="3" operator="between">
      <formula>0</formula>
      <formula>0.5</formula>
    </cfRule>
    <cfRule type="cellIs" dxfId="107" priority="4" operator="between">
      <formula>0</formula>
      <formula>0.49</formula>
    </cfRule>
  </conditionalFormatting>
  <conditionalFormatting sqref="C5:C22">
    <cfRule type="cellIs" dxfId="106" priority="1" operator="between">
      <formula>0</formula>
      <formula>0.5</formula>
    </cfRule>
    <cfRule type="cellIs" dxfId="1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6" zoomScaleNormal="100" workbookViewId="0">
      <selection activeCell="F56" sqref="F56"/>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69" t="s">
        <v>0</v>
      </c>
      <c r="B1" s="769"/>
      <c r="C1" s="769"/>
      <c r="D1" s="769"/>
      <c r="E1" s="769"/>
      <c r="F1" s="769"/>
    </row>
    <row r="2" spans="1:6" ht="12.75" x14ac:dyDescent="0.2">
      <c r="A2" s="770"/>
      <c r="B2" s="770"/>
      <c r="C2" s="770"/>
      <c r="D2" s="770"/>
      <c r="E2" s="770"/>
      <c r="F2" s="770"/>
    </row>
    <row r="3" spans="1:6" ht="29.45" customHeight="1" x14ac:dyDescent="0.25">
      <c r="A3" s="20"/>
      <c r="B3" s="21" t="s">
        <v>42</v>
      </c>
      <c r="C3" s="21" t="s">
        <v>43</v>
      </c>
      <c r="D3" s="22" t="s">
        <v>44</v>
      </c>
      <c r="E3" s="22" t="s">
        <v>429</v>
      </c>
      <c r="F3" s="468" t="s">
        <v>430</v>
      </c>
    </row>
    <row r="4" spans="1:6" ht="12.75" x14ac:dyDescent="0.2">
      <c r="A4" s="23" t="s">
        <v>45</v>
      </c>
      <c r="B4" s="292"/>
      <c r="C4" s="292"/>
      <c r="D4" s="292"/>
      <c r="E4" s="292"/>
      <c r="F4" s="468"/>
    </row>
    <row r="5" spans="1:6" ht="12.75" x14ac:dyDescent="0.2">
      <c r="A5" s="24" t="s">
        <v>46</v>
      </c>
      <c r="B5" s="25" t="s">
        <v>552</v>
      </c>
      <c r="C5" s="26" t="s">
        <v>47</v>
      </c>
      <c r="D5" s="27">
        <v>3186.5303399999993</v>
      </c>
      <c r="E5" s="302">
        <v>3734.22417</v>
      </c>
      <c r="F5" s="28" t="s">
        <v>669</v>
      </c>
    </row>
    <row r="6" spans="1:6" ht="12.75" x14ac:dyDescent="0.2">
      <c r="A6" s="19" t="s">
        <v>423</v>
      </c>
      <c r="B6" s="28" t="s">
        <v>552</v>
      </c>
      <c r="C6" s="29" t="s">
        <v>47</v>
      </c>
      <c r="D6" s="30">
        <v>102.39069000000001</v>
      </c>
      <c r="E6" s="303">
        <v>105.33528999999997</v>
      </c>
      <c r="F6" s="28" t="s">
        <v>669</v>
      </c>
    </row>
    <row r="7" spans="1:6" ht="12.75" x14ac:dyDescent="0.2">
      <c r="A7" s="19" t="s">
        <v>48</v>
      </c>
      <c r="B7" s="28" t="s">
        <v>552</v>
      </c>
      <c r="C7" s="29" t="s">
        <v>47</v>
      </c>
      <c r="D7" s="30">
        <v>195.5091900000001</v>
      </c>
      <c r="E7" s="303">
        <v>351.84057999999982</v>
      </c>
      <c r="F7" s="28" t="s">
        <v>669</v>
      </c>
    </row>
    <row r="8" spans="1:6" ht="12.75" x14ac:dyDescent="0.2">
      <c r="A8" s="19" t="s">
        <v>49</v>
      </c>
      <c r="B8" s="28" t="s">
        <v>552</v>
      </c>
      <c r="C8" s="29" t="s">
        <v>47</v>
      </c>
      <c r="D8" s="30">
        <v>46.758989999999983</v>
      </c>
      <c r="E8" s="303">
        <v>52.764100000000006</v>
      </c>
      <c r="F8" s="28" t="s">
        <v>669</v>
      </c>
    </row>
    <row r="9" spans="1:6" ht="12.75" x14ac:dyDescent="0.2">
      <c r="A9" s="19" t="s">
        <v>587</v>
      </c>
      <c r="B9" s="28" t="s">
        <v>552</v>
      </c>
      <c r="C9" s="29" t="s">
        <v>47</v>
      </c>
      <c r="D9" s="30">
        <v>1231.0010599999994</v>
      </c>
      <c r="E9" s="303">
        <v>1608.4059899999997</v>
      </c>
      <c r="F9" s="28" t="s">
        <v>669</v>
      </c>
    </row>
    <row r="10" spans="1:6" ht="12.75" x14ac:dyDescent="0.2">
      <c r="A10" s="31" t="s">
        <v>50</v>
      </c>
      <c r="B10" s="32" t="s">
        <v>552</v>
      </c>
      <c r="C10" s="33" t="s">
        <v>527</v>
      </c>
      <c r="D10" s="34">
        <v>22546.366999999998</v>
      </c>
      <c r="E10" s="304">
        <v>25241.653999999999</v>
      </c>
      <c r="F10" s="32" t="s">
        <v>669</v>
      </c>
    </row>
    <row r="11" spans="1:6" ht="12.75" x14ac:dyDescent="0.2">
      <c r="A11" s="35" t="s">
        <v>51</v>
      </c>
      <c r="B11" s="36"/>
      <c r="C11" s="37"/>
      <c r="D11" s="38"/>
      <c r="E11" s="38"/>
      <c r="F11" s="467"/>
    </row>
    <row r="12" spans="1:6" ht="12.75" x14ac:dyDescent="0.2">
      <c r="A12" s="19" t="s">
        <v>52</v>
      </c>
      <c r="B12" s="28" t="s">
        <v>552</v>
      </c>
      <c r="C12" s="29" t="s">
        <v>47</v>
      </c>
      <c r="D12" s="30">
        <v>3730</v>
      </c>
      <c r="E12" s="303">
        <v>4018</v>
      </c>
      <c r="F12" s="25" t="s">
        <v>669</v>
      </c>
    </row>
    <row r="13" spans="1:6" ht="12.75" x14ac:dyDescent="0.2">
      <c r="A13" s="19" t="s">
        <v>53</v>
      </c>
      <c r="B13" s="28" t="s">
        <v>552</v>
      </c>
      <c r="C13" s="29" t="s">
        <v>54</v>
      </c>
      <c r="D13" s="30">
        <v>27374.967089999998</v>
      </c>
      <c r="E13" s="303">
        <v>27280.637289999999</v>
      </c>
      <c r="F13" s="28" t="s">
        <v>669</v>
      </c>
    </row>
    <row r="14" spans="1:6" ht="12.75" x14ac:dyDescent="0.2">
      <c r="A14" s="19" t="s">
        <v>55</v>
      </c>
      <c r="B14" s="28" t="s">
        <v>552</v>
      </c>
      <c r="C14" s="29" t="s">
        <v>56</v>
      </c>
      <c r="D14" s="39">
        <v>21.764951052450535</v>
      </c>
      <c r="E14" s="305">
        <v>32.019491341104541</v>
      </c>
      <c r="F14" s="28" t="s">
        <v>669</v>
      </c>
    </row>
    <row r="15" spans="1:6" ht="12.75" x14ac:dyDescent="0.2">
      <c r="A15" s="19" t="s">
        <v>431</v>
      </c>
      <c r="B15" s="28" t="s">
        <v>552</v>
      </c>
      <c r="C15" s="29" t="s">
        <v>47</v>
      </c>
      <c r="D15" s="30">
        <v>890</v>
      </c>
      <c r="E15" s="303">
        <v>995</v>
      </c>
      <c r="F15" s="32" t="s">
        <v>669</v>
      </c>
    </row>
    <row r="16" spans="1:6" ht="12.75" x14ac:dyDescent="0.2">
      <c r="A16" s="23" t="s">
        <v>57</v>
      </c>
      <c r="B16" s="25"/>
      <c r="C16" s="26"/>
      <c r="D16" s="40"/>
      <c r="E16" s="40"/>
      <c r="F16" s="467"/>
    </row>
    <row r="17" spans="1:6" ht="12.75" x14ac:dyDescent="0.2">
      <c r="A17" s="24" t="s">
        <v>58</v>
      </c>
      <c r="B17" s="25" t="s">
        <v>552</v>
      </c>
      <c r="C17" s="26" t="s">
        <v>47</v>
      </c>
      <c r="D17" s="27">
        <v>4575</v>
      </c>
      <c r="E17" s="302">
        <v>4388</v>
      </c>
      <c r="F17" s="25" t="s">
        <v>669</v>
      </c>
    </row>
    <row r="18" spans="1:6" ht="12.75" x14ac:dyDescent="0.2">
      <c r="A18" s="19" t="s">
        <v>59</v>
      </c>
      <c r="B18" s="28" t="s">
        <v>552</v>
      </c>
      <c r="C18" s="29" t="s">
        <v>60</v>
      </c>
      <c r="D18" s="39">
        <v>68.185994283380978</v>
      </c>
      <c r="E18" s="305">
        <v>63.355221518987349</v>
      </c>
      <c r="F18" s="28" t="s">
        <v>669</v>
      </c>
    </row>
    <row r="19" spans="1:6" ht="12.75" x14ac:dyDescent="0.2">
      <c r="A19" s="31" t="s">
        <v>61</v>
      </c>
      <c r="B19" s="32" t="s">
        <v>552</v>
      </c>
      <c r="C19" s="41" t="s">
        <v>47</v>
      </c>
      <c r="D19" s="34">
        <v>17982</v>
      </c>
      <c r="E19" s="304">
        <v>17340</v>
      </c>
      <c r="F19" s="32" t="s">
        <v>669</v>
      </c>
    </row>
    <row r="20" spans="1:6" ht="12.75" x14ac:dyDescent="0.2">
      <c r="A20" s="23" t="s">
        <v>66</v>
      </c>
      <c r="B20" s="25"/>
      <c r="C20" s="26"/>
      <c r="D20" s="27"/>
      <c r="E20" s="27"/>
      <c r="F20" s="467"/>
    </row>
    <row r="21" spans="1:6" ht="12.75" x14ac:dyDescent="0.2">
      <c r="A21" s="24" t="s">
        <v>67</v>
      </c>
      <c r="B21" s="25" t="s">
        <v>68</v>
      </c>
      <c r="C21" s="26" t="s">
        <v>69</v>
      </c>
      <c r="D21" s="43">
        <v>29.603157894736849</v>
      </c>
      <c r="E21" s="306">
        <v>40.186818181818182</v>
      </c>
      <c r="F21" s="28" t="s">
        <v>669</v>
      </c>
    </row>
    <row r="22" spans="1:6" ht="12.75" x14ac:dyDescent="0.2">
      <c r="A22" s="19" t="s">
        <v>70</v>
      </c>
      <c r="B22" s="28" t="s">
        <v>71</v>
      </c>
      <c r="C22" s="29" t="s">
        <v>72</v>
      </c>
      <c r="D22" s="44">
        <v>1.0901850000000004</v>
      </c>
      <c r="E22" s="307">
        <v>1.1254590909090909</v>
      </c>
      <c r="F22" s="28" t="s">
        <v>669</v>
      </c>
    </row>
    <row r="23" spans="1:6" ht="12.75" x14ac:dyDescent="0.2">
      <c r="A23" s="19" t="s">
        <v>73</v>
      </c>
      <c r="B23" s="28" t="s">
        <v>590</v>
      </c>
      <c r="C23" s="29" t="s">
        <v>74</v>
      </c>
      <c r="D23" s="42">
        <v>108.23629226451612</v>
      </c>
      <c r="E23" s="308">
        <v>112.43381209333332</v>
      </c>
      <c r="F23" s="28" t="s">
        <v>669</v>
      </c>
    </row>
    <row r="24" spans="1:6" ht="12.75" x14ac:dyDescent="0.2">
      <c r="A24" s="19" t="s">
        <v>75</v>
      </c>
      <c r="B24" s="28" t="s">
        <v>590</v>
      </c>
      <c r="C24" s="29" t="s">
        <v>74</v>
      </c>
      <c r="D24" s="42">
        <v>98.969283096774205</v>
      </c>
      <c r="E24" s="308">
        <v>102.36824075000001</v>
      </c>
      <c r="F24" s="28" t="s">
        <v>669</v>
      </c>
    </row>
    <row r="25" spans="1:6" ht="12.75" x14ac:dyDescent="0.2">
      <c r="A25" s="19" t="s">
        <v>76</v>
      </c>
      <c r="B25" s="28" t="s">
        <v>590</v>
      </c>
      <c r="C25" s="29" t="s">
        <v>77</v>
      </c>
      <c r="D25" s="42">
        <v>12.74</v>
      </c>
      <c r="E25" s="308">
        <v>13.37</v>
      </c>
      <c r="F25" s="28" t="s">
        <v>669</v>
      </c>
    </row>
    <row r="26" spans="1:6" ht="12.75" x14ac:dyDescent="0.2">
      <c r="A26" s="31" t="s">
        <v>78</v>
      </c>
      <c r="B26" s="32" t="s">
        <v>590</v>
      </c>
      <c r="C26" s="33" t="s">
        <v>79</v>
      </c>
      <c r="D26" s="44">
        <v>8.6282825199999991</v>
      </c>
      <c r="E26" s="307">
        <v>8.3495372399999983</v>
      </c>
      <c r="F26" s="32" t="s">
        <v>669</v>
      </c>
    </row>
    <row r="27" spans="1:6" ht="12.75" x14ac:dyDescent="0.2">
      <c r="A27" s="35" t="s">
        <v>80</v>
      </c>
      <c r="B27" s="36"/>
      <c r="C27" s="37"/>
      <c r="D27" s="38"/>
      <c r="E27" s="38"/>
      <c r="F27" s="467"/>
    </row>
    <row r="28" spans="1:6" ht="12.75" x14ac:dyDescent="0.2">
      <c r="A28" s="19" t="s">
        <v>81</v>
      </c>
      <c r="B28" s="28" t="s">
        <v>82</v>
      </c>
      <c r="C28" s="29" t="s">
        <v>432</v>
      </c>
      <c r="D28" s="45">
        <v>-4.1002000000000001</v>
      </c>
      <c r="E28" s="309">
        <v>-22.1</v>
      </c>
      <c r="F28" s="28" t="s">
        <v>680</v>
      </c>
    </row>
    <row r="29" spans="1:6" x14ac:dyDescent="0.2">
      <c r="A29" s="19" t="s">
        <v>83</v>
      </c>
      <c r="B29" s="28" t="s">
        <v>82</v>
      </c>
      <c r="C29" s="29" t="s">
        <v>432</v>
      </c>
      <c r="D29" s="46">
        <v>-24.5</v>
      </c>
      <c r="E29" s="310">
        <v>-14</v>
      </c>
      <c r="F29" s="649">
        <v>43983</v>
      </c>
    </row>
    <row r="30" spans="1:6" ht="12.75" x14ac:dyDescent="0.2">
      <c r="A30" s="47" t="s">
        <v>84</v>
      </c>
      <c r="B30" s="28" t="s">
        <v>82</v>
      </c>
      <c r="C30" s="29" t="s">
        <v>432</v>
      </c>
      <c r="D30" s="46">
        <v>-20.7</v>
      </c>
      <c r="E30" s="310">
        <v>-9.5</v>
      </c>
      <c r="F30" s="649">
        <v>43983</v>
      </c>
    </row>
    <row r="31" spans="1:6" ht="12.75" x14ac:dyDescent="0.2">
      <c r="A31" s="47" t="s">
        <v>85</v>
      </c>
      <c r="B31" s="28" t="s">
        <v>82</v>
      </c>
      <c r="C31" s="29" t="s">
        <v>432</v>
      </c>
      <c r="D31" s="46">
        <v>-36.5</v>
      </c>
      <c r="E31" s="310">
        <v>-16</v>
      </c>
      <c r="F31" s="649">
        <v>43983</v>
      </c>
    </row>
    <row r="32" spans="1:6" ht="12.75" x14ac:dyDescent="0.2">
      <c r="A32" s="47" t="s">
        <v>86</v>
      </c>
      <c r="B32" s="28" t="s">
        <v>82</v>
      </c>
      <c r="C32" s="29" t="s">
        <v>432</v>
      </c>
      <c r="D32" s="46">
        <v>-19.600000000000001</v>
      </c>
      <c r="E32" s="310">
        <v>-7.3</v>
      </c>
      <c r="F32" s="649">
        <v>43983</v>
      </c>
    </row>
    <row r="33" spans="1:7" ht="12.75" x14ac:dyDescent="0.2">
      <c r="A33" s="47" t="s">
        <v>87</v>
      </c>
      <c r="B33" s="28" t="s">
        <v>82</v>
      </c>
      <c r="C33" s="29" t="s">
        <v>432</v>
      </c>
      <c r="D33" s="46">
        <v>-36.299999999999997</v>
      </c>
      <c r="E33" s="310">
        <v>-17.899999999999999</v>
      </c>
      <c r="F33" s="649">
        <v>43983</v>
      </c>
    </row>
    <row r="34" spans="1:7" ht="12.75" x14ac:dyDescent="0.2">
      <c r="A34" s="47" t="s">
        <v>88</v>
      </c>
      <c r="B34" s="28" t="s">
        <v>82</v>
      </c>
      <c r="C34" s="29" t="s">
        <v>432</v>
      </c>
      <c r="D34" s="46">
        <v>-23.4</v>
      </c>
      <c r="E34" s="310">
        <v>-14.5</v>
      </c>
      <c r="F34" s="649">
        <v>43983</v>
      </c>
    </row>
    <row r="35" spans="1:7" ht="12.75" x14ac:dyDescent="0.2">
      <c r="A35" s="47" t="s">
        <v>89</v>
      </c>
      <c r="B35" s="28" t="s">
        <v>82</v>
      </c>
      <c r="C35" s="29" t="s">
        <v>432</v>
      </c>
      <c r="D35" s="46">
        <v>-16.600000000000001</v>
      </c>
      <c r="E35" s="310">
        <v>-13.1</v>
      </c>
      <c r="F35" s="649">
        <v>43983</v>
      </c>
    </row>
    <row r="36" spans="1:7" x14ac:dyDescent="0.2">
      <c r="A36" s="19" t="s">
        <v>90</v>
      </c>
      <c r="B36" s="28" t="s">
        <v>91</v>
      </c>
      <c r="C36" s="29" t="s">
        <v>432</v>
      </c>
      <c r="D36" s="46">
        <v>-13.5</v>
      </c>
      <c r="E36" s="310">
        <v>-8.6999999999999993</v>
      </c>
      <c r="F36" s="649">
        <v>43983</v>
      </c>
    </row>
    <row r="37" spans="1:7" ht="12.75" x14ac:dyDescent="0.2">
      <c r="A37" s="19" t="s">
        <v>583</v>
      </c>
      <c r="B37" s="28" t="s">
        <v>82</v>
      </c>
      <c r="C37" s="29" t="s">
        <v>432</v>
      </c>
      <c r="D37" s="46">
        <v>-100</v>
      </c>
      <c r="E37" s="310">
        <v>-97.7</v>
      </c>
      <c r="F37" s="649">
        <v>43983</v>
      </c>
      <c r="G37" s="649"/>
    </row>
    <row r="38" spans="1:7" ht="12.75" x14ac:dyDescent="0.2">
      <c r="A38" s="31" t="s">
        <v>92</v>
      </c>
      <c r="B38" s="32" t="s">
        <v>93</v>
      </c>
      <c r="C38" s="33" t="s">
        <v>432</v>
      </c>
      <c r="D38" s="48">
        <v>-72.7</v>
      </c>
      <c r="E38" s="311">
        <v>-36.700000000000003</v>
      </c>
      <c r="F38" s="649">
        <v>43983</v>
      </c>
    </row>
    <row r="39" spans="1:7" ht="12.75" x14ac:dyDescent="0.2">
      <c r="A39" s="35" t="s">
        <v>62</v>
      </c>
      <c r="B39" s="36"/>
      <c r="C39" s="37"/>
      <c r="D39" s="38"/>
      <c r="E39" s="38"/>
      <c r="F39" s="467"/>
    </row>
    <row r="40" spans="1:7" ht="12.75" x14ac:dyDescent="0.2">
      <c r="A40" s="19" t="s">
        <v>63</v>
      </c>
      <c r="B40" s="28" t="s">
        <v>552</v>
      </c>
      <c r="C40" s="29" t="s">
        <v>47</v>
      </c>
      <c r="D40" s="666">
        <v>1.11528</v>
      </c>
      <c r="E40" s="667">
        <v>1.56908</v>
      </c>
      <c r="F40" s="28" t="s">
        <v>669</v>
      </c>
    </row>
    <row r="41" spans="1:7" ht="12.75" x14ac:dyDescent="0.2">
      <c r="A41" s="19" t="s">
        <v>50</v>
      </c>
      <c r="B41" s="28" t="s">
        <v>552</v>
      </c>
      <c r="C41" s="29" t="s">
        <v>54</v>
      </c>
      <c r="D41" s="30">
        <v>57.787669999999999</v>
      </c>
      <c r="E41" s="303">
        <v>21.534457709199998</v>
      </c>
      <c r="F41" s="28" t="s">
        <v>669</v>
      </c>
    </row>
    <row r="42" spans="1:7" ht="12.75" x14ac:dyDescent="0.2">
      <c r="A42" s="19" t="s">
        <v>64</v>
      </c>
      <c r="B42" s="28" t="s">
        <v>552</v>
      </c>
      <c r="C42" s="29" t="s">
        <v>60</v>
      </c>
      <c r="D42" s="42">
        <v>3.4958797357940191E-2</v>
      </c>
      <c r="E42" s="308">
        <v>4.2018902148555269E-2</v>
      </c>
      <c r="F42" s="649">
        <v>43983</v>
      </c>
    </row>
    <row r="43" spans="1:7" ht="12.75" x14ac:dyDescent="0.2">
      <c r="A43" s="31" t="s">
        <v>65</v>
      </c>
      <c r="B43" s="32" t="s">
        <v>552</v>
      </c>
      <c r="C43" s="33" t="s">
        <v>60</v>
      </c>
      <c r="D43" s="42">
        <v>0.25631348771606116</v>
      </c>
      <c r="E43" s="308">
        <v>8.5313179988918311E-2</v>
      </c>
      <c r="F43" s="649">
        <v>43983</v>
      </c>
    </row>
    <row r="44" spans="1:7" x14ac:dyDescent="0.2">
      <c r="A44" s="35" t="s">
        <v>94</v>
      </c>
      <c r="B44" s="36"/>
      <c r="C44" s="37"/>
      <c r="D44" s="38"/>
      <c r="E44" s="38"/>
      <c r="F44" s="467"/>
    </row>
    <row r="45" spans="1:7" ht="12.75" x14ac:dyDescent="0.2">
      <c r="A45" s="49" t="s">
        <v>95</v>
      </c>
      <c r="B45" s="28" t="s">
        <v>82</v>
      </c>
      <c r="C45" s="29" t="s">
        <v>432</v>
      </c>
      <c r="D45" s="46">
        <v>-84.2</v>
      </c>
      <c r="E45" s="310">
        <v>-63.5</v>
      </c>
      <c r="F45" s="649">
        <v>43983</v>
      </c>
    </row>
    <row r="46" spans="1:7" ht="12.75" x14ac:dyDescent="0.2">
      <c r="A46" s="50" t="s">
        <v>96</v>
      </c>
      <c r="B46" s="28" t="s">
        <v>82</v>
      </c>
      <c r="C46" s="29" t="s">
        <v>432</v>
      </c>
      <c r="D46" s="46">
        <v>-82.8</v>
      </c>
      <c r="E46" s="310">
        <v>-58.9</v>
      </c>
      <c r="F46" s="649">
        <v>43983</v>
      </c>
    </row>
    <row r="47" spans="1:7" ht="12.75" x14ac:dyDescent="0.2">
      <c r="A47" s="50" t="s">
        <v>97</v>
      </c>
      <c r="B47" s="28" t="s">
        <v>82</v>
      </c>
      <c r="C47" s="29" t="s">
        <v>432</v>
      </c>
      <c r="D47" s="46">
        <v>-83.1</v>
      </c>
      <c r="E47" s="310">
        <v>-62.5</v>
      </c>
      <c r="F47" s="649">
        <v>43983</v>
      </c>
    </row>
    <row r="48" spans="1:7" ht="12.75" x14ac:dyDescent="0.2">
      <c r="A48" s="49" t="s">
        <v>98</v>
      </c>
      <c r="B48" s="28" t="s">
        <v>82</v>
      </c>
      <c r="C48" s="29" t="s">
        <v>432</v>
      </c>
      <c r="D48" s="46">
        <v>-82.1</v>
      </c>
      <c r="E48" s="310">
        <v>-63.4</v>
      </c>
      <c r="F48" s="649">
        <v>43983</v>
      </c>
    </row>
    <row r="49" spans="1:7" ht="12.75" x14ac:dyDescent="0.2">
      <c r="A49" s="312" t="s">
        <v>99</v>
      </c>
      <c r="B49" s="28" t="s">
        <v>82</v>
      </c>
      <c r="C49" s="29" t="s">
        <v>432</v>
      </c>
      <c r="D49" s="46">
        <v>-83.1</v>
      </c>
      <c r="E49" s="310">
        <v>-59.3</v>
      </c>
      <c r="F49" s="649">
        <v>43983</v>
      </c>
    </row>
    <row r="50" spans="1:7" ht="12.75" x14ac:dyDescent="0.2">
      <c r="A50" s="50" t="s">
        <v>100</v>
      </c>
      <c r="B50" s="28" t="s">
        <v>82</v>
      </c>
      <c r="C50" s="29" t="s">
        <v>432</v>
      </c>
      <c r="D50" s="46">
        <v>-82.1</v>
      </c>
      <c r="E50" s="310">
        <v>-56.3</v>
      </c>
      <c r="F50" s="649">
        <v>43983</v>
      </c>
    </row>
    <row r="51" spans="1:7" ht="12.75" x14ac:dyDescent="0.2">
      <c r="A51" s="50" t="s">
        <v>101</v>
      </c>
      <c r="B51" s="28" t="s">
        <v>82</v>
      </c>
      <c r="C51" s="29" t="s">
        <v>432</v>
      </c>
      <c r="D51" s="46">
        <v>-88.2</v>
      </c>
      <c r="E51" s="310">
        <v>-81.400000000000006</v>
      </c>
      <c r="F51" s="649">
        <v>43983</v>
      </c>
    </row>
    <row r="52" spans="1:7" ht="12.75" x14ac:dyDescent="0.2">
      <c r="A52" s="50" t="s">
        <v>102</v>
      </c>
      <c r="B52" s="28" t="s">
        <v>82</v>
      </c>
      <c r="C52" s="29" t="s">
        <v>432</v>
      </c>
      <c r="D52" s="46">
        <v>-95.8</v>
      </c>
      <c r="E52" s="310">
        <v>-85.4</v>
      </c>
      <c r="F52" s="649">
        <v>43983</v>
      </c>
    </row>
    <row r="53" spans="1:7" ht="12.75" x14ac:dyDescent="0.2">
      <c r="A53" s="49" t="s">
        <v>103</v>
      </c>
      <c r="B53" s="28" t="s">
        <v>82</v>
      </c>
      <c r="C53" s="29" t="s">
        <v>432</v>
      </c>
      <c r="D53" s="46">
        <v>-97.8</v>
      </c>
      <c r="E53" s="310">
        <v>-91</v>
      </c>
      <c r="F53" s="649">
        <v>43983</v>
      </c>
    </row>
    <row r="54" spans="1:7" ht="12.75" x14ac:dyDescent="0.2">
      <c r="A54" s="51" t="s">
        <v>104</v>
      </c>
      <c r="B54" s="32" t="s">
        <v>82</v>
      </c>
      <c r="C54" s="33" t="s">
        <v>432</v>
      </c>
      <c r="D54" s="48">
        <v>-89.4</v>
      </c>
      <c r="E54" s="311">
        <v>-67.400000000000006</v>
      </c>
      <c r="F54" s="650">
        <v>43983</v>
      </c>
    </row>
    <row r="55" spans="1:7" ht="12.75" x14ac:dyDescent="0.2">
      <c r="F55" s="55" t="s">
        <v>598</v>
      </c>
    </row>
    <row r="56" spans="1:7" ht="12.75" x14ac:dyDescent="0.2">
      <c r="A56" s="298" t="s">
        <v>567</v>
      </c>
      <c r="B56" s="300"/>
      <c r="C56" s="300"/>
      <c r="D56" s="301"/>
    </row>
    <row r="57" spans="1:7" ht="12.75" x14ac:dyDescent="0.2">
      <c r="A57" s="298" t="s">
        <v>566</v>
      </c>
    </row>
    <row r="58" spans="1:7" ht="12.75" x14ac:dyDescent="0.2">
      <c r="A58" s="298"/>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heetViews>
  <sheetFormatPr baseColWidth="10" defaultRowHeight="12.75" x14ac:dyDescent="0.2"/>
  <cols>
    <col min="1" max="1" width="22.5" style="84" customWidth="1"/>
    <col min="2" max="2" width="11" style="84" customWidth="1"/>
    <col min="3" max="3" width="11.7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91" t="s">
        <v>152</v>
      </c>
    </row>
    <row r="3" spans="1:65" s="81" customFormat="1" x14ac:dyDescent="0.2">
      <c r="A3" s="70"/>
      <c r="B3" s="779">
        <f>INDICE!A3</f>
        <v>43983</v>
      </c>
      <c r="C3" s="780"/>
      <c r="D3" s="780" t="s">
        <v>116</v>
      </c>
      <c r="E3" s="780"/>
      <c r="F3" s="780" t="s">
        <v>117</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653</v>
      </c>
      <c r="B5" s="392">
        <v>32.706731946144401</v>
      </c>
      <c r="C5" s="73">
        <v>-11.299729465071209</v>
      </c>
      <c r="D5" s="85">
        <v>172.17809057527538</v>
      </c>
      <c r="E5" s="86">
        <v>-20.919633666644735</v>
      </c>
      <c r="F5" s="85">
        <v>380.23500611995104</v>
      </c>
      <c r="G5" s="86">
        <v>-10.810016707218708</v>
      </c>
      <c r="H5" s="393">
        <v>7.2662389467969764</v>
      </c>
    </row>
    <row r="6" spans="1:65" x14ac:dyDescent="0.2">
      <c r="A6" s="84" t="s">
        <v>197</v>
      </c>
      <c r="B6" s="392">
        <v>128.09800000000001</v>
      </c>
      <c r="C6" s="86">
        <v>38.115518561247264</v>
      </c>
      <c r="D6" s="85">
        <v>418.85199999999998</v>
      </c>
      <c r="E6" s="86">
        <v>-16.421162695102826</v>
      </c>
      <c r="F6" s="85">
        <v>882.79300000000001</v>
      </c>
      <c r="G6" s="86">
        <v>-12.478027626944053</v>
      </c>
      <c r="H6" s="393">
        <v>16.87005345461581</v>
      </c>
    </row>
    <row r="7" spans="1:65" x14ac:dyDescent="0.2">
      <c r="A7" s="84" t="s">
        <v>198</v>
      </c>
      <c r="B7" s="392">
        <v>132</v>
      </c>
      <c r="C7" s="86">
        <v>-7.6923076923076925</v>
      </c>
      <c r="D7" s="85">
        <v>749</v>
      </c>
      <c r="E7" s="86">
        <v>-20.064034151547492</v>
      </c>
      <c r="F7" s="85">
        <v>1626</v>
      </c>
      <c r="G7" s="86">
        <v>-21.487204249154999</v>
      </c>
      <c r="H7" s="393">
        <v>31.072637546067206</v>
      </c>
    </row>
    <row r="8" spans="1:65" x14ac:dyDescent="0.2">
      <c r="A8" s="84" t="s">
        <v>654</v>
      </c>
      <c r="B8" s="392">
        <v>237.19526805385564</v>
      </c>
      <c r="C8" s="86">
        <v>41.829375422248368</v>
      </c>
      <c r="D8" s="85">
        <v>1291.3696343992883</v>
      </c>
      <c r="E8" s="86">
        <v>28.897357096478061</v>
      </c>
      <c r="F8" s="85">
        <v>2343.871832489981</v>
      </c>
      <c r="G8" s="510">
        <v>21.667289150983155</v>
      </c>
      <c r="H8" s="393">
        <v>44.791070052520006</v>
      </c>
      <c r="J8" s="85"/>
    </row>
    <row r="9" spans="1:65" x14ac:dyDescent="0.2">
      <c r="A9" s="60" t="s">
        <v>199</v>
      </c>
      <c r="B9" s="61">
        <v>530</v>
      </c>
      <c r="C9" s="669">
        <v>20.4928319089863</v>
      </c>
      <c r="D9" s="61">
        <v>2631.3997249745639</v>
      </c>
      <c r="E9" s="87">
        <v>-0.99071851316168169</v>
      </c>
      <c r="F9" s="61">
        <v>5232.899838609932</v>
      </c>
      <c r="G9" s="87">
        <v>-3.6730059989654937</v>
      </c>
      <c r="H9" s="87">
        <v>100</v>
      </c>
    </row>
    <row r="10" spans="1:65" x14ac:dyDescent="0.2">
      <c r="H10" s="79" t="s">
        <v>223</v>
      </c>
    </row>
    <row r="11" spans="1:65" x14ac:dyDescent="0.2">
      <c r="A11" s="80" t="s">
        <v>491</v>
      </c>
    </row>
    <row r="12" spans="1:65" x14ac:dyDescent="0.2">
      <c r="A12" s="80" t="s">
        <v>657</v>
      </c>
    </row>
    <row r="13" spans="1:65" x14ac:dyDescent="0.2">
      <c r="A13" s="80" t="s">
        <v>655</v>
      </c>
    </row>
    <row r="14" spans="1:65" x14ac:dyDescent="0.2">
      <c r="A14" s="133" t="s">
        <v>549</v>
      </c>
    </row>
  </sheetData>
  <mergeCells count="3">
    <mergeCell ref="B3:C3"/>
    <mergeCell ref="D3:E3"/>
    <mergeCell ref="F3:H3"/>
  </mergeCells>
  <conditionalFormatting sqref="C9">
    <cfRule type="cellIs" dxfId="104" priority="1" operator="between">
      <formula>0</formula>
      <formula>0.5</formula>
    </cfRule>
    <cfRule type="cellIs" dxfId="10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election activeCell="A3" sqref="A3:A4"/>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288" t="s">
        <v>249</v>
      </c>
      <c r="B1" s="288"/>
      <c r="C1" s="1"/>
      <c r="D1" s="1"/>
      <c r="E1" s="1"/>
      <c r="F1" s="1"/>
      <c r="G1" s="1"/>
      <c r="H1" s="1"/>
      <c r="I1" s="1"/>
    </row>
    <row r="2" spans="1:9" x14ac:dyDescent="0.2">
      <c r="A2" s="394"/>
      <c r="B2" s="394"/>
      <c r="C2" s="394"/>
      <c r="D2" s="394"/>
      <c r="E2" s="394"/>
      <c r="F2" s="1"/>
      <c r="G2" s="1"/>
      <c r="H2" s="395"/>
      <c r="I2" s="398" t="s">
        <v>152</v>
      </c>
    </row>
    <row r="3" spans="1:9" ht="14.45" customHeight="1" x14ac:dyDescent="0.2">
      <c r="A3" s="797" t="s">
        <v>463</v>
      </c>
      <c r="B3" s="797" t="s">
        <v>464</v>
      </c>
      <c r="C3" s="779">
        <f>INDICE!A3</f>
        <v>43983</v>
      </c>
      <c r="D3" s="780"/>
      <c r="E3" s="780" t="s">
        <v>116</v>
      </c>
      <c r="F3" s="780"/>
      <c r="G3" s="780" t="s">
        <v>117</v>
      </c>
      <c r="H3" s="780"/>
      <c r="I3" s="780"/>
    </row>
    <row r="4" spans="1:9" x14ac:dyDescent="0.2">
      <c r="A4" s="798"/>
      <c r="B4" s="798"/>
      <c r="C4" s="82" t="s">
        <v>47</v>
      </c>
      <c r="D4" s="82" t="s">
        <v>461</v>
      </c>
      <c r="E4" s="82" t="s">
        <v>47</v>
      </c>
      <c r="F4" s="82" t="s">
        <v>461</v>
      </c>
      <c r="G4" s="82" t="s">
        <v>47</v>
      </c>
      <c r="H4" s="83" t="s">
        <v>461</v>
      </c>
      <c r="I4" s="83" t="s">
        <v>107</v>
      </c>
    </row>
    <row r="5" spans="1:9" x14ac:dyDescent="0.2">
      <c r="A5" s="399"/>
      <c r="B5" s="404" t="s">
        <v>201</v>
      </c>
      <c r="C5" s="402">
        <v>0</v>
      </c>
      <c r="D5" s="142">
        <v>-100</v>
      </c>
      <c r="E5" s="141">
        <v>0</v>
      </c>
      <c r="F5" s="545">
        <v>-100</v>
      </c>
      <c r="G5" s="546">
        <v>313</v>
      </c>
      <c r="H5" s="545">
        <v>-65.642151481888035</v>
      </c>
      <c r="I5" s="405">
        <v>0.51906270211107608</v>
      </c>
    </row>
    <row r="6" spans="1:9" x14ac:dyDescent="0.2">
      <c r="A6" s="11"/>
      <c r="B6" s="11" t="s">
        <v>234</v>
      </c>
      <c r="C6" s="402">
        <v>0</v>
      </c>
      <c r="D6" s="142">
        <v>-100</v>
      </c>
      <c r="E6" s="144">
        <v>1376</v>
      </c>
      <c r="F6" s="142">
        <v>151.55393053016454</v>
      </c>
      <c r="G6" s="546">
        <v>2738</v>
      </c>
      <c r="H6" s="547">
        <v>170.01972386587772</v>
      </c>
      <c r="I6" s="405">
        <v>4.5405548830035984</v>
      </c>
    </row>
    <row r="7" spans="1:9" x14ac:dyDescent="0.2">
      <c r="A7" s="11"/>
      <c r="B7" s="266" t="s">
        <v>202</v>
      </c>
      <c r="C7" s="402">
        <v>443</v>
      </c>
      <c r="D7" s="142">
        <v>-55.920398009950247</v>
      </c>
      <c r="E7" s="144">
        <v>3789</v>
      </c>
      <c r="F7" s="142">
        <v>-22.388365424006555</v>
      </c>
      <c r="G7" s="546">
        <v>8338</v>
      </c>
      <c r="H7" s="548">
        <v>-10.257238187493273</v>
      </c>
      <c r="I7" s="405">
        <v>13.827299713105919</v>
      </c>
    </row>
    <row r="8" spans="1:9" x14ac:dyDescent="0.2">
      <c r="A8" s="507" t="s">
        <v>312</v>
      </c>
      <c r="B8" s="241"/>
      <c r="C8" s="146">
        <v>443</v>
      </c>
      <c r="D8" s="147">
        <v>-61.711322385479697</v>
      </c>
      <c r="E8" s="146">
        <v>5165</v>
      </c>
      <c r="F8" s="549">
        <v>-10.717372515125325</v>
      </c>
      <c r="G8" s="550">
        <v>11389</v>
      </c>
      <c r="H8" s="549">
        <v>1.5424393723252496</v>
      </c>
      <c r="I8" s="551">
        <v>18.886917298220592</v>
      </c>
    </row>
    <row r="9" spans="1:9" x14ac:dyDescent="0.2">
      <c r="A9" s="399"/>
      <c r="B9" s="11" t="s">
        <v>203</v>
      </c>
      <c r="C9" s="402">
        <v>213</v>
      </c>
      <c r="D9" s="142">
        <v>80.508474576271183</v>
      </c>
      <c r="E9" s="144">
        <v>1777</v>
      </c>
      <c r="F9" s="552">
        <v>51.105442176870753</v>
      </c>
      <c r="G9" s="546">
        <v>2962</v>
      </c>
      <c r="H9" s="552">
        <v>-13.970374673250072</v>
      </c>
      <c r="I9" s="405">
        <v>4.9120246762076913</v>
      </c>
    </row>
    <row r="10" spans="1:9" x14ac:dyDescent="0.2">
      <c r="A10" s="399"/>
      <c r="B10" s="11" t="s">
        <v>204</v>
      </c>
      <c r="C10" s="402">
        <v>0</v>
      </c>
      <c r="D10" s="142" t="s">
        <v>143</v>
      </c>
      <c r="E10" s="144">
        <v>154</v>
      </c>
      <c r="F10" s="545" t="s">
        <v>143</v>
      </c>
      <c r="G10" s="144">
        <v>154</v>
      </c>
      <c r="H10" s="545">
        <v>-74.503311258278146</v>
      </c>
      <c r="I10" s="491">
        <v>0.25538548282781376</v>
      </c>
    </row>
    <row r="11" spans="1:9" x14ac:dyDescent="0.2">
      <c r="A11" s="11"/>
      <c r="B11" s="11" t="s">
        <v>636</v>
      </c>
      <c r="C11" s="402">
        <v>51</v>
      </c>
      <c r="D11" s="142" t="s">
        <v>143</v>
      </c>
      <c r="E11" s="144">
        <v>305</v>
      </c>
      <c r="F11" s="553" t="s">
        <v>143</v>
      </c>
      <c r="G11" s="144">
        <v>356</v>
      </c>
      <c r="H11" s="553" t="s">
        <v>143</v>
      </c>
      <c r="I11" s="517">
        <v>0.59037163562793327</v>
      </c>
    </row>
    <row r="12" spans="1:9" x14ac:dyDescent="0.2">
      <c r="A12" s="675"/>
      <c r="B12" s="266" t="s">
        <v>205</v>
      </c>
      <c r="C12" s="402">
        <v>153</v>
      </c>
      <c r="D12" s="142">
        <v>-11.560693641618498</v>
      </c>
      <c r="E12" s="144">
        <v>730</v>
      </c>
      <c r="F12" s="142">
        <v>-34.821428571428569</v>
      </c>
      <c r="G12" s="546">
        <v>1907</v>
      </c>
      <c r="H12" s="548">
        <v>17.281672816728168</v>
      </c>
      <c r="I12" s="405">
        <v>3.162468284108058</v>
      </c>
    </row>
    <row r="13" spans="1:9" x14ac:dyDescent="0.2">
      <c r="A13" s="507" t="s">
        <v>626</v>
      </c>
      <c r="B13" s="146"/>
      <c r="C13" s="146">
        <v>417</v>
      </c>
      <c r="D13" s="147">
        <v>43.298969072164951</v>
      </c>
      <c r="E13" s="146">
        <v>2966</v>
      </c>
      <c r="F13" s="549">
        <v>29.181184668989545</v>
      </c>
      <c r="G13" s="550">
        <v>5379</v>
      </c>
      <c r="H13" s="549">
        <v>-5.1824431517715492</v>
      </c>
      <c r="I13" s="551">
        <v>8.9202500787714971</v>
      </c>
    </row>
    <row r="14" spans="1:9" x14ac:dyDescent="0.2">
      <c r="A14" s="400"/>
      <c r="B14" s="403" t="s">
        <v>550</v>
      </c>
      <c r="C14" s="401">
        <v>230</v>
      </c>
      <c r="D14" s="142" t="s">
        <v>143</v>
      </c>
      <c r="E14" s="141">
        <v>866</v>
      </c>
      <c r="F14" s="142">
        <v>1.5240328253223916</v>
      </c>
      <c r="G14" s="144">
        <v>1406</v>
      </c>
      <c r="H14" s="553">
        <v>10.883280757097792</v>
      </c>
      <c r="I14" s="491">
        <v>2.3316362912721185</v>
      </c>
    </row>
    <row r="15" spans="1:9" x14ac:dyDescent="0.2">
      <c r="A15" s="400"/>
      <c r="B15" s="403" t="s">
        <v>207</v>
      </c>
      <c r="C15" s="402">
        <v>28</v>
      </c>
      <c r="D15" s="142" t="s">
        <v>143</v>
      </c>
      <c r="E15" s="144">
        <v>171</v>
      </c>
      <c r="F15" s="553">
        <v>235.29411764705884</v>
      </c>
      <c r="G15" s="144">
        <v>197</v>
      </c>
      <c r="H15" s="553">
        <v>47.014925373134332</v>
      </c>
      <c r="I15" s="491">
        <v>0.32669441634467095</v>
      </c>
    </row>
    <row r="16" spans="1:9" x14ac:dyDescent="0.2">
      <c r="A16" s="400"/>
      <c r="B16" s="403" t="s">
        <v>582</v>
      </c>
      <c r="C16" s="402">
        <v>186</v>
      </c>
      <c r="D16" s="142">
        <v>-55.072463768115945</v>
      </c>
      <c r="E16" s="144">
        <v>1660</v>
      </c>
      <c r="F16" s="553">
        <v>-35.358255451713397</v>
      </c>
      <c r="G16" s="144">
        <v>3004</v>
      </c>
      <c r="H16" s="553">
        <v>-38.24013157894737</v>
      </c>
      <c r="I16" s="490">
        <v>4.981675262433459</v>
      </c>
    </row>
    <row r="17" spans="1:9" x14ac:dyDescent="0.2">
      <c r="A17" s="400"/>
      <c r="B17" s="403" t="s">
        <v>208</v>
      </c>
      <c r="C17" s="402">
        <v>226</v>
      </c>
      <c r="D17" s="142">
        <v>148.35164835164835</v>
      </c>
      <c r="E17" s="144">
        <v>314</v>
      </c>
      <c r="F17" s="553">
        <v>-69.365853658536579</v>
      </c>
      <c r="G17" s="546">
        <v>1502</v>
      </c>
      <c r="H17" s="553">
        <v>-26.264113892979875</v>
      </c>
      <c r="I17" s="405">
        <v>2.4908376312167295</v>
      </c>
    </row>
    <row r="18" spans="1:9" x14ac:dyDescent="0.2">
      <c r="A18" s="400"/>
      <c r="B18" s="403" t="s">
        <v>209</v>
      </c>
      <c r="C18" s="402">
        <v>208</v>
      </c>
      <c r="D18" s="142" t="s">
        <v>143</v>
      </c>
      <c r="E18" s="144">
        <v>629</v>
      </c>
      <c r="F18" s="73">
        <v>153.62903225806451</v>
      </c>
      <c r="G18" s="546">
        <v>1238</v>
      </c>
      <c r="H18" s="553">
        <v>69.357045143638857</v>
      </c>
      <c r="I18" s="405">
        <v>2.0530339463690486</v>
      </c>
    </row>
    <row r="19" spans="1:9" x14ac:dyDescent="0.2">
      <c r="A19" s="400"/>
      <c r="B19" s="403" t="s">
        <v>210</v>
      </c>
      <c r="C19" s="402">
        <v>100</v>
      </c>
      <c r="D19" s="142">
        <v>-67.213114754098356</v>
      </c>
      <c r="E19" s="144">
        <v>880</v>
      </c>
      <c r="F19" s="553">
        <v>-18.744228993536471</v>
      </c>
      <c r="G19" s="546">
        <v>1388</v>
      </c>
      <c r="H19" s="553">
        <v>-1.0691375623663579</v>
      </c>
      <c r="I19" s="405">
        <v>2.3017860400325034</v>
      </c>
    </row>
    <row r="20" spans="1:9" x14ac:dyDescent="0.2">
      <c r="A20" s="507"/>
      <c r="B20" s="403" t="s">
        <v>242</v>
      </c>
      <c r="C20" s="402">
        <v>39</v>
      </c>
      <c r="D20" s="142">
        <v>105.26315789473684</v>
      </c>
      <c r="E20" s="144">
        <v>287</v>
      </c>
      <c r="F20" s="553">
        <v>33.488372093023258</v>
      </c>
      <c r="G20" s="546">
        <v>646</v>
      </c>
      <c r="H20" s="553">
        <v>43.237250554323722</v>
      </c>
      <c r="I20" s="405">
        <v>1.0712923500439462</v>
      </c>
    </row>
    <row r="21" spans="1:9" x14ac:dyDescent="0.2">
      <c r="A21" s="241" t="s">
        <v>455</v>
      </c>
      <c r="B21" s="146"/>
      <c r="C21" s="146">
        <v>1017</v>
      </c>
      <c r="D21" s="147">
        <v>22.677925211097708</v>
      </c>
      <c r="E21" s="146">
        <v>4807</v>
      </c>
      <c r="F21" s="549">
        <v>-20.453417176898892</v>
      </c>
      <c r="G21" s="550">
        <v>9381</v>
      </c>
      <c r="H21" s="549">
        <v>-13.840925789860398</v>
      </c>
      <c r="I21" s="551">
        <v>15.556955937712475</v>
      </c>
    </row>
    <row r="22" spans="1:9" x14ac:dyDescent="0.2">
      <c r="A22" s="400"/>
      <c r="B22" s="403" t="s">
        <v>211</v>
      </c>
      <c r="C22" s="401">
        <v>361</v>
      </c>
      <c r="D22" s="142">
        <v>-48.132183908045981</v>
      </c>
      <c r="E22" s="141">
        <v>3123</v>
      </c>
      <c r="F22" s="142">
        <v>-27.185824201445559</v>
      </c>
      <c r="G22" s="144">
        <v>7080</v>
      </c>
      <c r="H22" s="553">
        <v>-13.086177264915296</v>
      </c>
      <c r="I22" s="491">
        <v>11.741098820915076</v>
      </c>
    </row>
    <row r="23" spans="1:9" x14ac:dyDescent="0.2">
      <c r="A23" s="400"/>
      <c r="B23" s="403" t="s">
        <v>212</v>
      </c>
      <c r="C23" s="402">
        <v>230</v>
      </c>
      <c r="D23" s="142">
        <v>-49.561403508771932</v>
      </c>
      <c r="E23" s="144">
        <v>2056</v>
      </c>
      <c r="F23" s="142">
        <v>-31.785003317850034</v>
      </c>
      <c r="G23" s="144">
        <v>4306</v>
      </c>
      <c r="H23" s="142">
        <v>-19.739049394221809</v>
      </c>
      <c r="I23" s="405">
        <v>7.1408434354322479</v>
      </c>
    </row>
    <row r="24" spans="1:9" x14ac:dyDescent="0.2">
      <c r="A24" s="675"/>
      <c r="B24" s="403" t="s">
        <v>551</v>
      </c>
      <c r="C24" s="402">
        <v>0</v>
      </c>
      <c r="D24" s="142" t="s">
        <v>143</v>
      </c>
      <c r="E24" s="144">
        <v>0</v>
      </c>
      <c r="F24" s="553" t="s">
        <v>143</v>
      </c>
      <c r="G24" s="144">
        <v>0</v>
      </c>
      <c r="H24" s="553">
        <v>-100</v>
      </c>
      <c r="I24" s="491">
        <v>0</v>
      </c>
    </row>
    <row r="25" spans="1:9" x14ac:dyDescent="0.2">
      <c r="A25" s="507" t="s">
        <v>352</v>
      </c>
      <c r="B25" s="146"/>
      <c r="C25" s="146">
        <v>591</v>
      </c>
      <c r="D25" s="147">
        <v>-48.697916666666671</v>
      </c>
      <c r="E25" s="146">
        <v>5179</v>
      </c>
      <c r="F25" s="549">
        <v>-29.083938107627006</v>
      </c>
      <c r="G25" s="550">
        <v>11386</v>
      </c>
      <c r="H25" s="549">
        <v>-26.447028423772611</v>
      </c>
      <c r="I25" s="551">
        <v>18.881942256347326</v>
      </c>
    </row>
    <row r="26" spans="1:9" x14ac:dyDescent="0.2">
      <c r="A26" s="400"/>
      <c r="B26" s="403" t="s">
        <v>213</v>
      </c>
      <c r="C26" s="401">
        <v>0</v>
      </c>
      <c r="D26" s="142">
        <v>-100</v>
      </c>
      <c r="E26" s="141">
        <v>909</v>
      </c>
      <c r="F26" s="142">
        <v>-26.097560975609756</v>
      </c>
      <c r="G26" s="144">
        <v>1823</v>
      </c>
      <c r="H26" s="553">
        <v>-39.172505839172509</v>
      </c>
      <c r="I26" s="491">
        <v>3.0231671116565231</v>
      </c>
    </row>
    <row r="27" spans="1:9" x14ac:dyDescent="0.2">
      <c r="A27" s="400"/>
      <c r="B27" s="403" t="s">
        <v>214</v>
      </c>
      <c r="C27" s="402">
        <v>107</v>
      </c>
      <c r="D27" s="142">
        <v>72.58064516129032</v>
      </c>
      <c r="E27" s="144">
        <v>375</v>
      </c>
      <c r="F27" s="142">
        <v>-36.97478991596639</v>
      </c>
      <c r="G27" s="144">
        <v>1163</v>
      </c>
      <c r="H27" s="142">
        <v>1.0425716768027802</v>
      </c>
      <c r="I27" s="405">
        <v>1.9286578995373209</v>
      </c>
    </row>
    <row r="28" spans="1:9" x14ac:dyDescent="0.2">
      <c r="A28" s="400"/>
      <c r="B28" s="403" t="s">
        <v>215</v>
      </c>
      <c r="C28" s="402">
        <v>0</v>
      </c>
      <c r="D28" s="142" t="s">
        <v>143</v>
      </c>
      <c r="E28" s="144">
        <v>219</v>
      </c>
      <c r="F28" s="142">
        <v>-44.416243654822338</v>
      </c>
      <c r="G28" s="144">
        <v>219</v>
      </c>
      <c r="H28" s="142">
        <v>-58.522727272727273</v>
      </c>
      <c r="I28" s="405">
        <v>0.36317805674864428</v>
      </c>
    </row>
    <row r="29" spans="1:9" x14ac:dyDescent="0.2">
      <c r="A29" s="400"/>
      <c r="B29" s="403" t="s">
        <v>216</v>
      </c>
      <c r="C29" s="402">
        <v>0</v>
      </c>
      <c r="D29" s="142" t="s">
        <v>143</v>
      </c>
      <c r="E29" s="144">
        <v>745</v>
      </c>
      <c r="F29" s="142" t="s">
        <v>143</v>
      </c>
      <c r="G29" s="144">
        <v>745</v>
      </c>
      <c r="H29" s="142">
        <v>218.37606837606836</v>
      </c>
      <c r="I29" s="491">
        <v>1.2354687318618265</v>
      </c>
    </row>
    <row r="30" spans="1:9" x14ac:dyDescent="0.2">
      <c r="A30" s="400"/>
      <c r="B30" s="403" t="s">
        <v>217</v>
      </c>
      <c r="C30" s="402">
        <v>68</v>
      </c>
      <c r="D30" s="149" t="s">
        <v>143</v>
      </c>
      <c r="E30" s="144">
        <v>266</v>
      </c>
      <c r="F30" s="142">
        <v>40</v>
      </c>
      <c r="G30" s="144">
        <v>395</v>
      </c>
      <c r="H30" s="142">
        <v>54.901960784313729</v>
      </c>
      <c r="I30" s="491">
        <v>0.65504717998043149</v>
      </c>
    </row>
    <row r="31" spans="1:9" x14ac:dyDescent="0.2">
      <c r="A31" s="400"/>
      <c r="B31" s="403" t="s">
        <v>218</v>
      </c>
      <c r="C31" s="401">
        <v>0</v>
      </c>
      <c r="D31" s="142" t="s">
        <v>143</v>
      </c>
      <c r="E31" s="141">
        <v>0</v>
      </c>
      <c r="F31" s="142">
        <v>-100</v>
      </c>
      <c r="G31" s="144">
        <v>0</v>
      </c>
      <c r="H31" s="142">
        <v>-100</v>
      </c>
      <c r="I31" s="491">
        <v>0</v>
      </c>
    </row>
    <row r="32" spans="1:9" x14ac:dyDescent="0.2">
      <c r="A32" s="400"/>
      <c r="B32" s="403" t="s">
        <v>564</v>
      </c>
      <c r="C32" s="402">
        <v>124</v>
      </c>
      <c r="D32" s="142" t="s">
        <v>143</v>
      </c>
      <c r="E32" s="144">
        <v>194</v>
      </c>
      <c r="F32" s="142">
        <v>44.776119402985074</v>
      </c>
      <c r="G32" s="144">
        <v>1217</v>
      </c>
      <c r="H32" s="142">
        <v>118.10035842293907</v>
      </c>
      <c r="I32" s="517">
        <v>2.0182086532561652</v>
      </c>
    </row>
    <row r="33" spans="1:9" x14ac:dyDescent="0.2">
      <c r="A33" s="400"/>
      <c r="B33" s="403" t="s">
        <v>219</v>
      </c>
      <c r="C33" s="402">
        <v>83</v>
      </c>
      <c r="D33" s="142">
        <v>-90.798226164079821</v>
      </c>
      <c r="E33" s="144">
        <v>901</v>
      </c>
      <c r="F33" s="142">
        <v>-78.70982986767487</v>
      </c>
      <c r="G33" s="144">
        <v>5174</v>
      </c>
      <c r="H33" s="142">
        <v>-31.678330912452136</v>
      </c>
      <c r="I33" s="405">
        <v>8.580288884098108</v>
      </c>
    </row>
    <row r="34" spans="1:9" x14ac:dyDescent="0.2">
      <c r="A34" s="400"/>
      <c r="B34" s="403" t="s">
        <v>220</v>
      </c>
      <c r="C34" s="402">
        <v>1168</v>
      </c>
      <c r="D34" s="142">
        <v>4.6594982078853047</v>
      </c>
      <c r="E34" s="144">
        <v>5805</v>
      </c>
      <c r="F34" s="73">
        <v>7.8795762869355137</v>
      </c>
      <c r="G34" s="546">
        <v>11622</v>
      </c>
      <c r="H34" s="553">
        <v>4.3173862310385065</v>
      </c>
      <c r="I34" s="405">
        <v>19.273312217044495</v>
      </c>
    </row>
    <row r="35" spans="1:9" x14ac:dyDescent="0.2">
      <c r="A35" s="675"/>
      <c r="B35" s="403" t="s">
        <v>222</v>
      </c>
      <c r="C35" s="401">
        <v>0</v>
      </c>
      <c r="D35" s="142" t="s">
        <v>143</v>
      </c>
      <c r="E35" s="141">
        <v>314</v>
      </c>
      <c r="F35" s="142">
        <v>80.459770114942529</v>
      </c>
      <c r="G35" s="144">
        <v>408</v>
      </c>
      <c r="H35" s="142">
        <v>-30.375426621160411</v>
      </c>
      <c r="I35" s="405">
        <v>0.67660569476459764</v>
      </c>
    </row>
    <row r="36" spans="1:9" x14ac:dyDescent="0.2">
      <c r="A36" s="507" t="s">
        <v>456</v>
      </c>
      <c r="B36" s="146"/>
      <c r="C36" s="146">
        <v>1550</v>
      </c>
      <c r="D36" s="147">
        <v>-30.117222723174031</v>
      </c>
      <c r="E36" s="146">
        <v>9728</v>
      </c>
      <c r="F36" s="549">
        <v>-21.674718196457327</v>
      </c>
      <c r="G36" s="550">
        <v>22766</v>
      </c>
      <c r="H36" s="549">
        <v>-9.3457571775574397</v>
      </c>
      <c r="I36" s="551">
        <v>37.753934428948114</v>
      </c>
    </row>
    <row r="37" spans="1:9" x14ac:dyDescent="0.2">
      <c r="A37" s="151" t="s">
        <v>187</v>
      </c>
      <c r="B37" s="151"/>
      <c r="C37" s="151">
        <v>4018</v>
      </c>
      <c r="D37" s="152">
        <v>-28.84717549141137</v>
      </c>
      <c r="E37" s="151">
        <v>27845</v>
      </c>
      <c r="F37" s="153">
        <v>-17.732738499719325</v>
      </c>
      <c r="G37" s="151">
        <v>60301</v>
      </c>
      <c r="H37" s="153">
        <v>-11.801959923943251</v>
      </c>
      <c r="I37" s="154">
        <v>100</v>
      </c>
    </row>
    <row r="38" spans="1:9" x14ac:dyDescent="0.2">
      <c r="A38" s="155" t="s">
        <v>543</v>
      </c>
      <c r="B38" s="492"/>
      <c r="C38" s="156">
        <v>2226</v>
      </c>
      <c r="D38" s="554">
        <v>-37.171888230313293</v>
      </c>
      <c r="E38" s="156">
        <v>14838</v>
      </c>
      <c r="F38" s="554">
        <v>-26.123973114264377</v>
      </c>
      <c r="G38" s="156">
        <v>35037</v>
      </c>
      <c r="H38" s="554">
        <v>-14.230110159118729</v>
      </c>
      <c r="I38" s="555">
        <v>58.103514037909818</v>
      </c>
    </row>
    <row r="39" spans="1:9" x14ac:dyDescent="0.2">
      <c r="A39" s="155" t="s">
        <v>544</v>
      </c>
      <c r="B39" s="492"/>
      <c r="C39" s="156">
        <v>1792</v>
      </c>
      <c r="D39" s="554">
        <v>-14.82889733840304</v>
      </c>
      <c r="E39" s="156">
        <v>13007</v>
      </c>
      <c r="F39" s="554">
        <v>-5.4861212033134716</v>
      </c>
      <c r="G39" s="156">
        <v>25264</v>
      </c>
      <c r="H39" s="554">
        <v>-8.1976744186046524</v>
      </c>
      <c r="I39" s="555">
        <v>41.896485962090182</v>
      </c>
    </row>
    <row r="40" spans="1:9" x14ac:dyDescent="0.2">
      <c r="A40" s="157" t="s">
        <v>545</v>
      </c>
      <c r="B40" s="493"/>
      <c r="C40" s="158">
        <v>905</v>
      </c>
      <c r="D40" s="556">
        <v>-27.483974358974361</v>
      </c>
      <c r="E40" s="158">
        <v>6433</v>
      </c>
      <c r="F40" s="556">
        <v>-9.5090730060486717</v>
      </c>
      <c r="G40" s="158">
        <v>14480</v>
      </c>
      <c r="H40" s="556">
        <v>-1.6437983969569352</v>
      </c>
      <c r="I40" s="557">
        <v>24.012868774978855</v>
      </c>
    </row>
    <row r="41" spans="1:9" x14ac:dyDescent="0.2">
      <c r="A41" s="157" t="s">
        <v>546</v>
      </c>
      <c r="B41" s="493"/>
      <c r="C41" s="158">
        <v>3113</v>
      </c>
      <c r="D41" s="556">
        <v>-29.233916799272563</v>
      </c>
      <c r="E41" s="158">
        <v>21412</v>
      </c>
      <c r="F41" s="556">
        <v>-19.919216096940684</v>
      </c>
      <c r="G41" s="158">
        <v>45821</v>
      </c>
      <c r="H41" s="556">
        <v>-14.589546674619744</v>
      </c>
      <c r="I41" s="557">
        <v>75.987131225021145</v>
      </c>
    </row>
    <row r="42" spans="1:9" x14ac:dyDescent="0.2">
      <c r="A42" s="699" t="s">
        <v>662</v>
      </c>
      <c r="B42" s="700"/>
      <c r="C42" s="486">
        <v>28</v>
      </c>
      <c r="D42" s="709" t="s">
        <v>143</v>
      </c>
      <c r="E42" s="709">
        <v>171</v>
      </c>
      <c r="F42" s="709">
        <v>-42.809364548494983</v>
      </c>
      <c r="G42" s="498">
        <v>806</v>
      </c>
      <c r="H42" s="701">
        <v>-6.8208092485549123</v>
      </c>
      <c r="I42" s="702">
        <v>1.3366279166182982</v>
      </c>
    </row>
    <row r="43" spans="1:9" x14ac:dyDescent="0.2">
      <c r="A43" s="80" t="s">
        <v>491</v>
      </c>
      <c r="B43" s="84"/>
      <c r="C43" s="84"/>
      <c r="D43" s="84"/>
      <c r="E43" s="84"/>
      <c r="F43" s="84"/>
      <c r="G43" s="84"/>
      <c r="H43" s="84"/>
      <c r="I43" s="79" t="s">
        <v>223</v>
      </c>
    </row>
    <row r="44" spans="1:9" x14ac:dyDescent="0.2">
      <c r="A44" s="446" t="s">
        <v>660</v>
      </c>
      <c r="B44" s="84"/>
      <c r="C44" s="84"/>
      <c r="D44" s="84"/>
      <c r="E44" s="84"/>
      <c r="F44" s="84"/>
      <c r="G44" s="84"/>
      <c r="H44" s="84"/>
      <c r="I44" s="79"/>
    </row>
    <row r="45" spans="1:9" s="1" customFormat="1" x14ac:dyDescent="0.2">
      <c r="A45" s="133" t="s">
        <v>549</v>
      </c>
      <c r="B45" s="84"/>
      <c r="C45" s="84"/>
      <c r="D45" s="84"/>
      <c r="E45" s="84"/>
      <c r="F45" s="84"/>
      <c r="G45" s="84"/>
      <c r="H45" s="84"/>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5">
    <mergeCell ref="A3:A4"/>
    <mergeCell ref="C3:D3"/>
    <mergeCell ref="E3:F3"/>
    <mergeCell ref="G3:I3"/>
    <mergeCell ref="B3:B4"/>
  </mergeCells>
  <conditionalFormatting sqref="F18">
    <cfRule type="cellIs" dxfId="102" priority="26" operator="between">
      <formula>0</formula>
      <formula>0.5</formula>
    </cfRule>
    <cfRule type="cellIs" dxfId="101" priority="27" operator="between">
      <formula>0</formula>
      <formula>0.49</formula>
    </cfRule>
  </conditionalFormatting>
  <conditionalFormatting sqref="F18">
    <cfRule type="cellIs" dxfId="100" priority="25" stopIfTrue="1" operator="equal">
      <formula>0</formula>
    </cfRule>
  </conditionalFormatting>
  <conditionalFormatting sqref="F33">
    <cfRule type="cellIs" dxfId="99" priority="20" operator="between">
      <formula>0</formula>
      <formula>0.5</formula>
    </cfRule>
    <cfRule type="cellIs" dxfId="98" priority="21" operator="between">
      <formula>0</formula>
      <formula>0.49</formula>
    </cfRule>
  </conditionalFormatting>
  <conditionalFormatting sqref="F33">
    <cfRule type="cellIs" dxfId="97" priority="19" stopIfTrue="1" operator="equal">
      <formula>0</formula>
    </cfRule>
  </conditionalFormatting>
  <conditionalFormatting sqref="F34">
    <cfRule type="cellIs" dxfId="96" priority="11" operator="between">
      <formula>0</formula>
      <formula>0.5</formula>
    </cfRule>
    <cfRule type="cellIs" dxfId="95" priority="12" operator="between">
      <formula>0</formula>
      <formula>0.49</formula>
    </cfRule>
  </conditionalFormatting>
  <conditionalFormatting sqref="F34">
    <cfRule type="cellIs" dxfId="94" priority="10" stopIfTrue="1" operator="equal">
      <formula>0</formula>
    </cfRule>
  </conditionalFormatting>
  <conditionalFormatting sqref="I37">
    <cfRule type="cellIs" dxfId="93" priority="1" operator="between">
      <formula>0</formula>
      <formula>0.5</formula>
    </cfRule>
    <cfRule type="cellIs" dxfId="92"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25" x14ac:dyDescent="0.2"/>
  <cols>
    <col min="1" max="1" width="11" customWidth="1"/>
  </cols>
  <sheetData>
    <row r="1" spans="1:8" x14ac:dyDescent="0.2">
      <c r="A1" s="15" t="s">
        <v>225</v>
      </c>
      <c r="B1" s="1"/>
      <c r="C1" s="1"/>
      <c r="D1" s="1"/>
      <c r="E1" s="1"/>
      <c r="F1" s="1"/>
      <c r="G1" s="1"/>
      <c r="H1" s="1"/>
    </row>
    <row r="2" spans="1:8" x14ac:dyDescent="0.2">
      <c r="A2" s="1"/>
      <c r="B2" s="1"/>
      <c r="C2" s="1"/>
      <c r="D2" s="1"/>
      <c r="E2" s="1"/>
      <c r="F2" s="1"/>
      <c r="G2" s="55" t="s">
        <v>226</v>
      </c>
      <c r="H2" s="1"/>
    </row>
    <row r="3" spans="1:8" x14ac:dyDescent="0.2">
      <c r="A3" s="70"/>
      <c r="B3" s="779">
        <f>INDICE!A3</f>
        <v>43983</v>
      </c>
      <c r="C3" s="780"/>
      <c r="D3" s="780" t="s">
        <v>116</v>
      </c>
      <c r="E3" s="780"/>
      <c r="F3" s="780" t="s">
        <v>117</v>
      </c>
      <c r="G3" s="780"/>
      <c r="H3" s="1"/>
    </row>
    <row r="4" spans="1:8" x14ac:dyDescent="0.2">
      <c r="A4" s="66"/>
      <c r="B4" s="639" t="s">
        <v>56</v>
      </c>
      <c r="C4" s="639" t="s">
        <v>461</v>
      </c>
      <c r="D4" s="639" t="s">
        <v>56</v>
      </c>
      <c r="E4" s="639" t="s">
        <v>461</v>
      </c>
      <c r="F4" s="639" t="s">
        <v>56</v>
      </c>
      <c r="G4" s="640" t="s">
        <v>461</v>
      </c>
      <c r="H4" s="1"/>
    </row>
    <row r="5" spans="1:8" x14ac:dyDescent="0.2">
      <c r="A5" s="161" t="s">
        <v>8</v>
      </c>
      <c r="B5" s="406">
        <v>32.019491341104541</v>
      </c>
      <c r="C5" s="495">
        <v>-44.755881053994926</v>
      </c>
      <c r="D5" s="406">
        <v>37.768345155855059</v>
      </c>
      <c r="E5" s="495">
        <v>-34.576545616738514</v>
      </c>
      <c r="F5" s="406">
        <v>46.529404652817625</v>
      </c>
      <c r="G5" s="495">
        <v>-21.503204328187742</v>
      </c>
      <c r="H5" s="1"/>
    </row>
    <row r="6" spans="1:8" x14ac:dyDescent="0.2">
      <c r="A6" s="1"/>
      <c r="B6" s="1"/>
      <c r="C6" s="1"/>
      <c r="D6" s="1"/>
      <c r="E6" s="1"/>
      <c r="F6" s="1"/>
      <c r="G6" s="79" t="s">
        <v>223</v>
      </c>
      <c r="H6" s="1"/>
    </row>
    <row r="7" spans="1:8" x14ac:dyDescent="0.2">
      <c r="A7" s="80" t="s">
        <v>126</v>
      </c>
      <c r="B7" s="1"/>
      <c r="C7" s="1"/>
      <c r="D7" s="1"/>
      <c r="E7" s="1"/>
      <c r="F7" s="1"/>
      <c r="G7" s="1"/>
      <c r="H7" s="1"/>
    </row>
    <row r="21" spans="7:7" x14ac:dyDescent="0.2">
      <c r="G21" t="s">
        <v>533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H29" sqref="H29"/>
    </sheetView>
  </sheetViews>
  <sheetFormatPr baseColWidth="10" defaultRowHeight="14.25" x14ac:dyDescent="0.2"/>
  <cols>
    <col min="1" max="1" width="20" customWidth="1"/>
    <col min="2" max="2" width="12.25" customWidth="1"/>
  </cols>
  <sheetData>
    <row r="1" spans="1:8" x14ac:dyDescent="0.2">
      <c r="A1" s="162" t="s">
        <v>465</v>
      </c>
      <c r="B1" s="162"/>
      <c r="C1" s="15"/>
      <c r="D1" s="15"/>
      <c r="E1" s="15"/>
      <c r="F1" s="15"/>
      <c r="G1" s="15"/>
      <c r="H1" s="1"/>
    </row>
    <row r="2" spans="1:8" x14ac:dyDescent="0.2">
      <c r="A2" s="163" t="s">
        <v>382</v>
      </c>
      <c r="B2" s="163"/>
      <c r="C2" s="164"/>
      <c r="D2" s="164"/>
      <c r="E2" s="164"/>
      <c r="F2" s="164"/>
      <c r="G2" s="164"/>
      <c r="H2" s="165" t="s">
        <v>152</v>
      </c>
    </row>
    <row r="3" spans="1:8" ht="14.1" customHeight="1" x14ac:dyDescent="0.2">
      <c r="A3" s="166"/>
      <c r="B3" s="779">
        <f>INDICE!A3</f>
        <v>43983</v>
      </c>
      <c r="C3" s="780"/>
      <c r="D3" s="780" t="s">
        <v>116</v>
      </c>
      <c r="E3" s="780"/>
      <c r="F3" s="780" t="s">
        <v>117</v>
      </c>
      <c r="G3" s="780"/>
      <c r="H3" s="780"/>
    </row>
    <row r="4" spans="1:8" x14ac:dyDescent="0.2">
      <c r="A4" s="164"/>
      <c r="B4" s="63" t="s">
        <v>47</v>
      </c>
      <c r="C4" s="63" t="s">
        <v>461</v>
      </c>
      <c r="D4" s="63" t="s">
        <v>47</v>
      </c>
      <c r="E4" s="63" t="s">
        <v>461</v>
      </c>
      <c r="F4" s="63" t="s">
        <v>47</v>
      </c>
      <c r="G4" s="64" t="s">
        <v>461</v>
      </c>
      <c r="H4" s="64" t="s">
        <v>107</v>
      </c>
    </row>
    <row r="5" spans="1:8" x14ac:dyDescent="0.2">
      <c r="A5" s="164" t="s">
        <v>227</v>
      </c>
      <c r="B5" s="167"/>
      <c r="C5" s="167"/>
      <c r="D5" s="167"/>
      <c r="E5" s="167"/>
      <c r="F5" s="167"/>
      <c r="G5" s="168"/>
      <c r="H5" s="169"/>
    </row>
    <row r="6" spans="1:8" x14ac:dyDescent="0.2">
      <c r="A6" s="1" t="s">
        <v>423</v>
      </c>
      <c r="B6" s="474">
        <v>39</v>
      </c>
      <c r="C6" s="408">
        <v>-67.768595041322314</v>
      </c>
      <c r="D6" s="246">
        <v>490</v>
      </c>
      <c r="E6" s="408">
        <v>-27.083333333333332</v>
      </c>
      <c r="F6" s="246">
        <v>1060</v>
      </c>
      <c r="G6" s="408">
        <v>-23.520923520923521</v>
      </c>
      <c r="H6" s="408">
        <v>6.0405744244358326</v>
      </c>
    </row>
    <row r="7" spans="1:8" x14ac:dyDescent="0.2">
      <c r="A7" s="1" t="s">
        <v>48</v>
      </c>
      <c r="B7" s="474">
        <v>36</v>
      </c>
      <c r="C7" s="411">
        <v>-79.545454545454547</v>
      </c>
      <c r="D7" s="474">
        <v>610</v>
      </c>
      <c r="E7" s="411">
        <v>-19.525065963060687</v>
      </c>
      <c r="F7" s="246">
        <v>1296</v>
      </c>
      <c r="G7" s="408">
        <v>15.302491103202847</v>
      </c>
      <c r="H7" s="408">
        <v>7.3854570321404145</v>
      </c>
    </row>
    <row r="8" spans="1:8" x14ac:dyDescent="0.2">
      <c r="A8" s="1" t="s">
        <v>49</v>
      </c>
      <c r="B8" s="474">
        <v>76</v>
      </c>
      <c r="C8" s="408">
        <v>4.10958904109589</v>
      </c>
      <c r="D8" s="246">
        <v>741</v>
      </c>
      <c r="E8" s="408">
        <v>33.513513513513516</v>
      </c>
      <c r="F8" s="246">
        <v>1861</v>
      </c>
      <c r="G8" s="408">
        <v>19.218449711723252</v>
      </c>
      <c r="H8" s="408">
        <v>10.605197173467062</v>
      </c>
    </row>
    <row r="9" spans="1:8" x14ac:dyDescent="0.2">
      <c r="A9" s="1" t="s">
        <v>123</v>
      </c>
      <c r="B9" s="474">
        <v>417</v>
      </c>
      <c r="C9" s="408">
        <v>-37.481259370314838</v>
      </c>
      <c r="D9" s="246">
        <v>3420</v>
      </c>
      <c r="E9" s="408">
        <v>-10.1890756302521</v>
      </c>
      <c r="F9" s="246">
        <v>6457</v>
      </c>
      <c r="G9" s="408">
        <v>-5.9705839522353283</v>
      </c>
      <c r="H9" s="408">
        <v>36.796216093002052</v>
      </c>
    </row>
    <row r="10" spans="1:8" x14ac:dyDescent="0.2">
      <c r="A10" s="1" t="s">
        <v>124</v>
      </c>
      <c r="B10" s="474">
        <v>332</v>
      </c>
      <c r="C10" s="408">
        <v>-40.18018018018018</v>
      </c>
      <c r="D10" s="246">
        <v>1776</v>
      </c>
      <c r="E10" s="408">
        <v>-52.703062583222369</v>
      </c>
      <c r="F10" s="246">
        <v>4864</v>
      </c>
      <c r="G10" s="408">
        <v>-31.886290435513232</v>
      </c>
      <c r="H10" s="408">
        <v>27.718258490996124</v>
      </c>
    </row>
    <row r="11" spans="1:8" x14ac:dyDescent="0.2">
      <c r="A11" s="1" t="s">
        <v>228</v>
      </c>
      <c r="B11" s="474">
        <v>117</v>
      </c>
      <c r="C11" s="408">
        <v>-36.756756756756758</v>
      </c>
      <c r="D11" s="246">
        <v>993</v>
      </c>
      <c r="E11" s="408">
        <v>-17.866004962779154</v>
      </c>
      <c r="F11" s="246">
        <v>2010</v>
      </c>
      <c r="G11" s="408">
        <v>-15.687919463087249</v>
      </c>
      <c r="H11" s="408">
        <v>11.454296785958514</v>
      </c>
    </row>
    <row r="12" spans="1:8" x14ac:dyDescent="0.2">
      <c r="A12" s="172" t="s">
        <v>229</v>
      </c>
      <c r="B12" s="475">
        <v>1017</v>
      </c>
      <c r="C12" s="174">
        <v>-42.768711311198651</v>
      </c>
      <c r="D12" s="173">
        <v>8030</v>
      </c>
      <c r="E12" s="174">
        <v>-25.350934275355581</v>
      </c>
      <c r="F12" s="173">
        <v>17548</v>
      </c>
      <c r="G12" s="174">
        <v>-14.245223085569075</v>
      </c>
      <c r="H12" s="174">
        <v>100</v>
      </c>
    </row>
    <row r="13" spans="1:8" x14ac:dyDescent="0.2">
      <c r="A13" s="145" t="s">
        <v>230</v>
      </c>
      <c r="B13" s="476"/>
      <c r="C13" s="176"/>
      <c r="D13" s="175"/>
      <c r="E13" s="176"/>
      <c r="F13" s="175"/>
      <c r="G13" s="176"/>
      <c r="H13" s="176"/>
    </row>
    <row r="14" spans="1:8" x14ac:dyDescent="0.2">
      <c r="A14" s="1" t="s">
        <v>423</v>
      </c>
      <c r="B14" s="474">
        <v>43</v>
      </c>
      <c r="C14" s="488">
        <v>13.157894736842104</v>
      </c>
      <c r="D14" s="246">
        <v>190</v>
      </c>
      <c r="E14" s="408">
        <v>-25.490196078431371</v>
      </c>
      <c r="F14" s="246">
        <v>488</v>
      </c>
      <c r="G14" s="408">
        <v>-0.61099796334012213</v>
      </c>
      <c r="H14" s="408">
        <v>2.1146596178012742</v>
      </c>
    </row>
    <row r="15" spans="1:8" x14ac:dyDescent="0.2">
      <c r="A15" s="1" t="s">
        <v>48</v>
      </c>
      <c r="B15" s="474">
        <v>510</v>
      </c>
      <c r="C15" s="408">
        <v>-17.341977309562399</v>
      </c>
      <c r="D15" s="246">
        <v>2596</v>
      </c>
      <c r="E15" s="408">
        <v>6.9192751235584842</v>
      </c>
      <c r="F15" s="246">
        <v>5127</v>
      </c>
      <c r="G15" s="408">
        <v>9.2943935195054355</v>
      </c>
      <c r="H15" s="408">
        <v>22.216925943580186</v>
      </c>
    </row>
    <row r="16" spans="1:8" x14ac:dyDescent="0.2">
      <c r="A16" s="1" t="s">
        <v>49</v>
      </c>
      <c r="B16" s="474">
        <v>87</v>
      </c>
      <c r="C16" s="488">
        <v>480</v>
      </c>
      <c r="D16" s="246">
        <v>332</v>
      </c>
      <c r="E16" s="408">
        <v>93.023255813953483</v>
      </c>
      <c r="F16" s="246">
        <v>561</v>
      </c>
      <c r="G16" s="408">
        <v>38.861386138613859</v>
      </c>
      <c r="H16" s="408">
        <v>2.4309918966936777</v>
      </c>
    </row>
    <row r="17" spans="1:8" x14ac:dyDescent="0.2">
      <c r="A17" s="1" t="s">
        <v>123</v>
      </c>
      <c r="B17" s="474">
        <v>868</v>
      </c>
      <c r="C17" s="408">
        <v>36.477987421383645</v>
      </c>
      <c r="D17" s="246">
        <v>4235</v>
      </c>
      <c r="E17" s="408">
        <v>8.1184580035741636</v>
      </c>
      <c r="F17" s="246">
        <v>8463</v>
      </c>
      <c r="G17" s="408">
        <v>-0.44700623456063987</v>
      </c>
      <c r="H17" s="408">
        <v>36.67287775707414</v>
      </c>
    </row>
    <row r="18" spans="1:8" x14ac:dyDescent="0.2">
      <c r="A18" s="1" t="s">
        <v>124</v>
      </c>
      <c r="B18" s="474">
        <v>69</v>
      </c>
      <c r="C18" s="408">
        <v>-33.009708737864081</v>
      </c>
      <c r="D18" s="246">
        <v>1238</v>
      </c>
      <c r="E18" s="408">
        <v>-7.4046372475691848</v>
      </c>
      <c r="F18" s="246">
        <v>2602</v>
      </c>
      <c r="G18" s="408">
        <v>-12.094594594594595</v>
      </c>
      <c r="H18" s="408">
        <v>11.275295749014171</v>
      </c>
    </row>
    <row r="19" spans="1:8" x14ac:dyDescent="0.2">
      <c r="A19" s="1" t="s">
        <v>228</v>
      </c>
      <c r="B19" s="474">
        <v>435</v>
      </c>
      <c r="C19" s="408">
        <v>-3.3333333333333335</v>
      </c>
      <c r="D19" s="246">
        <v>2648</v>
      </c>
      <c r="E19" s="408">
        <v>-23.112659698025549</v>
      </c>
      <c r="F19" s="246">
        <v>5836</v>
      </c>
      <c r="G19" s="408">
        <v>-19.180168951668744</v>
      </c>
      <c r="H19" s="408">
        <v>25.289249035836548</v>
      </c>
    </row>
    <row r="20" spans="1:8" x14ac:dyDescent="0.2">
      <c r="A20" s="177" t="s">
        <v>231</v>
      </c>
      <c r="B20" s="477">
        <v>2012</v>
      </c>
      <c r="C20" s="179">
        <v>8.2302313071543836</v>
      </c>
      <c r="D20" s="178">
        <v>11239</v>
      </c>
      <c r="E20" s="179">
        <v>-2.717908768285294</v>
      </c>
      <c r="F20" s="178">
        <v>23077</v>
      </c>
      <c r="G20" s="179">
        <v>-4.9076973792648753</v>
      </c>
      <c r="H20" s="179">
        <v>100</v>
      </c>
    </row>
    <row r="21" spans="1:8" x14ac:dyDescent="0.2">
      <c r="A21" s="145" t="s">
        <v>466</v>
      </c>
      <c r="B21" s="478"/>
      <c r="C21" s="410"/>
      <c r="D21" s="409"/>
      <c r="E21" s="410"/>
      <c r="F21" s="409"/>
      <c r="G21" s="410"/>
      <c r="H21" s="410"/>
    </row>
    <row r="22" spans="1:8" x14ac:dyDescent="0.2">
      <c r="A22" s="1" t="s">
        <v>423</v>
      </c>
      <c r="B22" s="474">
        <v>4</v>
      </c>
      <c r="C22" s="408">
        <v>-104.81927710843372</v>
      </c>
      <c r="D22" s="246">
        <v>-300</v>
      </c>
      <c r="E22" s="408">
        <v>-28.057553956834528</v>
      </c>
      <c r="F22" s="246">
        <v>-572</v>
      </c>
      <c r="G22" s="408">
        <v>-36.089385474860336</v>
      </c>
      <c r="H22" s="411" t="s">
        <v>467</v>
      </c>
    </row>
    <row r="23" spans="1:8" x14ac:dyDescent="0.2">
      <c r="A23" s="1" t="s">
        <v>48</v>
      </c>
      <c r="B23" s="474">
        <v>474</v>
      </c>
      <c r="C23" s="408">
        <v>7.4829931972789119</v>
      </c>
      <c r="D23" s="246">
        <v>1986</v>
      </c>
      <c r="E23" s="408">
        <v>18.922155688622755</v>
      </c>
      <c r="F23" s="246">
        <v>3831</v>
      </c>
      <c r="G23" s="408">
        <v>7.4011774600504623</v>
      </c>
      <c r="H23" s="411" t="s">
        <v>467</v>
      </c>
    </row>
    <row r="24" spans="1:8" x14ac:dyDescent="0.2">
      <c r="A24" s="1" t="s">
        <v>49</v>
      </c>
      <c r="B24" s="474">
        <v>11</v>
      </c>
      <c r="C24" s="408">
        <v>-118.96551724137932</v>
      </c>
      <c r="D24" s="246">
        <v>-409</v>
      </c>
      <c r="E24" s="408">
        <v>6.7885117493472595</v>
      </c>
      <c r="F24" s="246">
        <v>-1300</v>
      </c>
      <c r="G24" s="408">
        <v>12.359550561797752</v>
      </c>
      <c r="H24" s="411" t="s">
        <v>467</v>
      </c>
    </row>
    <row r="25" spans="1:8" x14ac:dyDescent="0.2">
      <c r="A25" s="1" t="s">
        <v>123</v>
      </c>
      <c r="B25" s="474">
        <v>451</v>
      </c>
      <c r="C25" s="408">
        <v>-1554.8387096774195</v>
      </c>
      <c r="D25" s="246">
        <v>815</v>
      </c>
      <c r="E25" s="408">
        <v>647.70642201834858</v>
      </c>
      <c r="F25" s="246">
        <v>2006</v>
      </c>
      <c r="G25" s="408">
        <v>22.766217870257037</v>
      </c>
      <c r="H25" s="411" t="s">
        <v>467</v>
      </c>
    </row>
    <row r="26" spans="1:8" x14ac:dyDescent="0.2">
      <c r="A26" s="1" t="s">
        <v>124</v>
      </c>
      <c r="B26" s="474">
        <v>-263</v>
      </c>
      <c r="C26" s="408">
        <v>-41.814159292035399</v>
      </c>
      <c r="D26" s="246">
        <v>-538</v>
      </c>
      <c r="E26" s="408">
        <v>-77.750206782464844</v>
      </c>
      <c r="F26" s="246">
        <v>-2262</v>
      </c>
      <c r="G26" s="408">
        <v>-45.89811049988041</v>
      </c>
      <c r="H26" s="411" t="s">
        <v>467</v>
      </c>
    </row>
    <row r="27" spans="1:8" x14ac:dyDescent="0.2">
      <c r="A27" s="1" t="s">
        <v>228</v>
      </c>
      <c r="B27" s="474">
        <v>318</v>
      </c>
      <c r="C27" s="408">
        <v>20</v>
      </c>
      <c r="D27" s="246">
        <v>1655</v>
      </c>
      <c r="E27" s="408">
        <v>-25.950782997762861</v>
      </c>
      <c r="F27" s="246">
        <v>3826</v>
      </c>
      <c r="G27" s="408">
        <v>-20.901385156088484</v>
      </c>
      <c r="H27" s="411" t="s">
        <v>467</v>
      </c>
    </row>
    <row r="28" spans="1:8" x14ac:dyDescent="0.2">
      <c r="A28" s="177" t="s">
        <v>232</v>
      </c>
      <c r="B28" s="477">
        <v>995</v>
      </c>
      <c r="C28" s="179">
        <v>1113.4146341463415</v>
      </c>
      <c r="D28" s="178">
        <v>3209</v>
      </c>
      <c r="E28" s="179">
        <v>303.14070351758795</v>
      </c>
      <c r="F28" s="178">
        <v>5529</v>
      </c>
      <c r="G28" s="179">
        <v>45.308804204993429</v>
      </c>
      <c r="H28" s="407" t="s">
        <v>467</v>
      </c>
    </row>
    <row r="29" spans="1:8" x14ac:dyDescent="0.2">
      <c r="A29" s="80" t="s">
        <v>126</v>
      </c>
      <c r="B29" s="170"/>
      <c r="C29" s="170"/>
      <c r="D29" s="170"/>
      <c r="E29" s="170"/>
      <c r="F29" s="170"/>
      <c r="G29" s="170"/>
      <c r="H29" s="165" t="s">
        <v>223</v>
      </c>
    </row>
    <row r="30" spans="1:8" x14ac:dyDescent="0.2">
      <c r="A30" s="133" t="s">
        <v>549</v>
      </c>
      <c r="B30" s="170"/>
      <c r="C30" s="170"/>
      <c r="D30" s="170"/>
      <c r="E30" s="170"/>
      <c r="F30" s="170"/>
      <c r="G30" s="171"/>
      <c r="H30" s="171"/>
    </row>
    <row r="31" spans="1:8" x14ac:dyDescent="0.2">
      <c r="A31" s="133" t="s">
        <v>468</v>
      </c>
      <c r="B31" s="170"/>
      <c r="C31" s="170"/>
      <c r="D31" s="170"/>
      <c r="E31" s="170"/>
      <c r="F31" s="170"/>
      <c r="G31" s="171"/>
      <c r="H31" s="171"/>
    </row>
    <row r="33" spans="6:6" x14ac:dyDescent="0.2">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R53"/>
  <sheetViews>
    <sheetView workbookViewId="0">
      <selection activeCell="E38" sqref="E38"/>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62" t="s">
        <v>469</v>
      </c>
      <c r="B1" s="162"/>
      <c r="C1" s="1"/>
      <c r="D1" s="1"/>
      <c r="E1" s="1"/>
      <c r="F1" s="1"/>
      <c r="G1" s="1"/>
      <c r="H1" s="1"/>
    </row>
    <row r="2" spans="1:8" x14ac:dyDescent="0.2">
      <c r="A2" s="394"/>
      <c r="B2" s="394"/>
      <c r="C2" s="394"/>
      <c r="D2" s="394"/>
      <c r="E2" s="394"/>
      <c r="F2" s="1"/>
      <c r="G2" s="1"/>
      <c r="H2" s="396" t="s">
        <v>152</v>
      </c>
    </row>
    <row r="3" spans="1:8" ht="14.45" customHeight="1" x14ac:dyDescent="0.2">
      <c r="A3" s="799" t="s">
        <v>463</v>
      </c>
      <c r="B3" s="797" t="s">
        <v>464</v>
      </c>
      <c r="C3" s="782">
        <f>INDICE!A3</f>
        <v>43983</v>
      </c>
      <c r="D3" s="781">
        <v>41671</v>
      </c>
      <c r="E3" s="781">
        <v>41671</v>
      </c>
      <c r="F3" s="780" t="s">
        <v>117</v>
      </c>
      <c r="G3" s="780"/>
      <c r="H3" s="780"/>
    </row>
    <row r="4" spans="1:8" x14ac:dyDescent="0.2">
      <c r="A4" s="800"/>
      <c r="B4" s="798"/>
      <c r="C4" s="82" t="s">
        <v>472</v>
      </c>
      <c r="D4" s="82" t="s">
        <v>473</v>
      </c>
      <c r="E4" s="82" t="s">
        <v>233</v>
      </c>
      <c r="F4" s="82" t="s">
        <v>472</v>
      </c>
      <c r="G4" s="82" t="s">
        <v>473</v>
      </c>
      <c r="H4" s="82" t="s">
        <v>233</v>
      </c>
    </row>
    <row r="5" spans="1:8" x14ac:dyDescent="0.2">
      <c r="A5" s="412"/>
      <c r="B5" s="559" t="s">
        <v>201</v>
      </c>
      <c r="C5" s="141">
        <v>0</v>
      </c>
      <c r="D5" s="141">
        <v>0</v>
      </c>
      <c r="E5" s="181">
        <v>0</v>
      </c>
      <c r="F5" s="143">
        <v>0</v>
      </c>
      <c r="G5" s="141">
        <v>229</v>
      </c>
      <c r="H5" s="180">
        <v>229</v>
      </c>
    </row>
    <row r="6" spans="1:8" x14ac:dyDescent="0.2">
      <c r="A6" s="676"/>
      <c r="B6" s="751" t="s">
        <v>234</v>
      </c>
      <c r="C6" s="141">
        <v>185</v>
      </c>
      <c r="D6" s="141">
        <v>255</v>
      </c>
      <c r="E6" s="181">
        <v>70</v>
      </c>
      <c r="F6" s="143">
        <v>2276</v>
      </c>
      <c r="G6" s="141">
        <v>2414</v>
      </c>
      <c r="H6" s="181">
        <v>138</v>
      </c>
    </row>
    <row r="7" spans="1:8" x14ac:dyDescent="0.2">
      <c r="A7" s="752" t="s">
        <v>312</v>
      </c>
      <c r="B7" s="750"/>
      <c r="C7" s="146">
        <v>185</v>
      </c>
      <c r="D7" s="182">
        <v>255</v>
      </c>
      <c r="E7" s="146">
        <v>70</v>
      </c>
      <c r="F7" s="146">
        <v>2276</v>
      </c>
      <c r="G7" s="182">
        <v>2643</v>
      </c>
      <c r="H7" s="146">
        <v>367</v>
      </c>
    </row>
    <row r="8" spans="1:8" x14ac:dyDescent="0.2">
      <c r="A8" s="412"/>
      <c r="B8" s="560" t="s">
        <v>586</v>
      </c>
      <c r="C8" s="144">
        <v>0</v>
      </c>
      <c r="D8" s="141">
        <v>0</v>
      </c>
      <c r="E8" s="183">
        <v>0</v>
      </c>
      <c r="F8" s="144">
        <v>59</v>
      </c>
      <c r="G8" s="141">
        <v>0</v>
      </c>
      <c r="H8" s="183">
        <v>-59</v>
      </c>
    </row>
    <row r="9" spans="1:8" x14ac:dyDescent="0.2">
      <c r="A9" s="412"/>
      <c r="B9" s="560" t="s">
        <v>205</v>
      </c>
      <c r="C9" s="144">
        <v>0</v>
      </c>
      <c r="D9" s="141">
        <v>37</v>
      </c>
      <c r="E9" s="183">
        <v>37</v>
      </c>
      <c r="F9" s="144">
        <v>0</v>
      </c>
      <c r="G9" s="141">
        <v>431</v>
      </c>
      <c r="H9" s="183">
        <v>431</v>
      </c>
    </row>
    <row r="10" spans="1:8" x14ac:dyDescent="0.2">
      <c r="A10" s="676"/>
      <c r="B10" s="751" t="s">
        <v>235</v>
      </c>
      <c r="C10" s="141">
        <v>0</v>
      </c>
      <c r="D10" s="141">
        <v>0</v>
      </c>
      <c r="E10" s="181">
        <v>0</v>
      </c>
      <c r="F10" s="143">
        <v>12</v>
      </c>
      <c r="G10" s="141">
        <v>554</v>
      </c>
      <c r="H10" s="181">
        <v>542</v>
      </c>
    </row>
    <row r="11" spans="1:8" x14ac:dyDescent="0.2">
      <c r="A11" s="754" t="s">
        <v>470</v>
      </c>
      <c r="C11" s="146">
        <v>0</v>
      </c>
      <c r="D11" s="146">
        <v>37</v>
      </c>
      <c r="E11" s="182">
        <v>37</v>
      </c>
      <c r="F11" s="146">
        <v>71</v>
      </c>
      <c r="G11" s="146">
        <v>985</v>
      </c>
      <c r="H11" s="182">
        <v>914</v>
      </c>
    </row>
    <row r="12" spans="1:8" x14ac:dyDescent="0.2">
      <c r="A12" s="755"/>
      <c r="B12" s="753" t="s">
        <v>236</v>
      </c>
      <c r="C12" s="144">
        <v>43</v>
      </c>
      <c r="D12" s="141">
        <v>109</v>
      </c>
      <c r="E12" s="183">
        <v>66</v>
      </c>
      <c r="F12" s="144">
        <v>744</v>
      </c>
      <c r="G12" s="141">
        <v>1038</v>
      </c>
      <c r="H12" s="183">
        <v>294</v>
      </c>
    </row>
    <row r="13" spans="1:8" x14ac:dyDescent="0.2">
      <c r="A13" s="412"/>
      <c r="B13" s="560" t="s">
        <v>237</v>
      </c>
      <c r="C13" s="144">
        <v>46</v>
      </c>
      <c r="D13" s="141">
        <v>335</v>
      </c>
      <c r="E13" s="183">
        <v>289</v>
      </c>
      <c r="F13" s="144">
        <v>645</v>
      </c>
      <c r="G13" s="141">
        <v>2748</v>
      </c>
      <c r="H13" s="183">
        <v>2103</v>
      </c>
    </row>
    <row r="14" spans="1:8" x14ac:dyDescent="0.2">
      <c r="A14" s="412"/>
      <c r="B14" s="560" t="s">
        <v>238</v>
      </c>
      <c r="C14" s="144">
        <v>20</v>
      </c>
      <c r="D14" s="144">
        <v>49</v>
      </c>
      <c r="E14" s="181">
        <v>29</v>
      </c>
      <c r="F14" s="144">
        <v>348</v>
      </c>
      <c r="G14" s="144">
        <v>663</v>
      </c>
      <c r="H14" s="181">
        <v>315</v>
      </c>
    </row>
    <row r="15" spans="1:8" x14ac:dyDescent="0.2">
      <c r="A15" s="412"/>
      <c r="B15" s="560" t="s">
        <v>207</v>
      </c>
      <c r="C15" s="144">
        <v>134</v>
      </c>
      <c r="D15" s="141">
        <v>197</v>
      </c>
      <c r="E15" s="181">
        <v>63</v>
      </c>
      <c r="F15" s="144">
        <v>2749</v>
      </c>
      <c r="G15" s="141">
        <v>1533</v>
      </c>
      <c r="H15" s="181">
        <v>-1216</v>
      </c>
    </row>
    <row r="16" spans="1:8" x14ac:dyDescent="0.2">
      <c r="A16" s="412"/>
      <c r="B16" s="560" t="s">
        <v>291</v>
      </c>
      <c r="C16" s="144">
        <v>0</v>
      </c>
      <c r="D16" s="141">
        <v>7</v>
      </c>
      <c r="E16" s="181">
        <v>7</v>
      </c>
      <c r="F16" s="144">
        <v>68</v>
      </c>
      <c r="G16" s="141">
        <v>426</v>
      </c>
      <c r="H16" s="181">
        <v>358</v>
      </c>
    </row>
    <row r="17" spans="1:8" x14ac:dyDescent="0.2">
      <c r="A17" s="412"/>
      <c r="B17" s="560" t="s">
        <v>563</v>
      </c>
      <c r="C17" s="144">
        <v>49</v>
      </c>
      <c r="D17" s="141">
        <v>132</v>
      </c>
      <c r="E17" s="181">
        <v>83</v>
      </c>
      <c r="F17" s="144">
        <v>1314</v>
      </c>
      <c r="G17" s="141">
        <v>2166</v>
      </c>
      <c r="H17" s="181">
        <v>852</v>
      </c>
    </row>
    <row r="18" spans="1:8" x14ac:dyDescent="0.2">
      <c r="A18" s="412"/>
      <c r="B18" s="560" t="s">
        <v>239</v>
      </c>
      <c r="C18" s="144">
        <v>29</v>
      </c>
      <c r="D18" s="141">
        <v>142</v>
      </c>
      <c r="E18" s="181">
        <v>113</v>
      </c>
      <c r="F18" s="144">
        <v>1204</v>
      </c>
      <c r="G18" s="141">
        <v>1604</v>
      </c>
      <c r="H18" s="181">
        <v>400</v>
      </c>
    </row>
    <row r="19" spans="1:8" x14ac:dyDescent="0.2">
      <c r="A19" s="412"/>
      <c r="B19" s="560" t="s">
        <v>209</v>
      </c>
      <c r="C19" s="144">
        <v>30</v>
      </c>
      <c r="D19" s="141">
        <v>7</v>
      </c>
      <c r="E19" s="181">
        <v>-23</v>
      </c>
      <c r="F19" s="144">
        <v>801</v>
      </c>
      <c r="G19" s="141">
        <v>283</v>
      </c>
      <c r="H19" s="181">
        <v>-518</v>
      </c>
    </row>
    <row r="20" spans="1:8" x14ac:dyDescent="0.2">
      <c r="A20" s="412"/>
      <c r="B20" s="560" t="s">
        <v>210</v>
      </c>
      <c r="C20" s="144">
        <v>64</v>
      </c>
      <c r="D20" s="141">
        <v>0</v>
      </c>
      <c r="E20" s="181">
        <v>-64</v>
      </c>
      <c r="F20" s="144">
        <v>804</v>
      </c>
      <c r="G20" s="141">
        <v>0</v>
      </c>
      <c r="H20" s="181">
        <v>-804</v>
      </c>
    </row>
    <row r="21" spans="1:8" x14ac:dyDescent="0.2">
      <c r="A21" s="412"/>
      <c r="B21" s="560" t="s">
        <v>240</v>
      </c>
      <c r="C21" s="144">
        <v>65</v>
      </c>
      <c r="D21" s="141">
        <v>4</v>
      </c>
      <c r="E21" s="181">
        <v>-61</v>
      </c>
      <c r="F21" s="144">
        <v>241</v>
      </c>
      <c r="G21" s="141">
        <v>72</v>
      </c>
      <c r="H21" s="181">
        <v>-169</v>
      </c>
    </row>
    <row r="22" spans="1:8" x14ac:dyDescent="0.2">
      <c r="A22" s="412"/>
      <c r="B22" s="560" t="s">
        <v>241</v>
      </c>
      <c r="C22" s="144">
        <v>0</v>
      </c>
      <c r="D22" s="141">
        <v>0</v>
      </c>
      <c r="E22" s="181">
        <v>0</v>
      </c>
      <c r="F22" s="144">
        <v>289</v>
      </c>
      <c r="G22" s="141">
        <v>515</v>
      </c>
      <c r="H22" s="181">
        <v>226</v>
      </c>
    </row>
    <row r="23" spans="1:8" x14ac:dyDescent="0.2">
      <c r="A23" s="412"/>
      <c r="B23" s="756" t="s">
        <v>242</v>
      </c>
      <c r="C23" s="144">
        <v>166</v>
      </c>
      <c r="D23" s="141">
        <v>182</v>
      </c>
      <c r="E23" s="181">
        <v>16</v>
      </c>
      <c r="F23" s="144">
        <v>1860</v>
      </c>
      <c r="G23" s="141">
        <v>2427</v>
      </c>
      <c r="H23" s="181">
        <v>567</v>
      </c>
    </row>
    <row r="24" spans="1:8" x14ac:dyDescent="0.2">
      <c r="A24" s="754" t="s">
        <v>455</v>
      </c>
      <c r="C24" s="146">
        <v>646</v>
      </c>
      <c r="D24" s="146">
        <v>1164</v>
      </c>
      <c r="E24" s="182">
        <v>518</v>
      </c>
      <c r="F24" s="146">
        <v>11067</v>
      </c>
      <c r="G24" s="146">
        <v>13475</v>
      </c>
      <c r="H24" s="182">
        <v>2408</v>
      </c>
    </row>
    <row r="25" spans="1:8" x14ac:dyDescent="0.2">
      <c r="A25" s="755"/>
      <c r="B25" s="753" t="s">
        <v>211</v>
      </c>
      <c r="C25" s="144">
        <v>0</v>
      </c>
      <c r="D25" s="141">
        <v>0</v>
      </c>
      <c r="E25" s="183">
        <v>0</v>
      </c>
      <c r="F25" s="144">
        <v>464</v>
      </c>
      <c r="G25" s="141">
        <v>0</v>
      </c>
      <c r="H25" s="183">
        <v>-464</v>
      </c>
    </row>
    <row r="26" spans="1:8" x14ac:dyDescent="0.2">
      <c r="A26" s="413"/>
      <c r="B26" s="560" t="s">
        <v>243</v>
      </c>
      <c r="C26" s="144">
        <v>27</v>
      </c>
      <c r="D26" s="144">
        <v>0</v>
      </c>
      <c r="E26" s="558">
        <v>-27</v>
      </c>
      <c r="F26" s="418">
        <v>493</v>
      </c>
      <c r="G26" s="144">
        <v>0</v>
      </c>
      <c r="H26" s="181">
        <v>-493</v>
      </c>
    </row>
    <row r="27" spans="1:8" x14ac:dyDescent="0.2">
      <c r="A27" s="413"/>
      <c r="B27" s="560" t="s">
        <v>244</v>
      </c>
      <c r="C27" s="144">
        <v>0</v>
      </c>
      <c r="D27" s="144">
        <v>0</v>
      </c>
      <c r="E27" s="181">
        <v>0</v>
      </c>
      <c r="F27" s="418">
        <v>193</v>
      </c>
      <c r="G27" s="144">
        <v>25</v>
      </c>
      <c r="H27" s="181">
        <v>-168</v>
      </c>
    </row>
    <row r="28" spans="1:8" x14ac:dyDescent="0.2">
      <c r="A28" s="413"/>
      <c r="B28" s="560" t="s">
        <v>555</v>
      </c>
      <c r="C28" s="144">
        <v>0</v>
      </c>
      <c r="D28" s="144">
        <v>30</v>
      </c>
      <c r="E28" s="181">
        <v>30</v>
      </c>
      <c r="F28" s="144">
        <v>0</v>
      </c>
      <c r="G28" s="144">
        <v>88</v>
      </c>
      <c r="H28" s="181">
        <v>88</v>
      </c>
    </row>
    <row r="29" spans="1:8" x14ac:dyDescent="0.2">
      <c r="A29" s="413"/>
      <c r="B29" s="756" t="s">
        <v>538</v>
      </c>
      <c r="C29" s="144">
        <v>1</v>
      </c>
      <c r="D29" s="141">
        <v>0</v>
      </c>
      <c r="E29" s="181">
        <v>-1</v>
      </c>
      <c r="F29" s="144">
        <v>73</v>
      </c>
      <c r="G29" s="141">
        <v>304</v>
      </c>
      <c r="H29" s="181">
        <v>231</v>
      </c>
    </row>
    <row r="30" spans="1:8" x14ac:dyDescent="0.2">
      <c r="A30" s="754" t="s">
        <v>352</v>
      </c>
      <c r="C30" s="146">
        <v>28</v>
      </c>
      <c r="D30" s="146">
        <v>30</v>
      </c>
      <c r="E30" s="182">
        <v>2</v>
      </c>
      <c r="F30" s="146">
        <v>1223</v>
      </c>
      <c r="G30" s="146">
        <v>417</v>
      </c>
      <c r="H30" s="182">
        <v>-806</v>
      </c>
    </row>
    <row r="31" spans="1:8" x14ac:dyDescent="0.2">
      <c r="A31" s="755"/>
      <c r="B31" s="753" t="s">
        <v>214</v>
      </c>
      <c r="C31" s="144">
        <v>127</v>
      </c>
      <c r="D31" s="141">
        <v>10</v>
      </c>
      <c r="E31" s="183">
        <v>-117</v>
      </c>
      <c r="F31" s="144">
        <v>1293</v>
      </c>
      <c r="G31" s="141">
        <v>133</v>
      </c>
      <c r="H31" s="183">
        <v>-1160</v>
      </c>
    </row>
    <row r="32" spans="1:8" x14ac:dyDescent="0.2">
      <c r="A32" s="413"/>
      <c r="B32" s="560" t="s">
        <v>219</v>
      </c>
      <c r="C32" s="144">
        <v>0</v>
      </c>
      <c r="D32" s="144">
        <v>0</v>
      </c>
      <c r="E32" s="558">
        <v>0</v>
      </c>
      <c r="F32" s="418">
        <v>50</v>
      </c>
      <c r="G32" s="144">
        <v>45</v>
      </c>
      <c r="H32" s="181">
        <v>-5</v>
      </c>
    </row>
    <row r="33" spans="1:8" x14ac:dyDescent="0.2">
      <c r="A33" s="413"/>
      <c r="B33" s="560" t="s">
        <v>245</v>
      </c>
      <c r="C33" s="144">
        <v>0</v>
      </c>
      <c r="D33" s="144">
        <v>243</v>
      </c>
      <c r="E33" s="181">
        <v>243</v>
      </c>
      <c r="F33" s="418">
        <v>0</v>
      </c>
      <c r="G33" s="144">
        <v>2717</v>
      </c>
      <c r="H33" s="181">
        <v>2717</v>
      </c>
    </row>
    <row r="34" spans="1:8" x14ac:dyDescent="0.2">
      <c r="A34" s="413"/>
      <c r="B34" s="560" t="s">
        <v>221</v>
      </c>
      <c r="C34" s="144">
        <v>0</v>
      </c>
      <c r="D34" s="144">
        <v>28</v>
      </c>
      <c r="E34" s="183">
        <v>28</v>
      </c>
      <c r="F34" s="144">
        <v>70</v>
      </c>
      <c r="G34" s="144">
        <v>488</v>
      </c>
      <c r="H34" s="181">
        <v>418</v>
      </c>
    </row>
    <row r="35" spans="1:8" x14ac:dyDescent="0.2">
      <c r="A35" s="413"/>
      <c r="B35" s="756" t="s">
        <v>222</v>
      </c>
      <c r="C35" s="144">
        <v>31</v>
      </c>
      <c r="D35" s="144">
        <v>211</v>
      </c>
      <c r="E35" s="181">
        <v>180</v>
      </c>
      <c r="F35" s="144">
        <v>300</v>
      </c>
      <c r="G35" s="144">
        <v>1362</v>
      </c>
      <c r="H35" s="181">
        <v>1062</v>
      </c>
    </row>
    <row r="36" spans="1:8" x14ac:dyDescent="0.2">
      <c r="A36" s="754" t="s">
        <v>456</v>
      </c>
      <c r="C36" s="146">
        <v>158</v>
      </c>
      <c r="D36" s="146">
        <v>492</v>
      </c>
      <c r="E36" s="182">
        <v>334</v>
      </c>
      <c r="F36" s="146">
        <v>1713</v>
      </c>
      <c r="G36" s="146">
        <v>4745</v>
      </c>
      <c r="H36" s="182">
        <v>3032</v>
      </c>
    </row>
    <row r="37" spans="1:8" x14ac:dyDescent="0.2">
      <c r="A37" s="755"/>
      <c r="B37" s="753" t="s">
        <v>556</v>
      </c>
      <c r="C37" s="144">
        <v>0</v>
      </c>
      <c r="D37" s="141">
        <v>0</v>
      </c>
      <c r="E37" s="183">
        <v>0</v>
      </c>
      <c r="F37" s="144">
        <v>83</v>
      </c>
      <c r="G37" s="141">
        <v>87</v>
      </c>
      <c r="H37" s="183">
        <v>4</v>
      </c>
    </row>
    <row r="38" spans="1:8" x14ac:dyDescent="0.2">
      <c r="A38" s="413"/>
      <c r="B38" s="560" t="s">
        <v>246</v>
      </c>
      <c r="C38" s="144">
        <v>0</v>
      </c>
      <c r="D38" s="144">
        <v>0</v>
      </c>
      <c r="E38" s="181">
        <v>0</v>
      </c>
      <c r="F38" s="418">
        <v>647</v>
      </c>
      <c r="G38" s="144">
        <v>37</v>
      </c>
      <c r="H38" s="181">
        <v>-610</v>
      </c>
    </row>
    <row r="39" spans="1:8" x14ac:dyDescent="0.2">
      <c r="A39" s="413"/>
      <c r="B39" s="560" t="s">
        <v>247</v>
      </c>
      <c r="C39" s="144">
        <v>0</v>
      </c>
      <c r="D39" s="144">
        <v>0</v>
      </c>
      <c r="E39" s="181">
        <v>0</v>
      </c>
      <c r="F39" s="418">
        <v>118</v>
      </c>
      <c r="G39" s="144">
        <v>0</v>
      </c>
      <c r="H39" s="181">
        <v>-118</v>
      </c>
    </row>
    <row r="40" spans="1:8" x14ac:dyDescent="0.2">
      <c r="A40" s="413"/>
      <c r="B40" s="560" t="s">
        <v>597</v>
      </c>
      <c r="C40" s="144">
        <v>0</v>
      </c>
      <c r="D40" s="144">
        <v>21</v>
      </c>
      <c r="E40" s="181">
        <v>21</v>
      </c>
      <c r="F40" s="418">
        <v>314</v>
      </c>
      <c r="G40" s="144">
        <v>53</v>
      </c>
      <c r="H40" s="181">
        <v>-261</v>
      </c>
    </row>
    <row r="41" spans="1:8" x14ac:dyDescent="0.2">
      <c r="A41" s="413"/>
      <c r="B41" s="560" t="s">
        <v>641</v>
      </c>
      <c r="C41" s="144">
        <v>0</v>
      </c>
      <c r="D41" s="144">
        <v>0</v>
      </c>
      <c r="E41" s="183">
        <v>0</v>
      </c>
      <c r="F41" s="418">
        <v>6</v>
      </c>
      <c r="G41" s="144">
        <v>492</v>
      </c>
      <c r="H41" s="181">
        <v>486</v>
      </c>
    </row>
    <row r="42" spans="1:8" x14ac:dyDescent="0.2">
      <c r="A42" s="413"/>
      <c r="B42" s="756" t="s">
        <v>248</v>
      </c>
      <c r="C42" s="144">
        <v>0</v>
      </c>
      <c r="D42" s="144">
        <v>13</v>
      </c>
      <c r="E42" s="183">
        <v>13</v>
      </c>
      <c r="F42" s="418">
        <v>30</v>
      </c>
      <c r="G42" s="144">
        <v>143</v>
      </c>
      <c r="H42" s="183">
        <v>113</v>
      </c>
    </row>
    <row r="43" spans="1:8" x14ac:dyDescent="0.2">
      <c r="A43" s="752" t="s">
        <v>471</v>
      </c>
      <c r="C43" s="146">
        <v>0</v>
      </c>
      <c r="D43" s="146">
        <v>34</v>
      </c>
      <c r="E43" s="182">
        <v>34</v>
      </c>
      <c r="F43" s="146">
        <v>1198</v>
      </c>
      <c r="G43" s="146">
        <v>812</v>
      </c>
      <c r="H43" s="182">
        <v>-386</v>
      </c>
    </row>
    <row r="44" spans="1:8" x14ac:dyDescent="0.2">
      <c r="A44" s="151" t="s">
        <v>115</v>
      </c>
      <c r="B44" s="151"/>
      <c r="C44" s="151">
        <v>1017</v>
      </c>
      <c r="D44" s="184">
        <v>2012</v>
      </c>
      <c r="E44" s="151">
        <v>995</v>
      </c>
      <c r="F44" s="151">
        <v>17548</v>
      </c>
      <c r="G44" s="184">
        <v>23077</v>
      </c>
      <c r="H44" s="151">
        <v>5529</v>
      </c>
    </row>
    <row r="45" spans="1:8" x14ac:dyDescent="0.2">
      <c r="A45" s="238" t="s">
        <v>457</v>
      </c>
      <c r="B45" s="156"/>
      <c r="C45" s="156">
        <v>154</v>
      </c>
      <c r="D45" s="156">
        <v>47</v>
      </c>
      <c r="E45" s="156">
        <v>-107</v>
      </c>
      <c r="F45" s="156">
        <v>2367</v>
      </c>
      <c r="G45" s="156">
        <v>932</v>
      </c>
      <c r="H45" s="156">
        <v>-1435</v>
      </c>
    </row>
    <row r="46" spans="1:8" x14ac:dyDescent="0.2">
      <c r="A46" s="238" t="s">
        <v>458</v>
      </c>
      <c r="B46" s="156"/>
      <c r="C46" s="156">
        <v>863</v>
      </c>
      <c r="D46" s="156">
        <v>1965</v>
      </c>
      <c r="E46" s="156">
        <v>1102</v>
      </c>
      <c r="F46" s="156">
        <v>15181</v>
      </c>
      <c r="G46" s="156">
        <v>22145</v>
      </c>
      <c r="H46" s="156">
        <v>6964</v>
      </c>
    </row>
    <row r="47" spans="1:8" x14ac:dyDescent="0.2">
      <c r="A47" s="499" t="s">
        <v>459</v>
      </c>
      <c r="B47" s="158"/>
      <c r="C47" s="158">
        <v>682</v>
      </c>
      <c r="D47" s="158">
        <v>1252</v>
      </c>
      <c r="E47" s="158">
        <v>570</v>
      </c>
      <c r="F47" s="158">
        <v>11724</v>
      </c>
      <c r="G47" s="158">
        <v>13750</v>
      </c>
      <c r="H47" s="158">
        <v>2026</v>
      </c>
    </row>
    <row r="48" spans="1:8" x14ac:dyDescent="0.2">
      <c r="A48" s="499" t="s">
        <v>460</v>
      </c>
      <c r="B48" s="158"/>
      <c r="C48" s="158">
        <v>335</v>
      </c>
      <c r="D48" s="158">
        <v>760</v>
      </c>
      <c r="E48" s="158">
        <v>425</v>
      </c>
      <c r="F48" s="158">
        <v>5824</v>
      </c>
      <c r="G48" s="158">
        <v>9327</v>
      </c>
      <c r="H48" s="158">
        <v>3503</v>
      </c>
    </row>
    <row r="49" spans="1:148" x14ac:dyDescent="0.2">
      <c r="A49" s="500" t="s">
        <v>681</v>
      </c>
      <c r="B49" s="497"/>
      <c r="C49" s="497">
        <v>467</v>
      </c>
      <c r="D49" s="486">
        <v>1009</v>
      </c>
      <c r="E49" s="498">
        <v>542</v>
      </c>
      <c r="F49" s="498">
        <v>8900</v>
      </c>
      <c r="G49" s="498">
        <v>10870</v>
      </c>
      <c r="H49" s="498">
        <v>1970</v>
      </c>
    </row>
    <row r="50" spans="1:148" x14ac:dyDescent="0.2">
      <c r="A50" s="80" t="s">
        <v>682</v>
      </c>
      <c r="B50" s="84"/>
      <c r="C50" s="84"/>
      <c r="D50" s="84"/>
      <c r="E50" s="84"/>
      <c r="F50" s="84"/>
      <c r="G50" s="84"/>
      <c r="H50" s="165" t="s">
        <v>223</v>
      </c>
    </row>
    <row r="51" spans="1:148" x14ac:dyDescent="0.2">
      <c r="A51" s="446" t="s">
        <v>224</v>
      </c>
      <c r="B51" s="84"/>
      <c r="C51" s="84"/>
      <c r="D51" s="84"/>
      <c r="E51" s="84"/>
      <c r="F51" s="84"/>
      <c r="G51" s="84"/>
      <c r="H51" s="84"/>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c r="ER51" s="397"/>
    </row>
    <row r="52" spans="1:148" x14ac:dyDescent="0.2">
      <c r="B52" s="1"/>
      <c r="C52" s="1"/>
      <c r="D52" s="1"/>
      <c r="E52" s="1"/>
      <c r="F52" s="1"/>
      <c r="G52" s="1"/>
      <c r="H52" s="1"/>
    </row>
    <row r="53" spans="1:148" x14ac:dyDescent="0.2">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election activeCell="H12" sqref="H12"/>
    </sheetView>
  </sheetViews>
  <sheetFormatPr baseColWidth="10" defaultRowHeight="14.25" x14ac:dyDescent="0.2"/>
  <cols>
    <col min="1" max="1" width="30.6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79">
        <f>INDICE!A3</f>
        <v>43983</v>
      </c>
      <c r="C3" s="780"/>
      <c r="D3" s="780" t="s">
        <v>116</v>
      </c>
      <c r="E3" s="780"/>
      <c r="F3" s="780" t="s">
        <v>117</v>
      </c>
      <c r="G3" s="780"/>
      <c r="H3" s="780"/>
    </row>
    <row r="4" spans="1:8" x14ac:dyDescent="0.2">
      <c r="A4" s="66"/>
      <c r="B4" s="82" t="s">
        <v>47</v>
      </c>
      <c r="C4" s="82" t="s">
        <v>461</v>
      </c>
      <c r="D4" s="82" t="s">
        <v>47</v>
      </c>
      <c r="E4" s="82" t="s">
        <v>461</v>
      </c>
      <c r="F4" s="82" t="s">
        <v>47</v>
      </c>
      <c r="G4" s="83" t="s">
        <v>461</v>
      </c>
      <c r="H4" s="83" t="s">
        <v>122</v>
      </c>
    </row>
    <row r="5" spans="1:8" x14ac:dyDescent="0.2">
      <c r="A5" s="1" t="s">
        <v>605</v>
      </c>
      <c r="B5" s="612">
        <v>0.48</v>
      </c>
      <c r="C5" s="73">
        <v>1042.8571428571429</v>
      </c>
      <c r="D5" s="95">
        <v>2.8679999999999999</v>
      </c>
      <c r="E5" s="191">
        <v>25.240174672489086</v>
      </c>
      <c r="F5" s="95">
        <v>17.861000000000001</v>
      </c>
      <c r="G5" s="191">
        <v>64.148515761418992</v>
      </c>
      <c r="H5" s="494">
        <v>21.92388639398283</v>
      </c>
    </row>
    <row r="6" spans="1:8" x14ac:dyDescent="0.2">
      <c r="A6" s="1" t="s">
        <v>250</v>
      </c>
      <c r="B6" s="612">
        <v>0.94699999999999995</v>
      </c>
      <c r="C6" s="73">
        <v>33.380281690140848</v>
      </c>
      <c r="D6" s="95">
        <v>14.973000000000001</v>
      </c>
      <c r="E6" s="191">
        <v>212.00250052094188</v>
      </c>
      <c r="F6" s="95">
        <v>45.789000000000001</v>
      </c>
      <c r="G6" s="191">
        <v>175.10814708002883</v>
      </c>
      <c r="H6" s="494">
        <v>56.204738485755549</v>
      </c>
    </row>
    <row r="7" spans="1:8" x14ac:dyDescent="0.2">
      <c r="A7" s="1" t="s">
        <v>251</v>
      </c>
      <c r="B7" s="612">
        <v>0</v>
      </c>
      <c r="C7" s="73" t="s">
        <v>143</v>
      </c>
      <c r="D7" s="95">
        <v>5.8999999999999997E-2</v>
      </c>
      <c r="E7" s="191">
        <v>-99.066898624070859</v>
      </c>
      <c r="F7" s="95">
        <v>8.1820000000000004</v>
      </c>
      <c r="G7" s="191">
        <v>-62.748133309051177</v>
      </c>
      <c r="H7" s="494">
        <v>10.043180027745789</v>
      </c>
    </row>
    <row r="8" spans="1:8" x14ac:dyDescent="0.2">
      <c r="A8" s="1" t="s">
        <v>252</v>
      </c>
      <c r="B8" s="612">
        <v>0.106</v>
      </c>
      <c r="C8" s="73">
        <v>27.710843373493976</v>
      </c>
      <c r="D8" s="95">
        <v>1.2190000000000001</v>
      </c>
      <c r="E8" s="191">
        <v>246.30681818181816</v>
      </c>
      <c r="F8" s="95">
        <v>2.1320000000000001</v>
      </c>
      <c r="G8" s="191">
        <v>437.02770780856429</v>
      </c>
      <c r="H8" s="494">
        <v>2.6169713785326354</v>
      </c>
    </row>
    <row r="9" spans="1:8" x14ac:dyDescent="0.2">
      <c r="A9" t="s">
        <v>652</v>
      </c>
      <c r="B9" s="612">
        <v>3.6080000000000001E-2</v>
      </c>
      <c r="C9" s="73">
        <v>-90.756302521008408</v>
      </c>
      <c r="D9" s="95">
        <v>0.84087999999999996</v>
      </c>
      <c r="E9" s="191">
        <v>-74.244215607598576</v>
      </c>
      <c r="F9" s="95">
        <v>7.5042199999999992</v>
      </c>
      <c r="G9" s="191">
        <v>34.488567731575564</v>
      </c>
      <c r="H9" s="494">
        <v>9.211223713983193</v>
      </c>
    </row>
    <row r="10" spans="1:8" x14ac:dyDescent="0.2">
      <c r="A10" s="193" t="s">
        <v>253</v>
      </c>
      <c r="B10" s="192">
        <v>1.56908</v>
      </c>
      <c r="C10" s="193">
        <v>28.054712238435677</v>
      </c>
      <c r="D10" s="192">
        <v>19.959879999999998</v>
      </c>
      <c r="E10" s="193">
        <v>17.212349417047086</v>
      </c>
      <c r="F10" s="192">
        <v>81.468220000000002</v>
      </c>
      <c r="G10" s="193">
        <v>46.880042519879808</v>
      </c>
      <c r="H10" s="193">
        <v>100</v>
      </c>
    </row>
    <row r="11" spans="1:8" x14ac:dyDescent="0.2">
      <c r="A11" s="584" t="s">
        <v>254</v>
      </c>
      <c r="B11" s="655">
        <f>B10/'Consumo PP'!B11*100</f>
        <v>4.2018902148555269E-2</v>
      </c>
      <c r="C11" s="655"/>
      <c r="D11" s="655">
        <f>D10/'Consumo PP'!D11*100</f>
        <v>8.5457658023334784E-2</v>
      </c>
      <c r="E11" s="655"/>
      <c r="F11" s="655">
        <f>F10/'Consumo PP'!F11*100</f>
        <v>0.15294748155501936</v>
      </c>
      <c r="G11" s="584"/>
      <c r="H11" s="654"/>
    </row>
    <row r="12" spans="1:8" x14ac:dyDescent="0.2">
      <c r="A12" s="80" t="s">
        <v>592</v>
      </c>
      <c r="B12" s="59"/>
      <c r="C12" s="108"/>
      <c r="D12" s="108"/>
      <c r="E12" s="108"/>
      <c r="F12" s="108"/>
      <c r="G12" s="108"/>
      <c r="H12" s="165" t="s">
        <v>223</v>
      </c>
    </row>
    <row r="13" spans="1:8" s="1" customFormat="1" x14ac:dyDescent="0.2">
      <c r="A13" s="80" t="s">
        <v>541</v>
      </c>
      <c r="B13" s="108"/>
    </row>
    <row r="14" spans="1:8" s="1" customFormat="1" x14ac:dyDescent="0.2">
      <c r="A14" s="397"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91" priority="37" operator="between">
      <formula>0.00001</formula>
      <formula>0.499</formula>
    </cfRule>
  </conditionalFormatting>
  <conditionalFormatting sqref="F5:F7">
    <cfRule type="cellIs" dxfId="90" priority="35" operator="between">
      <formula>0.00001</formula>
      <formula>0.499</formula>
    </cfRule>
  </conditionalFormatting>
  <conditionalFormatting sqref="G5">
    <cfRule type="cellIs" dxfId="89" priority="34" operator="between">
      <formula>0.00001</formula>
      <formula>0.499</formula>
    </cfRule>
  </conditionalFormatting>
  <conditionalFormatting sqref="D7 B7">
    <cfRule type="cellIs" dxfId="88" priority="23" operator="between">
      <formula>0.00001</formula>
      <formula>0.499</formula>
    </cfRule>
  </conditionalFormatting>
  <conditionalFormatting sqref="F7">
    <cfRule type="cellIs" dxfId="87" priority="22" operator="between">
      <formula>0.00001</formula>
      <formula>0.499</formula>
    </cfRule>
  </conditionalFormatting>
  <conditionalFormatting sqref="D7 B7">
    <cfRule type="cellIs" dxfId="86" priority="18" operator="between">
      <formula>0.00001</formula>
      <formula>0.499</formula>
    </cfRule>
  </conditionalFormatting>
  <conditionalFormatting sqref="F7">
    <cfRule type="cellIs" dxfId="85" priority="17" operator="between">
      <formula>0.00001</formula>
      <formula>0.499</formula>
    </cfRule>
  </conditionalFormatting>
  <conditionalFormatting sqref="D8 B8">
    <cfRule type="cellIs" dxfId="84" priority="16" operator="between">
      <formula>0.00001</formula>
      <formula>0.499</formula>
    </cfRule>
  </conditionalFormatting>
  <conditionalFormatting sqref="D8">
    <cfRule type="cellIs" dxfId="83" priority="10" operator="between">
      <formula>0.00001</formula>
      <formula>0.499</formula>
    </cfRule>
  </conditionalFormatting>
  <conditionalFormatting sqref="D9 B9">
    <cfRule type="cellIs" dxfId="82" priority="14" operator="between">
      <formula>0.00001</formula>
      <formula>0.499</formula>
    </cfRule>
  </conditionalFormatting>
  <conditionalFormatting sqref="B5">
    <cfRule type="cellIs" dxfId="81" priority="11" operator="between">
      <formula>0.00001</formula>
      <formula>0.499</formula>
    </cfRule>
  </conditionalFormatting>
  <conditionalFormatting sqref="B5">
    <cfRule type="cellIs" dxfId="80" priority="12" operator="between">
      <formula>0.00001</formula>
      <formula>0.499</formula>
    </cfRule>
  </conditionalFormatting>
  <conditionalFormatting sqref="F8">
    <cfRule type="cellIs" dxfId="79" priority="9" operator="between">
      <formula>0.00001</formula>
      <formula>0.499</formula>
    </cfRule>
  </conditionalFormatting>
  <conditionalFormatting sqref="F8">
    <cfRule type="cellIs" dxfId="78" priority="8" operator="between">
      <formula>0.00001</formula>
      <formula>0.499</formula>
    </cfRule>
  </conditionalFormatting>
  <conditionalFormatting sqref="F8">
    <cfRule type="cellIs" dxfId="77" priority="7" operator="between">
      <formula>0.00001</formula>
      <formula>0.499</formula>
    </cfRule>
  </conditionalFormatting>
  <conditionalFormatting sqref="F9">
    <cfRule type="cellIs" dxfId="76" priority="6" operator="between">
      <formula>0.00001</formula>
      <formula>0.499</formula>
    </cfRule>
  </conditionalFormatting>
  <conditionalFormatting sqref="F9">
    <cfRule type="cellIs" dxfId="75" priority="5" operator="between">
      <formula>0.00001</formula>
      <formula>0.499</formula>
    </cfRule>
  </conditionalFormatting>
  <conditionalFormatting sqref="B7">
    <cfRule type="cellIs" dxfId="74" priority="4" operator="between">
      <formula>0.00001</formula>
      <formula>0.499</formula>
    </cfRule>
  </conditionalFormatting>
  <conditionalFormatting sqref="B6">
    <cfRule type="cellIs" dxfId="73" priority="3" operator="between">
      <formula>0.00001</formula>
      <formula>0.499</formula>
    </cfRule>
  </conditionalFormatting>
  <conditionalFormatting sqref="B6">
    <cfRule type="cellIs" dxfId="72" priority="2" operator="between">
      <formula>0.00001</formula>
      <formula>0.499</formula>
    </cfRule>
  </conditionalFormatting>
  <conditionalFormatting sqref="B6">
    <cfRule type="cellIs" dxfId="71"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255</v>
      </c>
      <c r="B1" s="436"/>
      <c r="C1" s="1"/>
      <c r="D1" s="1"/>
      <c r="E1" s="1"/>
      <c r="F1" s="1"/>
      <c r="G1" s="1"/>
    </row>
    <row r="2" spans="1:7" x14ac:dyDescent="0.2">
      <c r="A2" s="1"/>
      <c r="B2" s="1"/>
      <c r="C2" s="1"/>
      <c r="D2" s="1"/>
      <c r="E2" s="1"/>
      <c r="F2" s="1"/>
      <c r="G2" s="55" t="s">
        <v>152</v>
      </c>
    </row>
    <row r="3" spans="1:7" x14ac:dyDescent="0.2">
      <c r="A3" s="56"/>
      <c r="B3" s="782">
        <f>INDICE!A3</f>
        <v>43983</v>
      </c>
      <c r="C3" s="782"/>
      <c r="D3" s="781" t="s">
        <v>116</v>
      </c>
      <c r="E3" s="781"/>
      <c r="F3" s="781" t="s">
        <v>117</v>
      </c>
      <c r="G3" s="781"/>
    </row>
    <row r="4" spans="1:7" x14ac:dyDescent="0.2">
      <c r="A4" s="66"/>
      <c r="B4" s="641" t="s">
        <v>47</v>
      </c>
      <c r="C4" s="201" t="s">
        <v>461</v>
      </c>
      <c r="D4" s="641" t="s">
        <v>47</v>
      </c>
      <c r="E4" s="201" t="s">
        <v>461</v>
      </c>
      <c r="F4" s="641" t="s">
        <v>47</v>
      </c>
      <c r="G4" s="201" t="s">
        <v>461</v>
      </c>
    </row>
    <row r="5" spans="1:7" ht="15" x14ac:dyDescent="0.25">
      <c r="A5" s="431" t="s">
        <v>115</v>
      </c>
      <c r="B5" s="434">
        <v>4388</v>
      </c>
      <c r="C5" s="432">
        <v>-12.832737385776719</v>
      </c>
      <c r="D5" s="433">
        <v>29013</v>
      </c>
      <c r="E5" s="432">
        <v>-12.262610378613765</v>
      </c>
      <c r="F5" s="435">
        <v>62484</v>
      </c>
      <c r="G5" s="432">
        <v>-8.6437803380314637</v>
      </c>
    </row>
    <row r="6" spans="1:7" x14ac:dyDescent="0.2">
      <c r="A6" s="80"/>
      <c r="B6" s="1"/>
      <c r="C6" s="1"/>
      <c r="D6" s="1"/>
      <c r="E6" s="1"/>
      <c r="F6" s="1"/>
      <c r="G6" s="55" t="s">
        <v>223</v>
      </c>
    </row>
    <row r="7" spans="1:7" x14ac:dyDescent="0.2">
      <c r="A7" s="80" t="s">
        <v>592</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256</v>
      </c>
      <c r="B1" s="3"/>
      <c r="C1" s="3"/>
      <c r="D1" s="3"/>
      <c r="E1" s="3"/>
      <c r="F1" s="3"/>
      <c r="G1" s="3"/>
    </row>
    <row r="2" spans="1:8" ht="15.75" x14ac:dyDescent="0.25">
      <c r="A2" s="2"/>
      <c r="B2" s="89"/>
      <c r="C2" s="3"/>
      <c r="D2" s="3"/>
      <c r="E2" s="3"/>
      <c r="F2" s="3"/>
      <c r="G2" s="3"/>
      <c r="H2" s="55" t="s">
        <v>152</v>
      </c>
    </row>
    <row r="3" spans="1:8" x14ac:dyDescent="0.2">
      <c r="A3" s="70"/>
      <c r="B3" s="779">
        <f>INDICE!A3</f>
        <v>43983</v>
      </c>
      <c r="C3" s="780"/>
      <c r="D3" s="780" t="s">
        <v>116</v>
      </c>
      <c r="E3" s="780"/>
      <c r="F3" s="780" t="s">
        <v>117</v>
      </c>
      <c r="G3" s="780"/>
      <c r="H3" s="780"/>
    </row>
    <row r="4" spans="1:8" x14ac:dyDescent="0.2">
      <c r="A4" s="66"/>
      <c r="B4" s="63" t="s">
        <v>47</v>
      </c>
      <c r="C4" s="63" t="s">
        <v>434</v>
      </c>
      <c r="D4" s="63" t="s">
        <v>47</v>
      </c>
      <c r="E4" s="63" t="s">
        <v>434</v>
      </c>
      <c r="F4" s="63" t="s">
        <v>47</v>
      </c>
      <c r="G4" s="64" t="s">
        <v>434</v>
      </c>
      <c r="H4" s="64" t="s">
        <v>122</v>
      </c>
    </row>
    <row r="5" spans="1:8" x14ac:dyDescent="0.2">
      <c r="A5" s="3" t="s">
        <v>530</v>
      </c>
      <c r="B5" s="313">
        <v>89</v>
      </c>
      <c r="C5" s="72">
        <v>89.361702127659569</v>
      </c>
      <c r="D5" s="71">
        <v>486</v>
      </c>
      <c r="E5" s="72">
        <v>3.4042553191489362</v>
      </c>
      <c r="F5" s="71">
        <v>1183</v>
      </c>
      <c r="G5" s="72">
        <v>11.167180215812802</v>
      </c>
      <c r="H5" s="316">
        <v>1.9160452152982104</v>
      </c>
    </row>
    <row r="6" spans="1:8" x14ac:dyDescent="0.2">
      <c r="A6" s="3" t="s">
        <v>48</v>
      </c>
      <c r="B6" s="314">
        <v>600.66200000000003</v>
      </c>
      <c r="C6" s="59">
        <v>-18.053291240956593</v>
      </c>
      <c r="D6" s="58">
        <v>3807.7669999999998</v>
      </c>
      <c r="E6" s="59">
        <v>-11.470976024789644</v>
      </c>
      <c r="F6" s="58">
        <v>8593.9969999999994</v>
      </c>
      <c r="G6" s="59">
        <v>-5.7400119091844202</v>
      </c>
      <c r="H6" s="317">
        <v>13.91926190375078</v>
      </c>
    </row>
    <row r="7" spans="1:8" x14ac:dyDescent="0.2">
      <c r="A7" s="3" t="s">
        <v>49</v>
      </c>
      <c r="B7" s="314">
        <v>556.80600000000004</v>
      </c>
      <c r="C7" s="59">
        <v>-26.728243404889195</v>
      </c>
      <c r="D7" s="58">
        <v>4218.2150000000001</v>
      </c>
      <c r="E7" s="59">
        <v>-17.700608200136923</v>
      </c>
      <c r="F7" s="58">
        <v>9362.9529999999995</v>
      </c>
      <c r="G7" s="59">
        <v>-10.685205215674429</v>
      </c>
      <c r="H7" s="317">
        <v>15.164701011590889</v>
      </c>
    </row>
    <row r="8" spans="1:8" x14ac:dyDescent="0.2">
      <c r="A8" s="3" t="s">
        <v>123</v>
      </c>
      <c r="B8" s="314">
        <v>1918</v>
      </c>
      <c r="C8" s="59">
        <v>-9.0132827324478182</v>
      </c>
      <c r="D8" s="58">
        <v>12424</v>
      </c>
      <c r="E8" s="59">
        <v>-8.4720789745100937</v>
      </c>
      <c r="F8" s="58">
        <v>26147</v>
      </c>
      <c r="G8" s="59">
        <v>-6.0541822362747917</v>
      </c>
      <c r="H8" s="317">
        <v>42.348972311413611</v>
      </c>
    </row>
    <row r="9" spans="1:8" x14ac:dyDescent="0.2">
      <c r="A9" s="3" t="s">
        <v>124</v>
      </c>
      <c r="B9" s="314">
        <v>186.22</v>
      </c>
      <c r="C9" s="59">
        <v>-58.345822279683802</v>
      </c>
      <c r="D9" s="58">
        <v>1580.5360000000001</v>
      </c>
      <c r="E9" s="59">
        <v>-39.406546550852283</v>
      </c>
      <c r="F9" s="58">
        <v>4027.7780000000002</v>
      </c>
      <c r="G9" s="73">
        <v>-30.217346484427111</v>
      </c>
      <c r="H9" s="317">
        <v>6.5235881362496997</v>
      </c>
    </row>
    <row r="10" spans="1:8" x14ac:dyDescent="0.2">
      <c r="A10" s="66" t="s">
        <v>643</v>
      </c>
      <c r="B10" s="315">
        <v>1012.193</v>
      </c>
      <c r="C10" s="59">
        <v>8.2526940369701691</v>
      </c>
      <c r="D10" s="74">
        <v>6189.88</v>
      </c>
      <c r="E10" s="75">
        <v>-3.2585466245017556</v>
      </c>
      <c r="F10" s="74">
        <v>12427.029999999999</v>
      </c>
      <c r="G10" s="75">
        <v>-5.2378910567036145</v>
      </c>
      <c r="H10" s="318">
        <v>20.127431421696802</v>
      </c>
    </row>
    <row r="11" spans="1:8" x14ac:dyDescent="0.2">
      <c r="A11" s="76" t="s">
        <v>115</v>
      </c>
      <c r="B11" s="77">
        <v>4362.8810000000003</v>
      </c>
      <c r="C11" s="78">
        <v>-13.262803180914506</v>
      </c>
      <c r="D11" s="77">
        <v>28706.398000000001</v>
      </c>
      <c r="E11" s="78">
        <v>-11.611165461721178</v>
      </c>
      <c r="F11" s="77">
        <v>61741.758000000002</v>
      </c>
      <c r="G11" s="78">
        <v>-8.3710936870430945</v>
      </c>
      <c r="H11" s="78">
        <v>100</v>
      </c>
    </row>
    <row r="12" spans="1:8" x14ac:dyDescent="0.2">
      <c r="A12" s="3"/>
      <c r="B12" s="3"/>
      <c r="C12" s="3"/>
      <c r="D12" s="3"/>
      <c r="E12" s="3"/>
      <c r="F12" s="3"/>
      <c r="G12" s="3"/>
      <c r="H12" s="79" t="s">
        <v>223</v>
      </c>
    </row>
    <row r="13" spans="1:8" x14ac:dyDescent="0.2">
      <c r="A13" s="80" t="s">
        <v>593</v>
      </c>
      <c r="B13" s="3"/>
      <c r="C13" s="3"/>
      <c r="D13" s="3"/>
      <c r="E13" s="3"/>
      <c r="F13" s="3"/>
      <c r="G13" s="3"/>
      <c r="H13" s="3"/>
    </row>
    <row r="14" spans="1:8" x14ac:dyDescent="0.2">
      <c r="A14" s="80" t="s">
        <v>594</v>
      </c>
      <c r="B14" s="58"/>
      <c r="C14" s="3"/>
      <c r="D14" s="3"/>
      <c r="E14" s="3"/>
      <c r="F14" s="3"/>
      <c r="G14" s="3"/>
      <c r="H14" s="3"/>
    </row>
    <row r="15" spans="1:8" x14ac:dyDescent="0.2">
      <c r="A15" s="80" t="s">
        <v>549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162" t="s">
        <v>257</v>
      </c>
      <c r="B1" s="162"/>
      <c r="C1" s="162"/>
      <c r="D1" s="162"/>
      <c r="E1" s="162"/>
      <c r="F1" s="15"/>
      <c r="G1" s="15"/>
    </row>
    <row r="2" spans="1:7" x14ac:dyDescent="0.2">
      <c r="A2" s="162"/>
      <c r="B2" s="162"/>
      <c r="C2" s="162"/>
      <c r="D2" s="162"/>
      <c r="E2" s="165" t="s">
        <v>152</v>
      </c>
      <c r="F2" s="15"/>
      <c r="G2" s="15"/>
    </row>
    <row r="3" spans="1:7" x14ac:dyDescent="0.2">
      <c r="A3" s="801">
        <f>INDICE!A3</f>
        <v>43983</v>
      </c>
      <c r="B3" s="801">
        <v>41671</v>
      </c>
      <c r="C3" s="802">
        <v>41671</v>
      </c>
      <c r="D3" s="801">
        <v>41671</v>
      </c>
      <c r="E3" s="801">
        <v>41671</v>
      </c>
      <c r="F3" s="15"/>
    </row>
    <row r="4" spans="1:7" ht="15" x14ac:dyDescent="0.25">
      <c r="A4" s="1" t="s">
        <v>30</v>
      </c>
      <c r="B4" s="170">
        <v>1.56908</v>
      </c>
      <c r="C4" s="437"/>
      <c r="D4" s="15" t="s">
        <v>258</v>
      </c>
      <c r="E4" s="502">
        <v>4362.8810000000003</v>
      </c>
    </row>
    <row r="5" spans="1:7" x14ac:dyDescent="0.2">
      <c r="A5" s="1" t="s">
        <v>259</v>
      </c>
      <c r="B5" s="170">
        <v>4018</v>
      </c>
      <c r="C5" s="245"/>
      <c r="D5" s="1" t="s">
        <v>260</v>
      </c>
      <c r="E5" s="170">
        <v>-308</v>
      </c>
    </row>
    <row r="6" spans="1:7" x14ac:dyDescent="0.2">
      <c r="A6" s="1" t="s">
        <v>485</v>
      </c>
      <c r="B6" s="170">
        <v>54</v>
      </c>
      <c r="C6" s="245"/>
      <c r="D6" s="1" t="s">
        <v>261</v>
      </c>
      <c r="E6" s="170">
        <v>298.34316999999919</v>
      </c>
    </row>
    <row r="7" spans="1:7" x14ac:dyDescent="0.2">
      <c r="A7" s="1" t="s">
        <v>486</v>
      </c>
      <c r="B7" s="170">
        <v>48.430919999999787</v>
      </c>
      <c r="C7" s="245"/>
      <c r="D7" s="1" t="s">
        <v>487</v>
      </c>
      <c r="E7" s="170">
        <v>1017</v>
      </c>
    </row>
    <row r="8" spans="1:7" x14ac:dyDescent="0.2">
      <c r="A8" s="1" t="s">
        <v>488</v>
      </c>
      <c r="B8" s="170">
        <v>266</v>
      </c>
      <c r="C8" s="245"/>
      <c r="D8" s="1" t="s">
        <v>489</v>
      </c>
      <c r="E8" s="170">
        <v>-2012</v>
      </c>
    </row>
    <row r="9" spans="1:7" ht="15" x14ac:dyDescent="0.25">
      <c r="A9" s="177" t="s">
        <v>58</v>
      </c>
      <c r="B9" s="441">
        <v>4388</v>
      </c>
      <c r="C9" s="245"/>
      <c r="D9" s="1" t="s">
        <v>263</v>
      </c>
      <c r="E9" s="170">
        <v>376</v>
      </c>
    </row>
    <row r="10" spans="1:7" ht="15" x14ac:dyDescent="0.25">
      <c r="A10" s="1" t="s">
        <v>262</v>
      </c>
      <c r="B10" s="170">
        <v>-25.118999999999687</v>
      </c>
      <c r="C10" s="245"/>
      <c r="D10" s="177" t="s">
        <v>490</v>
      </c>
      <c r="E10" s="441">
        <v>3734.2241699999995</v>
      </c>
      <c r="G10" s="514"/>
    </row>
    <row r="11" spans="1:7" ht="15" x14ac:dyDescent="0.25">
      <c r="A11" s="177" t="s">
        <v>258</v>
      </c>
      <c r="B11" s="441">
        <v>4362.8810000000003</v>
      </c>
      <c r="C11" s="438"/>
      <c r="D11" s="216"/>
      <c r="E11" s="430"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H18" sqref="H18"/>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803" t="s">
        <v>492</v>
      </c>
      <c r="B1" s="803"/>
      <c r="C1" s="803"/>
      <c r="D1" s="803"/>
      <c r="E1" s="196"/>
      <c r="F1" s="196"/>
      <c r="G1" s="6"/>
      <c r="H1" s="6"/>
      <c r="I1" s="6"/>
      <c r="J1" s="6"/>
    </row>
    <row r="2" spans="1:10" ht="14.25" customHeight="1" x14ac:dyDescent="0.2">
      <c r="A2" s="803"/>
      <c r="B2" s="803"/>
      <c r="C2" s="803"/>
      <c r="D2" s="803"/>
      <c r="E2" s="196"/>
      <c r="F2" s="196"/>
      <c r="G2" s="6"/>
      <c r="H2" s="6"/>
      <c r="I2" s="6"/>
      <c r="J2" s="6"/>
    </row>
    <row r="3" spans="1:10" ht="14.25" customHeight="1" x14ac:dyDescent="0.2">
      <c r="A3" s="714"/>
      <c r="B3" s="714"/>
      <c r="C3" s="714"/>
      <c r="D3" s="715" t="s">
        <v>264</v>
      </c>
    </row>
    <row r="4" spans="1:10" ht="14.25" customHeight="1" x14ac:dyDescent="0.2">
      <c r="A4" s="197"/>
      <c r="B4" s="197"/>
      <c r="C4" s="198" t="s">
        <v>606</v>
      </c>
      <c r="D4" s="198" t="s">
        <v>607</v>
      </c>
    </row>
    <row r="5" spans="1:10" ht="14.25" customHeight="1" x14ac:dyDescent="0.2">
      <c r="A5" s="804">
        <v>2016</v>
      </c>
      <c r="B5" s="672" t="s">
        <v>608</v>
      </c>
      <c r="C5" s="673">
        <v>11.85</v>
      </c>
      <c r="D5" s="201">
        <v>-4.8956661316211969</v>
      </c>
    </row>
    <row r="6" spans="1:10" ht="14.25" customHeight="1" x14ac:dyDescent="0.2">
      <c r="A6" s="805"/>
      <c r="B6" s="758" t="s">
        <v>609</v>
      </c>
      <c r="C6" s="759">
        <v>11.27</v>
      </c>
      <c r="D6" s="757">
        <v>-4.8945147679324901</v>
      </c>
    </row>
    <row r="7" spans="1:10" ht="14.25" customHeight="1" x14ac:dyDescent="0.2">
      <c r="A7" s="805"/>
      <c r="B7" s="758" t="s">
        <v>610</v>
      </c>
      <c r="C7" s="759">
        <v>11.71</v>
      </c>
      <c r="D7" s="757">
        <v>3.9041703637977045</v>
      </c>
    </row>
    <row r="8" spans="1:10" ht="14.25" customHeight="1" x14ac:dyDescent="0.2">
      <c r="A8" s="806"/>
      <c r="B8" s="202" t="s">
        <v>611</v>
      </c>
      <c r="C8" s="651">
        <v>12.28</v>
      </c>
      <c r="D8" s="203">
        <v>4.8676345004269725</v>
      </c>
    </row>
    <row r="9" spans="1:10" ht="14.25" customHeight="1" x14ac:dyDescent="0.2">
      <c r="A9" s="807">
        <v>2017</v>
      </c>
      <c r="B9" s="672" t="s">
        <v>612</v>
      </c>
      <c r="C9" s="673">
        <v>12.89</v>
      </c>
      <c r="D9" s="201">
        <v>4.9674267100977296</v>
      </c>
    </row>
    <row r="10" spans="1:10" ht="14.25" customHeight="1" x14ac:dyDescent="0.2">
      <c r="A10" s="808"/>
      <c r="B10" s="758" t="s">
        <v>613</v>
      </c>
      <c r="C10" s="759">
        <v>13.52</v>
      </c>
      <c r="D10" s="757">
        <v>4.8875096974398682</v>
      </c>
    </row>
    <row r="11" spans="1:10" ht="14.25" customHeight="1" x14ac:dyDescent="0.2">
      <c r="A11" s="808"/>
      <c r="B11" s="758" t="s">
        <v>614</v>
      </c>
      <c r="C11" s="759">
        <v>14.18</v>
      </c>
      <c r="D11" s="757">
        <v>4.881656804733729</v>
      </c>
    </row>
    <row r="12" spans="1:10" ht="14.25" customHeight="1" x14ac:dyDescent="0.2">
      <c r="A12" s="808"/>
      <c r="B12" s="758" t="s">
        <v>615</v>
      </c>
      <c r="C12" s="759">
        <v>14.88</v>
      </c>
      <c r="D12" s="757">
        <v>4.9365303244005716</v>
      </c>
    </row>
    <row r="13" spans="1:10" ht="14.25" customHeight="1" x14ac:dyDescent="0.2">
      <c r="A13" s="808"/>
      <c r="B13" s="758" t="s">
        <v>616</v>
      </c>
      <c r="C13" s="759">
        <v>14.15</v>
      </c>
      <c r="D13" s="757">
        <v>-4.9059139784946266</v>
      </c>
    </row>
    <row r="14" spans="1:10" ht="14.25" customHeight="1" x14ac:dyDescent="0.2">
      <c r="A14" s="809"/>
      <c r="B14" s="202" t="s">
        <v>617</v>
      </c>
      <c r="C14" s="651">
        <v>14.45</v>
      </c>
      <c r="D14" s="203">
        <v>2.1201413427561762</v>
      </c>
    </row>
    <row r="15" spans="1:10" ht="14.25" customHeight="1" x14ac:dyDescent="0.2">
      <c r="A15" s="807">
        <v>2018</v>
      </c>
      <c r="B15" s="672" t="s">
        <v>618</v>
      </c>
      <c r="C15" s="673">
        <v>14.68</v>
      </c>
      <c r="D15" s="201">
        <v>1.5916955017301067</v>
      </c>
    </row>
    <row r="16" spans="1:10" ht="14.25" customHeight="1" x14ac:dyDescent="0.2">
      <c r="A16" s="808"/>
      <c r="B16" s="758" t="s">
        <v>619</v>
      </c>
      <c r="C16" s="759">
        <v>13.96</v>
      </c>
      <c r="D16" s="757">
        <v>-4.9046321525885483</v>
      </c>
    </row>
    <row r="17" spans="1:4" ht="14.25" customHeight="1" x14ac:dyDescent="0.2">
      <c r="A17" s="808"/>
      <c r="B17" s="758" t="s">
        <v>620</v>
      </c>
      <c r="C17" s="759">
        <v>13.27</v>
      </c>
      <c r="D17" s="757">
        <v>-4.9426934097421293</v>
      </c>
    </row>
    <row r="18" spans="1:4" ht="14.25" customHeight="1" x14ac:dyDescent="0.2">
      <c r="A18" s="808"/>
      <c r="B18" s="758" t="s">
        <v>621</v>
      </c>
      <c r="C18" s="759">
        <v>13.92</v>
      </c>
      <c r="D18" s="757">
        <v>4.8982667671439364</v>
      </c>
    </row>
    <row r="19" spans="1:4" ht="14.25" customHeight="1" x14ac:dyDescent="0.2">
      <c r="A19" s="808"/>
      <c r="B19" s="758" t="s">
        <v>622</v>
      </c>
      <c r="C19" s="759">
        <v>14.61</v>
      </c>
      <c r="D19" s="757">
        <v>4.9568965517241343</v>
      </c>
    </row>
    <row r="20" spans="1:4" ht="14.25" customHeight="1" x14ac:dyDescent="0.2">
      <c r="A20" s="809"/>
      <c r="B20" s="202" t="s">
        <v>623</v>
      </c>
      <c r="C20" s="651">
        <v>15.33</v>
      </c>
      <c r="D20" s="203">
        <v>4.928131416837787</v>
      </c>
    </row>
    <row r="21" spans="1:4" ht="14.25" customHeight="1" x14ac:dyDescent="0.2">
      <c r="A21" s="804">
        <v>2019</v>
      </c>
      <c r="B21" s="672" t="s">
        <v>624</v>
      </c>
      <c r="C21" s="673">
        <v>14.57</v>
      </c>
      <c r="D21" s="201">
        <v>-4.9575994781474213</v>
      </c>
    </row>
    <row r="22" spans="1:4" ht="14.25" customHeight="1" x14ac:dyDescent="0.2">
      <c r="A22" s="805"/>
      <c r="B22" s="758" t="s">
        <v>625</v>
      </c>
      <c r="C22" s="759">
        <v>13.86</v>
      </c>
      <c r="D22" s="757">
        <v>-4.8730267673301357</v>
      </c>
    </row>
    <row r="23" spans="1:4" ht="14.25" customHeight="1" x14ac:dyDescent="0.2">
      <c r="A23" s="805"/>
      <c r="B23" s="758" t="s">
        <v>627</v>
      </c>
      <c r="C23" s="759">
        <v>13.17</v>
      </c>
      <c r="D23" s="757">
        <v>-4.9783549783549752</v>
      </c>
    </row>
    <row r="24" spans="1:4" ht="14.25" customHeight="1" x14ac:dyDescent="0.2">
      <c r="A24" s="805"/>
      <c r="B24" s="758" t="s">
        <v>629</v>
      </c>
      <c r="C24" s="759">
        <v>12.77</v>
      </c>
      <c r="D24" s="757">
        <v>-3.0372057706909672</v>
      </c>
    </row>
    <row r="25" spans="1:4" ht="14.25" customHeight="1" x14ac:dyDescent="0.2">
      <c r="A25" s="805"/>
      <c r="B25" s="758" t="s">
        <v>635</v>
      </c>
      <c r="C25" s="759">
        <v>12.15</v>
      </c>
      <c r="D25" s="757">
        <v>-4.8551292090837839</v>
      </c>
    </row>
    <row r="26" spans="1:4" ht="14.25" customHeight="1" x14ac:dyDescent="0.2">
      <c r="A26" s="806"/>
      <c r="B26" s="202" t="s">
        <v>637</v>
      </c>
      <c r="C26" s="651">
        <v>12.74</v>
      </c>
      <c r="D26" s="203">
        <v>4.8559670781892992</v>
      </c>
    </row>
    <row r="27" spans="1:4" ht="14.25" customHeight="1" x14ac:dyDescent="0.2">
      <c r="A27" s="749">
        <v>2020</v>
      </c>
      <c r="B27" s="202" t="s">
        <v>656</v>
      </c>
      <c r="C27" s="651">
        <v>13.37</v>
      </c>
      <c r="D27" s="203">
        <v>4.9450549450549373</v>
      </c>
    </row>
    <row r="28" spans="1:4" ht="14.25" customHeight="1" x14ac:dyDescent="0.2">
      <c r="A28" s="674" t="s">
        <v>265</v>
      </c>
      <c r="B28"/>
      <c r="C28"/>
      <c r="D28" s="165" t="s">
        <v>591</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5:A8"/>
    <mergeCell ref="A9:A14"/>
    <mergeCell ref="A15: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election activeCell="F3" sqref="F3:F4"/>
    </sheetView>
  </sheetViews>
  <sheetFormatPr baseColWidth="10" defaultRowHeight="14.25" x14ac:dyDescent="0.2"/>
  <cols>
    <col min="1" max="1" width="21.375" customWidth="1"/>
  </cols>
  <sheetData>
    <row r="1" spans="1:6" x14ac:dyDescent="0.2">
      <c r="A1" s="53" t="s">
        <v>599</v>
      </c>
      <c r="B1" s="53"/>
      <c r="C1" s="53"/>
      <c r="D1" s="53"/>
      <c r="E1" s="53"/>
      <c r="F1" s="6"/>
    </row>
    <row r="2" spans="1:6" x14ac:dyDescent="0.2">
      <c r="A2" s="54"/>
      <c r="B2" s="54"/>
      <c r="C2" s="54"/>
      <c r="D2" s="54"/>
      <c r="E2" s="54"/>
      <c r="F2" s="55" t="s">
        <v>106</v>
      </c>
    </row>
    <row r="3" spans="1:6" ht="14.45" customHeight="1" x14ac:dyDescent="0.2">
      <c r="A3" s="56"/>
      <c r="B3" s="771" t="s">
        <v>665</v>
      </c>
      <c r="C3" s="773" t="s">
        <v>433</v>
      </c>
      <c r="D3" s="771" t="s">
        <v>628</v>
      </c>
      <c r="E3" s="773" t="s">
        <v>433</v>
      </c>
      <c r="F3" s="775" t="s">
        <v>666</v>
      </c>
    </row>
    <row r="4" spans="1:6" ht="14.45" customHeight="1" x14ac:dyDescent="0.2">
      <c r="A4" s="512"/>
      <c r="B4" s="772"/>
      <c r="C4" s="774"/>
      <c r="D4" s="772"/>
      <c r="E4" s="774"/>
      <c r="F4" s="776"/>
    </row>
    <row r="5" spans="1:6" x14ac:dyDescent="0.2">
      <c r="A5" s="3" t="s">
        <v>108</v>
      </c>
      <c r="B5" s="95">
        <v>4783.2901499952222</v>
      </c>
      <c r="C5" s="191">
        <v>3.7963161367758747</v>
      </c>
      <c r="D5" s="95">
        <v>11516.021352823158</v>
      </c>
      <c r="E5" s="191">
        <v>8.8712062263609397</v>
      </c>
      <c r="F5" s="191">
        <v>-58.464038894625737</v>
      </c>
    </row>
    <row r="6" spans="1:6" x14ac:dyDescent="0.2">
      <c r="A6" s="3" t="s">
        <v>109</v>
      </c>
      <c r="B6" s="95">
        <v>56227.565204929801</v>
      </c>
      <c r="C6" s="191">
        <v>44.625687847789436</v>
      </c>
      <c r="D6" s="95">
        <v>57512.374605904261</v>
      </c>
      <c r="E6" s="191">
        <v>44.303854609615144</v>
      </c>
      <c r="F6" s="191">
        <v>-2.2339703581680324</v>
      </c>
    </row>
    <row r="7" spans="1:6" x14ac:dyDescent="0.2">
      <c r="A7" s="3" t="s">
        <v>110</v>
      </c>
      <c r="B7" s="95">
        <v>30896.818572656899</v>
      </c>
      <c r="C7" s="191">
        <v>24.521634114654553</v>
      </c>
      <c r="D7" s="95">
        <v>27082.115219260537</v>
      </c>
      <c r="E7" s="191">
        <v>20.862329253777464</v>
      </c>
      <c r="F7" s="191">
        <v>14.085692061022554</v>
      </c>
    </row>
    <row r="8" spans="1:6" x14ac:dyDescent="0.2">
      <c r="A8" s="3" t="s">
        <v>111</v>
      </c>
      <c r="B8" s="95">
        <v>15210</v>
      </c>
      <c r="C8" s="191">
        <v>12.07160064091423</v>
      </c>
      <c r="D8" s="95">
        <v>14478.799999999997</v>
      </c>
      <c r="E8" s="191">
        <v>11.153541381611502</v>
      </c>
      <c r="F8" s="191">
        <v>5.0501422769842996</v>
      </c>
    </row>
    <row r="9" spans="1:6" x14ac:dyDescent="0.2">
      <c r="A9" s="3" t="s">
        <v>112</v>
      </c>
      <c r="B9" s="95">
        <v>17961.1118877314</v>
      </c>
      <c r="C9" s="191">
        <v>14.255053897138106</v>
      </c>
      <c r="D9" s="95">
        <v>17944.473610967802</v>
      </c>
      <c r="E9" s="191">
        <v>13.823274649222656</v>
      </c>
      <c r="F9" s="191">
        <v>9.2720896273208328E-2</v>
      </c>
    </row>
    <row r="10" spans="1:6" x14ac:dyDescent="0.2">
      <c r="A10" s="3" t="s">
        <v>113</v>
      </c>
      <c r="B10" s="95">
        <v>329.39237603897999</v>
      </c>
      <c r="C10" s="191">
        <v>0.26142624705485945</v>
      </c>
      <c r="D10" s="95">
        <v>325.0931498996847</v>
      </c>
      <c r="E10" s="191">
        <v>0.25043096805567899</v>
      </c>
      <c r="F10" s="191">
        <v>1.3224597751819487</v>
      </c>
    </row>
    <row r="11" spans="1:6" x14ac:dyDescent="0.2">
      <c r="A11" s="3" t="s">
        <v>114</v>
      </c>
      <c r="B11" s="95">
        <v>590.02579535683606</v>
      </c>
      <c r="C11" s="191">
        <v>0.46828111567294611</v>
      </c>
      <c r="D11" s="95">
        <v>954.60017196904573</v>
      </c>
      <c r="E11" s="191">
        <v>0.73536291135661869</v>
      </c>
      <c r="F11" s="191">
        <v>-38.191316879841452</v>
      </c>
    </row>
    <row r="12" spans="1:6" x14ac:dyDescent="0.2">
      <c r="A12" s="60" t="s">
        <v>115</v>
      </c>
      <c r="B12" s="483">
        <v>125998.20398670914</v>
      </c>
      <c r="C12" s="484">
        <v>100</v>
      </c>
      <c r="D12" s="483">
        <v>129813.47811082448</v>
      </c>
      <c r="E12" s="484">
        <v>100.00000000000001</v>
      </c>
      <c r="F12" s="484">
        <v>-2.9390431406961937</v>
      </c>
    </row>
    <row r="13" spans="1:6" x14ac:dyDescent="0.2">
      <c r="A13" s="3"/>
      <c r="B13" s="3"/>
      <c r="C13" s="3"/>
      <c r="D13" s="3"/>
      <c r="E13" s="3"/>
      <c r="F13" s="55" t="s">
        <v>591</v>
      </c>
    </row>
    <row r="14" spans="1:6" x14ac:dyDescent="0.2">
      <c r="A14" s="485"/>
      <c r="B14" s="1"/>
      <c r="C14" s="1"/>
      <c r="D14" s="1"/>
      <c r="E14" s="1"/>
      <c r="F14" s="1"/>
    </row>
    <row r="15" spans="1:6" x14ac:dyDescent="0.2">
      <c r="A15" s="51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ColWidth="11"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493</v>
      </c>
      <c r="B1" s="53"/>
      <c r="C1" s="53"/>
      <c r="D1" s="6"/>
      <c r="E1" s="6"/>
      <c r="F1" s="6"/>
    </row>
    <row r="2" spans="1:6" x14ac:dyDescent="0.2">
      <c r="A2" s="54"/>
      <c r="B2" s="54"/>
      <c r="C2" s="54"/>
      <c r="D2" s="65"/>
      <c r="E2" s="65"/>
      <c r="F2" s="55" t="s">
        <v>266</v>
      </c>
    </row>
    <row r="3" spans="1:6" x14ac:dyDescent="0.2">
      <c r="A3" s="56"/>
      <c r="B3" s="782" t="s">
        <v>267</v>
      </c>
      <c r="C3" s="782"/>
      <c r="D3" s="782"/>
      <c r="E3" s="781" t="s">
        <v>268</v>
      </c>
      <c r="F3" s="781"/>
    </row>
    <row r="4" spans="1:6" x14ac:dyDescent="0.2">
      <c r="A4" s="66"/>
      <c r="B4" s="205" t="s">
        <v>669</v>
      </c>
      <c r="C4" s="206" t="s">
        <v>661</v>
      </c>
      <c r="D4" s="205" t="s">
        <v>679</v>
      </c>
      <c r="E4" s="189" t="s">
        <v>269</v>
      </c>
      <c r="F4" s="188" t="s">
        <v>270</v>
      </c>
    </row>
    <row r="5" spans="1:6" x14ac:dyDescent="0.2">
      <c r="A5" s="439" t="s">
        <v>495</v>
      </c>
      <c r="B5" s="90">
        <v>112.43381209333332</v>
      </c>
      <c r="C5" s="90">
        <v>108.23629226451612</v>
      </c>
      <c r="D5" s="90">
        <v>131.40186173548383</v>
      </c>
      <c r="E5" s="90">
        <v>3.8781075561596037</v>
      </c>
      <c r="F5" s="90">
        <v>-14.435145280006619</v>
      </c>
    </row>
    <row r="6" spans="1:6" x14ac:dyDescent="0.2">
      <c r="A6" s="66" t="s">
        <v>494</v>
      </c>
      <c r="B6" s="97">
        <v>102.36824075000001</v>
      </c>
      <c r="C6" s="203">
        <v>98.969283096774205</v>
      </c>
      <c r="D6" s="97">
        <v>120.7418139032258</v>
      </c>
      <c r="E6" s="97">
        <v>3.4343561425035647</v>
      </c>
      <c r="F6" s="97">
        <v>-15.217241284740144</v>
      </c>
    </row>
    <row r="7" spans="1:6" x14ac:dyDescent="0.2">
      <c r="F7" s="55" t="s">
        <v>591</v>
      </c>
    </row>
    <row r="13" spans="1:6" x14ac:dyDescent="0.2">
      <c r="C13" s="1" t="s">
        <v>382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69" t="s">
        <v>271</v>
      </c>
      <c r="B1" s="769"/>
      <c r="C1" s="769"/>
      <c r="D1" s="3"/>
      <c r="E1" s="3"/>
    </row>
    <row r="2" spans="1:38" x14ac:dyDescent="0.2">
      <c r="A2" s="770"/>
      <c r="B2" s="769"/>
      <c r="C2" s="769"/>
      <c r="D2" s="3"/>
      <c r="E2" s="55" t="s">
        <v>266</v>
      </c>
    </row>
    <row r="3" spans="1:38" x14ac:dyDescent="0.2">
      <c r="A3" s="57"/>
      <c r="B3" s="207" t="s">
        <v>272</v>
      </c>
      <c r="C3" s="207" t="s">
        <v>273</v>
      </c>
      <c r="D3" s="207" t="s">
        <v>274</v>
      </c>
      <c r="E3" s="207" t="s">
        <v>275</v>
      </c>
    </row>
    <row r="4" spans="1:38" x14ac:dyDescent="0.2">
      <c r="A4" s="208" t="s">
        <v>276</v>
      </c>
      <c r="B4" s="209">
        <v>112.43381209333332</v>
      </c>
      <c r="C4" s="210">
        <v>19.513306231074377</v>
      </c>
      <c r="D4" s="210">
        <v>47.411314052258916</v>
      </c>
      <c r="E4" s="210">
        <v>45.509191810000011</v>
      </c>
      <c r="F4" s="642"/>
      <c r="G4" s="642"/>
      <c r="H4" s="642"/>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
      <c r="A5" s="211" t="s">
        <v>277</v>
      </c>
      <c r="B5" s="212">
        <v>125.96666666666667</v>
      </c>
      <c r="C5" s="92">
        <v>20.11232492997199</v>
      </c>
      <c r="D5" s="92">
        <v>65.449975070028017</v>
      </c>
      <c r="E5" s="92">
        <v>40.404366666666661</v>
      </c>
      <c r="F5" s="642"/>
      <c r="G5" s="642"/>
      <c r="M5" s="643"/>
      <c r="N5" s="643"/>
      <c r="O5" s="643"/>
      <c r="P5" s="643"/>
      <c r="Q5" s="643"/>
      <c r="R5" s="643"/>
      <c r="S5" s="643"/>
      <c r="T5" s="643"/>
      <c r="U5" s="643"/>
      <c r="V5" s="643"/>
      <c r="W5" s="643"/>
      <c r="X5" s="643"/>
      <c r="Y5" s="643"/>
      <c r="Z5" s="643"/>
      <c r="AA5" s="643"/>
      <c r="AB5" s="643"/>
      <c r="AC5" s="643"/>
      <c r="AD5" s="643"/>
      <c r="AE5" s="289"/>
      <c r="AF5" s="289"/>
      <c r="AG5" s="289"/>
      <c r="AH5" s="289"/>
      <c r="AI5" s="289"/>
      <c r="AJ5" s="289"/>
      <c r="AK5" s="289"/>
      <c r="AL5" s="289"/>
    </row>
    <row r="6" spans="1:38" x14ac:dyDescent="0.2">
      <c r="A6" s="211" t="s">
        <v>278</v>
      </c>
      <c r="B6" s="212">
        <v>102.21000000000001</v>
      </c>
      <c r="C6" s="92">
        <v>17.035000000000004</v>
      </c>
      <c r="D6" s="92">
        <v>49.336100000000009</v>
      </c>
      <c r="E6" s="92">
        <v>35.838900000000002</v>
      </c>
      <c r="F6" s="642"/>
      <c r="G6" s="642"/>
      <c r="M6" s="643"/>
      <c r="N6" s="643"/>
      <c r="O6" s="643"/>
      <c r="P6" s="643"/>
      <c r="Q6" s="643"/>
      <c r="R6" s="643"/>
      <c r="S6" s="643"/>
      <c r="T6" s="643"/>
      <c r="U6" s="643"/>
      <c r="V6" s="643"/>
      <c r="W6" s="643"/>
      <c r="X6" s="643"/>
      <c r="Y6" s="643"/>
      <c r="Z6" s="643"/>
      <c r="AA6" s="643"/>
      <c r="AB6" s="643"/>
      <c r="AC6" s="643"/>
      <c r="AD6" s="643"/>
      <c r="AE6" s="289"/>
      <c r="AF6" s="289"/>
      <c r="AG6" s="289"/>
      <c r="AH6" s="289"/>
      <c r="AI6" s="289"/>
      <c r="AJ6" s="289"/>
      <c r="AK6" s="289"/>
      <c r="AL6" s="289"/>
    </row>
    <row r="7" spans="1:38" x14ac:dyDescent="0.2">
      <c r="A7" s="211" t="s">
        <v>236</v>
      </c>
      <c r="B7" s="212">
        <v>123.38796666666667</v>
      </c>
      <c r="C7" s="92">
        <v>21.414440495867769</v>
      </c>
      <c r="D7" s="92">
        <v>60.016092837465578</v>
      </c>
      <c r="E7" s="92">
        <v>41.957433333333327</v>
      </c>
      <c r="F7" s="642"/>
      <c r="G7" s="642"/>
      <c r="N7" s="643"/>
      <c r="O7" s="643"/>
      <c r="P7" s="643"/>
      <c r="Q7" s="643"/>
      <c r="R7" s="643"/>
      <c r="S7" s="643"/>
      <c r="T7" s="643"/>
      <c r="U7" s="643"/>
      <c r="V7" s="643"/>
      <c r="W7" s="643"/>
      <c r="X7" s="643"/>
      <c r="Y7" s="643"/>
      <c r="Z7" s="643"/>
      <c r="AA7" s="643"/>
      <c r="AB7" s="643"/>
      <c r="AC7" s="643"/>
      <c r="AD7" s="643"/>
      <c r="AE7" s="289"/>
      <c r="AF7" s="289"/>
      <c r="AG7" s="289"/>
      <c r="AH7" s="289"/>
      <c r="AI7" s="289"/>
      <c r="AJ7" s="289"/>
      <c r="AK7" s="289"/>
      <c r="AL7" s="289"/>
    </row>
    <row r="8" spans="1:38" x14ac:dyDescent="0.2">
      <c r="A8" s="211" t="s">
        <v>279</v>
      </c>
      <c r="B8" s="212">
        <v>84.186858649486993</v>
      </c>
      <c r="C8" s="92">
        <v>14.031143108247832</v>
      </c>
      <c r="D8" s="92">
        <v>36.302458991489701</v>
      </c>
      <c r="E8" s="92">
        <v>33.85325654974946</v>
      </c>
      <c r="F8" s="642"/>
      <c r="G8" s="642"/>
      <c r="N8" s="643"/>
      <c r="O8" s="643"/>
      <c r="P8" s="643"/>
      <c r="Q8" s="643"/>
      <c r="R8" s="643"/>
      <c r="S8" s="643"/>
      <c r="T8" s="643"/>
      <c r="U8" s="643"/>
      <c r="V8" s="643"/>
      <c r="W8" s="643"/>
      <c r="X8" s="643"/>
      <c r="Y8" s="643"/>
      <c r="Z8" s="643"/>
      <c r="AA8" s="643"/>
      <c r="AB8" s="643"/>
      <c r="AC8" s="643"/>
      <c r="AD8" s="643"/>
      <c r="AE8" s="289"/>
      <c r="AF8" s="289"/>
      <c r="AG8" s="289"/>
      <c r="AH8" s="289"/>
      <c r="AI8" s="289"/>
      <c r="AJ8" s="289"/>
      <c r="AK8" s="289"/>
      <c r="AL8" s="289"/>
    </row>
    <row r="9" spans="1:38" x14ac:dyDescent="0.2">
      <c r="A9" s="211" t="s">
        <v>280</v>
      </c>
      <c r="B9" s="212">
        <v>99.933633333333333</v>
      </c>
      <c r="C9" s="92">
        <v>15.955790196078432</v>
      </c>
      <c r="D9" s="92">
        <v>43.970109803921559</v>
      </c>
      <c r="E9" s="92">
        <v>40.007733333333341</v>
      </c>
      <c r="F9" s="642"/>
      <c r="G9" s="642"/>
    </row>
    <row r="10" spans="1:38" x14ac:dyDescent="0.2">
      <c r="A10" s="211" t="s">
        <v>281</v>
      </c>
      <c r="B10" s="212">
        <v>115.39707738542288</v>
      </c>
      <c r="C10" s="92">
        <v>23.079415477084574</v>
      </c>
      <c r="D10" s="92">
        <v>50.953532767200322</v>
      </c>
      <c r="E10" s="92">
        <v>41.36412914113798</v>
      </c>
      <c r="F10" s="642"/>
      <c r="G10" s="642"/>
    </row>
    <row r="11" spans="1:38" x14ac:dyDescent="0.2">
      <c r="A11" s="211" t="s">
        <v>282</v>
      </c>
      <c r="B11" s="212">
        <v>139.72275095887721</v>
      </c>
      <c r="C11" s="92">
        <v>27.944550191775441</v>
      </c>
      <c r="D11" s="92">
        <v>61.931644733709881</v>
      </c>
      <c r="E11" s="92">
        <v>49.846556033391899</v>
      </c>
      <c r="F11" s="642"/>
      <c r="G11" s="642"/>
    </row>
    <row r="12" spans="1:38" x14ac:dyDescent="0.2">
      <c r="A12" s="211" t="s">
        <v>283</v>
      </c>
      <c r="B12" s="212">
        <v>110.70333333333333</v>
      </c>
      <c r="C12" s="92">
        <v>18.450555555555557</v>
      </c>
      <c r="D12" s="92">
        <v>54.364944444444447</v>
      </c>
      <c r="E12" s="92">
        <v>37.887833333333333</v>
      </c>
      <c r="F12" s="642"/>
      <c r="G12" s="642"/>
    </row>
    <row r="13" spans="1:38" x14ac:dyDescent="0.2">
      <c r="A13" s="211" t="s">
        <v>284</v>
      </c>
      <c r="B13" s="212">
        <v>100.24433333333333</v>
      </c>
      <c r="C13" s="92">
        <v>18.076846994535519</v>
      </c>
      <c r="D13" s="92">
        <v>50.611853005464496</v>
      </c>
      <c r="E13" s="92">
        <v>31.555633333333326</v>
      </c>
      <c r="F13" s="642"/>
      <c r="G13" s="642"/>
    </row>
    <row r="14" spans="1:38" x14ac:dyDescent="0.2">
      <c r="A14" s="211" t="s">
        <v>206</v>
      </c>
      <c r="B14" s="212">
        <v>118.58333333333333</v>
      </c>
      <c r="C14" s="92">
        <v>19.763888888888893</v>
      </c>
      <c r="D14" s="92">
        <v>56.300077777777766</v>
      </c>
      <c r="E14" s="92">
        <v>42.51936666666667</v>
      </c>
      <c r="F14" s="642"/>
      <c r="G14" s="642"/>
    </row>
    <row r="15" spans="1:38" x14ac:dyDescent="0.2">
      <c r="A15" s="211" t="s">
        <v>285</v>
      </c>
      <c r="B15" s="212">
        <v>131.87</v>
      </c>
      <c r="C15" s="92">
        <v>25.523225806451613</v>
      </c>
      <c r="D15" s="92">
        <v>68.385140860215046</v>
      </c>
      <c r="E15" s="92">
        <v>37.961633333333332</v>
      </c>
      <c r="F15" s="642"/>
      <c r="G15" s="642"/>
    </row>
    <row r="16" spans="1:38" x14ac:dyDescent="0.2">
      <c r="A16" s="211" t="s">
        <v>237</v>
      </c>
      <c r="B16" s="213">
        <v>130.30363333333332</v>
      </c>
      <c r="C16" s="200">
        <v>21.717272222222224</v>
      </c>
      <c r="D16" s="200">
        <v>69.130227777777776</v>
      </c>
      <c r="E16" s="200">
        <v>39.456133333333334</v>
      </c>
      <c r="F16" s="642"/>
      <c r="G16" s="642"/>
    </row>
    <row r="17" spans="1:13" x14ac:dyDescent="0.2">
      <c r="A17" s="211" t="s">
        <v>238</v>
      </c>
      <c r="B17" s="212">
        <v>138.16333333333336</v>
      </c>
      <c r="C17" s="92">
        <v>26.74129032258065</v>
      </c>
      <c r="D17" s="92">
        <v>70.879909677419363</v>
      </c>
      <c r="E17" s="92">
        <v>40.542133333333332</v>
      </c>
      <c r="F17" s="642"/>
      <c r="G17" s="642"/>
    </row>
    <row r="18" spans="1:13" x14ac:dyDescent="0.2">
      <c r="A18" s="211" t="s">
        <v>286</v>
      </c>
      <c r="B18" s="212">
        <v>99.674943161094234</v>
      </c>
      <c r="C18" s="92">
        <v>21.190735947634209</v>
      </c>
      <c r="D18" s="92">
        <v>35.404503633588362</v>
      </c>
      <c r="E18" s="92">
        <v>43.079703579871662</v>
      </c>
      <c r="F18" s="642"/>
      <c r="G18" s="642"/>
    </row>
    <row r="19" spans="1:13" x14ac:dyDescent="0.2">
      <c r="A19" s="3" t="s">
        <v>287</v>
      </c>
      <c r="B19" s="212">
        <v>122.07299999999998</v>
      </c>
      <c r="C19" s="92">
        <v>22.826658536585363</v>
      </c>
      <c r="D19" s="92">
        <v>62.169141463414611</v>
      </c>
      <c r="E19" s="92">
        <v>37.077200000000005</v>
      </c>
      <c r="F19" s="642"/>
      <c r="G19" s="642"/>
    </row>
    <row r="20" spans="1:13" x14ac:dyDescent="0.2">
      <c r="A20" s="3" t="s">
        <v>207</v>
      </c>
      <c r="B20" s="212">
        <v>137.7928</v>
      </c>
      <c r="C20" s="92">
        <v>24.847881967213116</v>
      </c>
      <c r="D20" s="92">
        <v>72.839984699453552</v>
      </c>
      <c r="E20" s="92">
        <v>40.104933333333335</v>
      </c>
      <c r="F20" s="642"/>
      <c r="G20" s="642"/>
    </row>
    <row r="21" spans="1:13" x14ac:dyDescent="0.2">
      <c r="A21" s="3" t="s">
        <v>288</v>
      </c>
      <c r="B21" s="212">
        <v>109.27230000000002</v>
      </c>
      <c r="C21" s="92">
        <v>18.964614049586778</v>
      </c>
      <c r="D21" s="92">
        <v>51.998119283746568</v>
      </c>
      <c r="E21" s="92">
        <v>38.309566666666669</v>
      </c>
      <c r="F21" s="642"/>
      <c r="G21" s="642"/>
    </row>
    <row r="22" spans="1:13" x14ac:dyDescent="0.2">
      <c r="A22" s="199" t="s">
        <v>289</v>
      </c>
      <c r="B22" s="212">
        <v>101.49926666666667</v>
      </c>
      <c r="C22" s="92">
        <v>17.61557520661157</v>
      </c>
      <c r="D22" s="92">
        <v>46.599924793388439</v>
      </c>
      <c r="E22" s="92">
        <v>37.283766666666665</v>
      </c>
      <c r="F22" s="642"/>
      <c r="G22" s="642"/>
    </row>
    <row r="23" spans="1:13" x14ac:dyDescent="0.2">
      <c r="A23" s="199" t="s">
        <v>290</v>
      </c>
      <c r="B23" s="214">
        <v>104.64000000000001</v>
      </c>
      <c r="C23" s="215">
        <v>15.20410256410257</v>
      </c>
      <c r="D23" s="215">
        <v>47.208997435897444</v>
      </c>
      <c r="E23" s="215">
        <v>42.226900000000001</v>
      </c>
      <c r="F23" s="642"/>
      <c r="G23" s="642"/>
    </row>
    <row r="24" spans="1:13" x14ac:dyDescent="0.2">
      <c r="A24" s="199" t="s">
        <v>291</v>
      </c>
      <c r="B24" s="214">
        <v>137.26666666666668</v>
      </c>
      <c r="C24" s="215">
        <v>20.938983050847462</v>
      </c>
      <c r="D24" s="215">
        <v>54.937950282485893</v>
      </c>
      <c r="E24" s="215">
        <v>61.389733333333325</v>
      </c>
      <c r="F24" s="642"/>
      <c r="G24" s="642"/>
    </row>
    <row r="25" spans="1:13" x14ac:dyDescent="0.2">
      <c r="A25" s="199" t="s">
        <v>563</v>
      </c>
      <c r="B25" s="214">
        <v>153.30333333333334</v>
      </c>
      <c r="C25" s="215">
        <v>26.606363636363636</v>
      </c>
      <c r="D25" s="215">
        <v>80.832769696969706</v>
      </c>
      <c r="E25" s="215">
        <v>45.864199999999997</v>
      </c>
      <c r="F25" s="642"/>
      <c r="G25" s="642"/>
    </row>
    <row r="26" spans="1:13" x14ac:dyDescent="0.2">
      <c r="A26" s="3" t="s">
        <v>292</v>
      </c>
      <c r="B26" s="214">
        <v>93.381339611846357</v>
      </c>
      <c r="C26" s="215">
        <v>17.461551309532247</v>
      </c>
      <c r="D26" s="215">
        <v>37.750190276206347</v>
      </c>
      <c r="E26" s="215">
        <v>38.169598026107764</v>
      </c>
      <c r="F26" s="642"/>
      <c r="G26" s="642"/>
    </row>
    <row r="27" spans="1:13" x14ac:dyDescent="0.2">
      <c r="A27" s="199" t="s">
        <v>239</v>
      </c>
      <c r="B27" s="214">
        <v>134.72</v>
      </c>
      <c r="C27" s="215">
        <v>25.191544715447158</v>
      </c>
      <c r="D27" s="215">
        <v>66.728821951219516</v>
      </c>
      <c r="E27" s="215">
        <v>42.799633333333325</v>
      </c>
      <c r="F27" s="642"/>
      <c r="G27" s="642"/>
    </row>
    <row r="28" spans="1:13" x14ac:dyDescent="0.2">
      <c r="A28" s="199" t="s">
        <v>565</v>
      </c>
      <c r="B28" s="212">
        <v>98.610149761098072</v>
      </c>
      <c r="C28" s="92">
        <v>17.114158223000494</v>
      </c>
      <c r="D28" s="92">
        <v>48.069488045785867</v>
      </c>
      <c r="E28" s="92">
        <v>33.42650349231171</v>
      </c>
      <c r="F28" s="642"/>
      <c r="G28" s="642"/>
    </row>
    <row r="29" spans="1:13" x14ac:dyDescent="0.2">
      <c r="A29" s="3" t="s">
        <v>293</v>
      </c>
      <c r="B29" s="214">
        <v>88.832044332500644</v>
      </c>
      <c r="C29" s="215">
        <v>14.183267582500102</v>
      </c>
      <c r="D29" s="215">
        <v>36.634127954658133</v>
      </c>
      <c r="E29" s="215">
        <v>38.01464879534241</v>
      </c>
      <c r="F29" s="642"/>
      <c r="G29" s="642"/>
    </row>
    <row r="30" spans="1:13" x14ac:dyDescent="0.2">
      <c r="A30" s="720" t="s">
        <v>240</v>
      </c>
      <c r="B30" s="212">
        <v>131.9784986030806</v>
      </c>
      <c r="C30" s="92">
        <v>26.395699720616118</v>
      </c>
      <c r="D30" s="92">
        <v>62.649582082795789</v>
      </c>
      <c r="E30" s="92">
        <v>42.933216799668685</v>
      </c>
      <c r="F30" s="642"/>
      <c r="G30" s="642"/>
    </row>
    <row r="31" spans="1:13" x14ac:dyDescent="0.2">
      <c r="A31" s="721" t="s">
        <v>294</v>
      </c>
      <c r="B31" s="722">
        <v>123.22931837081974</v>
      </c>
      <c r="C31" s="722">
        <v>21.776189456295999</v>
      </c>
      <c r="D31" s="722">
        <v>60.643738244960616</v>
      </c>
      <c r="E31" s="722">
        <v>40.809390669563129</v>
      </c>
      <c r="F31" s="642"/>
      <c r="G31" s="642"/>
    </row>
    <row r="32" spans="1:13" x14ac:dyDescent="0.2">
      <c r="A32" s="719" t="s">
        <v>295</v>
      </c>
      <c r="B32" s="718">
        <v>128.22909326945964</v>
      </c>
      <c r="C32" s="718">
        <v>22.116167654488684</v>
      </c>
      <c r="D32" s="718">
        <v>65.077730058711381</v>
      </c>
      <c r="E32" s="718">
        <v>41.035195556259566</v>
      </c>
      <c r="F32" s="642"/>
      <c r="G32" s="642"/>
      <c r="M32" s="643"/>
    </row>
    <row r="33" spans="1:13" x14ac:dyDescent="0.2">
      <c r="A33" s="717" t="s">
        <v>296</v>
      </c>
      <c r="B33" s="723">
        <v>15.795281176126323</v>
      </c>
      <c r="C33" s="723">
        <v>2.602861423414307</v>
      </c>
      <c r="D33" s="723">
        <v>17.666416006452465</v>
      </c>
      <c r="E33" s="723">
        <v>-4.4739962537404452</v>
      </c>
      <c r="F33" s="642"/>
      <c r="G33" s="642"/>
      <c r="M33" s="643"/>
    </row>
    <row r="34" spans="1:13" x14ac:dyDescent="0.2">
      <c r="A34" s="80"/>
      <c r="B34" s="3"/>
      <c r="C34" s="3"/>
      <c r="D34" s="3"/>
      <c r="E34" s="55" t="s">
        <v>591</v>
      </c>
    </row>
    <row r="35" spans="1:13" s="1" customFormat="1" x14ac:dyDescent="0.2">
      <c r="B35" s="642"/>
      <c r="C35" s="642"/>
      <c r="D35" s="642"/>
      <c r="E35" s="64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69" t="s">
        <v>297</v>
      </c>
      <c r="B1" s="769"/>
      <c r="C1" s="769"/>
      <c r="D1" s="3"/>
      <c r="E1" s="3"/>
    </row>
    <row r="2" spans="1:36" x14ac:dyDescent="0.2">
      <c r="A2" s="770"/>
      <c r="B2" s="769"/>
      <c r="C2" s="769"/>
      <c r="D2" s="3"/>
      <c r="E2" s="55" t="s">
        <v>266</v>
      </c>
    </row>
    <row r="3" spans="1:36" x14ac:dyDescent="0.2">
      <c r="A3" s="57"/>
      <c r="B3" s="207" t="s">
        <v>272</v>
      </c>
      <c r="C3" s="207" t="s">
        <v>273</v>
      </c>
      <c r="D3" s="207" t="s">
        <v>274</v>
      </c>
      <c r="E3" s="207" t="s">
        <v>275</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
      <c r="A4" s="208" t="s">
        <v>276</v>
      </c>
      <c r="B4" s="209">
        <v>102.36824075000001</v>
      </c>
      <c r="C4" s="210">
        <v>17.766388890495872</v>
      </c>
      <c r="D4" s="210">
        <v>38.042314069504144</v>
      </c>
      <c r="E4" s="210">
        <v>46.559537789999993</v>
      </c>
      <c r="F4" s="642"/>
      <c r="G4" s="642"/>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289"/>
      <c r="AH4" s="289"/>
      <c r="AI4" s="289"/>
      <c r="AJ4" s="289"/>
    </row>
    <row r="5" spans="1:36" x14ac:dyDescent="0.2">
      <c r="A5" s="211" t="s">
        <v>277</v>
      </c>
      <c r="B5" s="212">
        <v>108.27333333333334</v>
      </c>
      <c r="C5" s="92">
        <v>17.28733893557423</v>
      </c>
      <c r="D5" s="92">
        <v>47.039861064425779</v>
      </c>
      <c r="E5" s="92">
        <v>43.946133333333336</v>
      </c>
      <c r="G5" s="642"/>
      <c r="H5" s="644"/>
      <c r="I5" s="644"/>
      <c r="J5" s="644"/>
      <c r="K5" s="644"/>
      <c r="L5" s="643"/>
      <c r="M5" s="643"/>
      <c r="N5" s="643"/>
      <c r="O5" s="643"/>
      <c r="P5" s="643"/>
      <c r="Q5" s="643"/>
      <c r="R5" s="643"/>
      <c r="S5" s="643"/>
      <c r="T5" s="643"/>
      <c r="U5" s="643"/>
      <c r="V5" s="643"/>
      <c r="W5" s="643"/>
      <c r="X5" s="643"/>
      <c r="Y5" s="643"/>
      <c r="Z5" s="643"/>
      <c r="AA5" s="643"/>
      <c r="AB5" s="643"/>
      <c r="AC5" s="643"/>
      <c r="AD5" s="643"/>
      <c r="AE5" s="643"/>
      <c r="AF5" s="643"/>
      <c r="AG5" s="289"/>
      <c r="AH5" s="289"/>
      <c r="AI5" s="289"/>
      <c r="AJ5" s="289"/>
    </row>
    <row r="6" spans="1:36" x14ac:dyDescent="0.2">
      <c r="A6" s="211" t="s">
        <v>278</v>
      </c>
      <c r="B6" s="212">
        <v>99.75333333333333</v>
      </c>
      <c r="C6" s="92">
        <v>16.625555555555557</v>
      </c>
      <c r="D6" s="92">
        <v>40.963977777777771</v>
      </c>
      <c r="E6" s="92">
        <v>42.163800000000002</v>
      </c>
      <c r="G6" s="642"/>
      <c r="L6" s="643"/>
      <c r="M6" s="643"/>
      <c r="N6" s="643"/>
      <c r="O6" s="643"/>
      <c r="P6" s="643"/>
      <c r="Q6" s="643"/>
      <c r="R6" s="643"/>
      <c r="S6" s="643"/>
      <c r="T6" s="643"/>
      <c r="U6" s="643"/>
      <c r="V6" s="643"/>
      <c r="W6" s="643"/>
      <c r="X6" s="643"/>
      <c r="Y6" s="643"/>
      <c r="Z6" s="643"/>
      <c r="AA6" s="643"/>
      <c r="AB6" s="643"/>
      <c r="AC6" s="643"/>
      <c r="AD6" s="643"/>
      <c r="AE6" s="643"/>
      <c r="AF6" s="643"/>
      <c r="AG6" s="289"/>
      <c r="AH6" s="289"/>
      <c r="AI6" s="289"/>
      <c r="AJ6" s="289"/>
    </row>
    <row r="7" spans="1:36" x14ac:dyDescent="0.2">
      <c r="A7" s="211" t="s">
        <v>236</v>
      </c>
      <c r="B7" s="212">
        <v>123.63080000000002</v>
      </c>
      <c r="C7" s="92">
        <v>21.456585123966946</v>
      </c>
      <c r="D7" s="92">
        <v>60.015814876033076</v>
      </c>
      <c r="E7" s="92">
        <v>42.1584</v>
      </c>
      <c r="G7" s="642"/>
      <c r="L7" s="644"/>
      <c r="M7" s="644"/>
      <c r="N7" s="644"/>
      <c r="O7" s="644"/>
      <c r="P7" s="644"/>
      <c r="Q7" s="644"/>
      <c r="R7" s="644"/>
      <c r="S7" s="644"/>
      <c r="T7" s="644"/>
      <c r="U7" s="644"/>
      <c r="V7" s="644"/>
      <c r="W7" s="644"/>
      <c r="X7" s="644"/>
      <c r="Y7" s="644"/>
      <c r="Z7" s="644"/>
      <c r="AA7" s="644"/>
      <c r="AB7" s="644"/>
      <c r="AC7" s="644"/>
      <c r="AD7" s="644"/>
      <c r="AE7" s="644"/>
      <c r="AF7" s="644"/>
      <c r="AG7" s="291"/>
      <c r="AH7" s="291"/>
      <c r="AI7" s="291"/>
      <c r="AJ7" s="291"/>
    </row>
    <row r="8" spans="1:36" x14ac:dyDescent="0.2">
      <c r="A8" s="211" t="s">
        <v>279</v>
      </c>
      <c r="B8" s="212">
        <v>84.376082414698146</v>
      </c>
      <c r="C8" s="92">
        <v>14.062680402449693</v>
      </c>
      <c r="D8" s="92">
        <v>33.029984737135123</v>
      </c>
      <c r="E8" s="92">
        <v>37.283417275113329</v>
      </c>
      <c r="G8" s="642"/>
    </row>
    <row r="9" spans="1:36" x14ac:dyDescent="0.2">
      <c r="A9" s="211" t="s">
        <v>280</v>
      </c>
      <c r="B9" s="212">
        <v>100.98649999999999</v>
      </c>
      <c r="C9" s="92">
        <v>16.123894957983193</v>
      </c>
      <c r="D9" s="92">
        <v>41.069938375350134</v>
      </c>
      <c r="E9" s="92">
        <v>43.792666666666662</v>
      </c>
      <c r="G9" s="642"/>
    </row>
    <row r="10" spans="1:36" x14ac:dyDescent="0.2">
      <c r="A10" s="211" t="s">
        <v>281</v>
      </c>
      <c r="B10" s="212">
        <v>110.55885029756014</v>
      </c>
      <c r="C10" s="92">
        <v>22.111770059512029</v>
      </c>
      <c r="D10" s="92">
        <v>40.393367703186371</v>
      </c>
      <c r="E10" s="92">
        <v>48.053712534861745</v>
      </c>
      <c r="G10" s="642"/>
    </row>
    <row r="11" spans="1:36" x14ac:dyDescent="0.2">
      <c r="A11" s="211" t="s">
        <v>282</v>
      </c>
      <c r="B11" s="212">
        <v>115.2246725701664</v>
      </c>
      <c r="C11" s="92">
        <v>23.04493451403328</v>
      </c>
      <c r="D11" s="92">
        <v>43.125352788725131</v>
      </c>
      <c r="E11" s="92">
        <v>49.054385267407994</v>
      </c>
      <c r="G11" s="642"/>
    </row>
    <row r="12" spans="1:36" x14ac:dyDescent="0.2">
      <c r="A12" s="211" t="s">
        <v>283</v>
      </c>
      <c r="B12" s="212">
        <v>101.63333333333334</v>
      </c>
      <c r="C12" s="92">
        <v>16.93888888888889</v>
      </c>
      <c r="D12" s="92">
        <v>39.765077777777783</v>
      </c>
      <c r="E12" s="92">
        <v>44.929366666666667</v>
      </c>
      <c r="G12" s="642"/>
    </row>
    <row r="13" spans="1:36" x14ac:dyDescent="0.2">
      <c r="A13" s="211" t="s">
        <v>284</v>
      </c>
      <c r="B13" s="212">
        <v>99.986900000000006</v>
      </c>
      <c r="C13" s="92">
        <v>18.030424590163936</v>
      </c>
      <c r="D13" s="92">
        <v>47.792542076502741</v>
      </c>
      <c r="E13" s="92">
        <v>34.163933333333333</v>
      </c>
      <c r="G13" s="642"/>
    </row>
    <row r="14" spans="1:36" x14ac:dyDescent="0.2">
      <c r="A14" s="211" t="s">
        <v>206</v>
      </c>
      <c r="B14" s="212">
        <v>99.516666666666666</v>
      </c>
      <c r="C14" s="92">
        <v>16.586111111111116</v>
      </c>
      <c r="D14" s="92">
        <v>37.200022222222216</v>
      </c>
      <c r="E14" s="92">
        <v>45.730533333333334</v>
      </c>
      <c r="G14" s="642"/>
    </row>
    <row r="15" spans="1:36" x14ac:dyDescent="0.2">
      <c r="A15" s="211" t="s">
        <v>285</v>
      </c>
      <c r="B15" s="212">
        <v>114.80666666666666</v>
      </c>
      <c r="C15" s="92">
        <v>22.220645161290321</v>
      </c>
      <c r="D15" s="92">
        <v>45.58015483870966</v>
      </c>
      <c r="E15" s="92">
        <v>47.00586666666667</v>
      </c>
      <c r="G15" s="642"/>
    </row>
    <row r="16" spans="1:36" x14ac:dyDescent="0.2">
      <c r="A16" s="211" t="s">
        <v>237</v>
      </c>
      <c r="B16" s="213">
        <v>120.24180000000004</v>
      </c>
      <c r="C16" s="200">
        <v>20.040300000000009</v>
      </c>
      <c r="D16" s="200">
        <v>60.91013333333337</v>
      </c>
      <c r="E16" s="200">
        <v>39.291366666666661</v>
      </c>
      <c r="G16" s="642"/>
    </row>
    <row r="17" spans="1:11" x14ac:dyDescent="0.2">
      <c r="A17" s="211" t="s">
        <v>238</v>
      </c>
      <c r="B17" s="212">
        <v>112.22666666666666</v>
      </c>
      <c r="C17" s="92">
        <v>21.721290322580643</v>
      </c>
      <c r="D17" s="92">
        <v>41.80824301075269</v>
      </c>
      <c r="E17" s="92">
        <v>48.697133333333326</v>
      </c>
      <c r="G17" s="642"/>
    </row>
    <row r="18" spans="1:11" x14ac:dyDescent="0.2">
      <c r="A18" s="211" t="s">
        <v>286</v>
      </c>
      <c r="B18" s="212">
        <v>102.22172259371834</v>
      </c>
      <c r="C18" s="92">
        <v>21.732177244333823</v>
      </c>
      <c r="D18" s="92">
        <v>32.570528429425053</v>
      </c>
      <c r="E18" s="92">
        <v>47.919016919959468</v>
      </c>
      <c r="G18" s="642"/>
    </row>
    <row r="19" spans="1:11" x14ac:dyDescent="0.2">
      <c r="A19" s="3" t="s">
        <v>287</v>
      </c>
      <c r="B19" s="212">
        <v>114.14700000000001</v>
      </c>
      <c r="C19" s="92">
        <v>21.344560975609756</v>
      </c>
      <c r="D19" s="92">
        <v>51.490139024390245</v>
      </c>
      <c r="E19" s="92">
        <v>41.312300000000008</v>
      </c>
      <c r="G19" s="642"/>
    </row>
    <row r="20" spans="1:11" x14ac:dyDescent="0.2">
      <c r="A20" s="3" t="s">
        <v>207</v>
      </c>
      <c r="B20" s="212">
        <v>126.65529999999998</v>
      </c>
      <c r="C20" s="92">
        <v>22.839480327868852</v>
      </c>
      <c r="D20" s="92">
        <v>61.740219672131119</v>
      </c>
      <c r="E20" s="92">
        <v>42.075600000000001</v>
      </c>
      <c r="G20" s="642"/>
    </row>
    <row r="21" spans="1:11" x14ac:dyDescent="0.2">
      <c r="A21" s="3" t="s">
        <v>288</v>
      </c>
      <c r="B21" s="212">
        <v>100.28323333333334</v>
      </c>
      <c r="C21" s="92">
        <v>17.404528099173554</v>
      </c>
      <c r="D21" s="92">
        <v>42.598105234159789</v>
      </c>
      <c r="E21" s="92">
        <v>40.2806</v>
      </c>
      <c r="G21" s="642"/>
    </row>
    <row r="22" spans="1:11" x14ac:dyDescent="0.2">
      <c r="A22" s="199" t="s">
        <v>289</v>
      </c>
      <c r="B22" s="212">
        <v>91.743166666666667</v>
      </c>
      <c r="C22" s="92">
        <v>15.922367768595043</v>
      </c>
      <c r="D22" s="92">
        <v>37.199965564738292</v>
      </c>
      <c r="E22" s="92">
        <v>38.62083333333333</v>
      </c>
      <c r="G22" s="642"/>
    </row>
    <row r="23" spans="1:11" x14ac:dyDescent="0.2">
      <c r="A23" s="199" t="s">
        <v>290</v>
      </c>
      <c r="B23" s="214">
        <v>92.816666666666663</v>
      </c>
      <c r="C23" s="215">
        <v>13.486182336182337</v>
      </c>
      <c r="D23" s="215">
        <v>35.499917663817655</v>
      </c>
      <c r="E23" s="215">
        <v>43.83056666666667</v>
      </c>
      <c r="G23" s="642"/>
    </row>
    <row r="24" spans="1:11" x14ac:dyDescent="0.2">
      <c r="A24" s="199" t="s">
        <v>291</v>
      </c>
      <c r="B24" s="214">
        <v>124.26666666666668</v>
      </c>
      <c r="C24" s="215">
        <v>18.955932203389832</v>
      </c>
      <c r="D24" s="215">
        <v>47.240001129943522</v>
      </c>
      <c r="E24" s="215">
        <v>58.07073333333333</v>
      </c>
      <c r="G24" s="642"/>
    </row>
    <row r="25" spans="1:11" x14ac:dyDescent="0.2">
      <c r="A25" s="199" t="s">
        <v>563</v>
      </c>
      <c r="B25" s="214">
        <v>119.99000000000001</v>
      </c>
      <c r="C25" s="215">
        <v>20.824710743801653</v>
      </c>
      <c r="D25" s="215">
        <v>51.16198925619836</v>
      </c>
      <c r="E25" s="215">
        <v>48.003300000000003</v>
      </c>
      <c r="G25" s="642"/>
    </row>
    <row r="26" spans="1:11" x14ac:dyDescent="0.2">
      <c r="A26" s="3" t="s">
        <v>292</v>
      </c>
      <c r="B26" s="214">
        <v>94.107593259255893</v>
      </c>
      <c r="C26" s="215">
        <v>17.597354837096631</v>
      </c>
      <c r="D26" s="215">
        <v>33.217876984575511</v>
      </c>
      <c r="E26" s="215">
        <v>43.29236143758375</v>
      </c>
      <c r="G26" s="642"/>
    </row>
    <row r="27" spans="1:11" x14ac:dyDescent="0.2">
      <c r="A27" s="199" t="s">
        <v>239</v>
      </c>
      <c r="B27" s="214">
        <v>118.16</v>
      </c>
      <c r="C27" s="215">
        <v>22.094959349593495</v>
      </c>
      <c r="D27" s="215">
        <v>51.259973983739826</v>
      </c>
      <c r="E27" s="215">
        <v>44.805066666666669</v>
      </c>
      <c r="G27" s="642"/>
    </row>
    <row r="28" spans="1:11" x14ac:dyDescent="0.2">
      <c r="A28" s="199" t="s">
        <v>565</v>
      </c>
      <c r="B28" s="212">
        <v>98.252265797932409</v>
      </c>
      <c r="C28" s="92">
        <v>17.052046130219672</v>
      </c>
      <c r="D28" s="92">
        <v>40.993854747201915</v>
      </c>
      <c r="E28" s="92">
        <v>40.206364920510822</v>
      </c>
      <c r="G28" s="642"/>
    </row>
    <row r="29" spans="1:11" x14ac:dyDescent="0.2">
      <c r="A29" s="3" t="s">
        <v>293</v>
      </c>
      <c r="B29" s="214">
        <v>92.069147731417445</v>
      </c>
      <c r="C29" s="215">
        <v>14.700116024343963</v>
      </c>
      <c r="D29" s="215">
        <v>33.575223726259921</v>
      </c>
      <c r="E29" s="215">
        <v>43.793807980813561</v>
      </c>
      <c r="G29" s="642"/>
    </row>
    <row r="30" spans="1:11" x14ac:dyDescent="0.2">
      <c r="A30" s="720" t="s">
        <v>240</v>
      </c>
      <c r="B30" s="212">
        <v>134.10614274541661</v>
      </c>
      <c r="C30" s="92">
        <v>26.821228549083322</v>
      </c>
      <c r="D30" s="92">
        <v>44.821052959653393</v>
      </c>
      <c r="E30" s="92">
        <v>62.463861236679882</v>
      </c>
      <c r="G30" s="642"/>
    </row>
    <row r="31" spans="1:11" x14ac:dyDescent="0.2">
      <c r="A31" s="721" t="s">
        <v>294</v>
      </c>
      <c r="B31" s="722">
        <v>110.74939868017354</v>
      </c>
      <c r="C31" s="722">
        <v>19.570828758242964</v>
      </c>
      <c r="D31" s="722">
        <v>47.627775895561356</v>
      </c>
      <c r="E31" s="722">
        <v>43.550794026369225</v>
      </c>
      <c r="G31" s="642"/>
    </row>
    <row r="32" spans="1:11" x14ac:dyDescent="0.2">
      <c r="A32" s="719" t="s">
        <v>295</v>
      </c>
      <c r="B32" s="718">
        <v>112.97910325327413</v>
      </c>
      <c r="C32" s="718">
        <v>19.485942895599546</v>
      </c>
      <c r="D32" s="718">
        <v>50.428909872042709</v>
      </c>
      <c r="E32" s="718">
        <v>43.064250485631867</v>
      </c>
      <c r="G32" s="642"/>
      <c r="H32" s="643"/>
      <c r="I32" s="643"/>
      <c r="J32" s="643"/>
      <c r="K32" s="643"/>
    </row>
    <row r="33" spans="1:11" x14ac:dyDescent="0.2">
      <c r="A33" s="717" t="s">
        <v>296</v>
      </c>
      <c r="B33" s="723">
        <v>10.61086250327412</v>
      </c>
      <c r="C33" s="723">
        <v>1.7195540051036744</v>
      </c>
      <c r="D33" s="723">
        <v>12.386595802538565</v>
      </c>
      <c r="E33" s="723">
        <v>-3.4952873043681265</v>
      </c>
      <c r="G33" s="642"/>
      <c r="H33" s="643"/>
      <c r="I33" s="643"/>
      <c r="J33" s="643"/>
      <c r="K33" s="643"/>
    </row>
    <row r="34" spans="1:11" x14ac:dyDescent="0.2">
      <c r="A34" s="80"/>
      <c r="B34" s="3"/>
      <c r="C34" s="3"/>
      <c r="D34" s="3"/>
      <c r="E34" s="55" t="s">
        <v>591</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69" t="s">
        <v>35</v>
      </c>
      <c r="B1" s="769"/>
      <c r="C1" s="769"/>
    </row>
    <row r="2" spans="1:3" x14ac:dyDescent="0.2">
      <c r="A2" s="769"/>
      <c r="B2" s="769"/>
      <c r="C2" s="769"/>
    </row>
    <row r="3" spans="1:3" x14ac:dyDescent="0.2">
      <c r="A3" s="54"/>
      <c r="B3" s="3"/>
      <c r="C3" s="55" t="s">
        <v>266</v>
      </c>
    </row>
    <row r="4" spans="1:3" x14ac:dyDescent="0.2">
      <c r="A4" s="57"/>
      <c r="B4" s="207" t="s">
        <v>272</v>
      </c>
      <c r="C4" s="207" t="s">
        <v>275</v>
      </c>
    </row>
    <row r="5" spans="1:3" x14ac:dyDescent="0.2">
      <c r="A5" s="208" t="s">
        <v>276</v>
      </c>
      <c r="B5" s="479">
        <v>51.189466666666661</v>
      </c>
      <c r="C5" s="480">
        <v>32.634166666666658</v>
      </c>
    </row>
    <row r="6" spans="1:3" x14ac:dyDescent="0.2">
      <c r="A6" s="211" t="s">
        <v>277</v>
      </c>
      <c r="B6" s="481">
        <v>50.866666666666667</v>
      </c>
      <c r="C6" s="482">
        <v>36.61</v>
      </c>
    </row>
    <row r="7" spans="1:3" x14ac:dyDescent="0.2">
      <c r="A7" s="211" t="s">
        <v>278</v>
      </c>
      <c r="B7" s="481">
        <v>59.277599999999993</v>
      </c>
      <c r="C7" s="482">
        <v>38.480200000000004</v>
      </c>
    </row>
    <row r="8" spans="1:3" x14ac:dyDescent="0.2">
      <c r="A8" s="211" t="s">
        <v>236</v>
      </c>
      <c r="B8" s="481">
        <v>41.86866666666667</v>
      </c>
      <c r="C8" s="482">
        <v>32.737066666666664</v>
      </c>
    </row>
    <row r="9" spans="1:3" x14ac:dyDescent="0.2">
      <c r="A9" s="211" t="s">
        <v>279</v>
      </c>
      <c r="B9" s="481">
        <v>75.936199999999999</v>
      </c>
      <c r="C9" s="482">
        <v>30.25010000000001</v>
      </c>
    </row>
    <row r="10" spans="1:3" x14ac:dyDescent="0.2">
      <c r="A10" s="211" t="s">
        <v>280</v>
      </c>
      <c r="B10" s="481">
        <v>63.141699999999993</v>
      </c>
      <c r="C10" s="482">
        <v>44.517266666666664</v>
      </c>
    </row>
    <row r="11" spans="1:3" x14ac:dyDescent="0.2">
      <c r="A11" s="211" t="s">
        <v>281</v>
      </c>
      <c r="B11" s="481">
        <v>42.9559</v>
      </c>
      <c r="C11" s="482">
        <v>29.836966666666665</v>
      </c>
    </row>
    <row r="12" spans="1:3" x14ac:dyDescent="0.2">
      <c r="A12" s="211" t="s">
        <v>282</v>
      </c>
      <c r="B12" s="481">
        <v>109.95813333333334</v>
      </c>
      <c r="C12" s="482">
        <v>54.257633333333331</v>
      </c>
    </row>
    <row r="13" spans="1:3" x14ac:dyDescent="0.2">
      <c r="A13" s="211" t="s">
        <v>283</v>
      </c>
      <c r="B13" s="481">
        <v>0</v>
      </c>
      <c r="C13" s="482">
        <v>0</v>
      </c>
    </row>
    <row r="14" spans="1:3" x14ac:dyDescent="0.2">
      <c r="A14" s="211" t="s">
        <v>284</v>
      </c>
      <c r="B14" s="481">
        <v>74.471299999999999</v>
      </c>
      <c r="C14" s="482">
        <v>35.804166666666667</v>
      </c>
    </row>
    <row r="15" spans="1:3" x14ac:dyDescent="0.2">
      <c r="A15" s="211" t="s">
        <v>206</v>
      </c>
      <c r="B15" s="481">
        <v>63.993333333333325</v>
      </c>
      <c r="C15" s="482">
        <v>47.527599999999993</v>
      </c>
    </row>
    <row r="16" spans="1:3" x14ac:dyDescent="0.2">
      <c r="A16" s="211" t="s">
        <v>285</v>
      </c>
      <c r="B16" s="481">
        <v>75.320333333333323</v>
      </c>
      <c r="C16" s="482">
        <v>35.862333333333332</v>
      </c>
    </row>
    <row r="17" spans="1:3" x14ac:dyDescent="0.2">
      <c r="A17" s="211" t="s">
        <v>237</v>
      </c>
      <c r="B17" s="481">
        <v>75.018799999999999</v>
      </c>
      <c r="C17" s="482">
        <v>46.895566666666667</v>
      </c>
    </row>
    <row r="18" spans="1:3" x14ac:dyDescent="0.2">
      <c r="A18" s="211" t="s">
        <v>238</v>
      </c>
      <c r="B18" s="481">
        <v>0</v>
      </c>
      <c r="C18" s="482">
        <v>0</v>
      </c>
    </row>
    <row r="19" spans="1:3" x14ac:dyDescent="0.2">
      <c r="A19" s="211" t="s">
        <v>286</v>
      </c>
      <c r="B19" s="481">
        <v>101.54633333333334</v>
      </c>
      <c r="C19" s="482">
        <v>47.387066666666662</v>
      </c>
    </row>
    <row r="20" spans="1:3" x14ac:dyDescent="0.2">
      <c r="A20" s="211" t="s">
        <v>287</v>
      </c>
      <c r="B20" s="481">
        <v>48.757166666666663</v>
      </c>
      <c r="C20" s="482">
        <v>29.179899999999996</v>
      </c>
    </row>
    <row r="21" spans="1:3" x14ac:dyDescent="0.2">
      <c r="A21" s="211" t="s">
        <v>207</v>
      </c>
      <c r="B21" s="481">
        <v>109.97036666666668</v>
      </c>
      <c r="C21" s="482">
        <v>49.818566666666662</v>
      </c>
    </row>
    <row r="22" spans="1:3" x14ac:dyDescent="0.2">
      <c r="A22" s="211" t="s">
        <v>288</v>
      </c>
      <c r="B22" s="481">
        <v>52.771233333333342</v>
      </c>
      <c r="C22" s="482">
        <v>40.280533333333338</v>
      </c>
    </row>
    <row r="23" spans="1:3" x14ac:dyDescent="0.2">
      <c r="A23" s="211" t="s">
        <v>289</v>
      </c>
      <c r="B23" s="481">
        <v>37.402933333333337</v>
      </c>
      <c r="C23" s="482">
        <v>28.79763333333333</v>
      </c>
    </row>
    <row r="24" spans="1:3" x14ac:dyDescent="0.2">
      <c r="A24" s="211" t="s">
        <v>290</v>
      </c>
      <c r="B24" s="481">
        <v>39.406666666666666</v>
      </c>
      <c r="C24" s="482">
        <v>33.567233333333334</v>
      </c>
    </row>
    <row r="25" spans="1:3" x14ac:dyDescent="0.2">
      <c r="A25" s="211" t="s">
        <v>291</v>
      </c>
      <c r="B25" s="481">
        <v>100</v>
      </c>
      <c r="C25" s="482">
        <v>61.537000000000013</v>
      </c>
    </row>
    <row r="26" spans="1:3" x14ac:dyDescent="0.2">
      <c r="A26" s="211" t="s">
        <v>563</v>
      </c>
      <c r="B26" s="481">
        <v>95.086666666666673</v>
      </c>
      <c r="C26" s="482">
        <v>27.422033333333339</v>
      </c>
    </row>
    <row r="27" spans="1:3" x14ac:dyDescent="0.2">
      <c r="A27" s="211" t="s">
        <v>292</v>
      </c>
      <c r="B27" s="481">
        <v>60.782899999999998</v>
      </c>
      <c r="C27" s="482">
        <v>44.19016666666667</v>
      </c>
    </row>
    <row r="28" spans="1:3" x14ac:dyDescent="0.2">
      <c r="A28" s="211" t="s">
        <v>239</v>
      </c>
      <c r="B28" s="481">
        <v>99.27000000000001</v>
      </c>
      <c r="C28" s="482">
        <v>41.862533333333332</v>
      </c>
    </row>
    <row r="29" spans="1:3" x14ac:dyDescent="0.2">
      <c r="A29" s="211" t="s">
        <v>565</v>
      </c>
      <c r="B29" s="481">
        <v>50.704433333333334</v>
      </c>
      <c r="C29" s="482">
        <v>32.748066666666666</v>
      </c>
    </row>
    <row r="30" spans="1:3" x14ac:dyDescent="0.2">
      <c r="A30" s="211" t="s">
        <v>293</v>
      </c>
      <c r="B30" s="481">
        <v>74.519300000000001</v>
      </c>
      <c r="C30" s="482">
        <v>29.04593333333333</v>
      </c>
    </row>
    <row r="31" spans="1:3" x14ac:dyDescent="0.2">
      <c r="A31" s="211" t="s">
        <v>240</v>
      </c>
      <c r="B31" s="481">
        <v>90.050466666666679</v>
      </c>
      <c r="C31" s="482">
        <v>35.528933333333335</v>
      </c>
    </row>
    <row r="32" spans="1:3" x14ac:dyDescent="0.2">
      <c r="A32" s="721" t="s">
        <v>294</v>
      </c>
      <c r="B32" s="725">
        <v>57.267674897130327</v>
      </c>
      <c r="C32" s="725">
        <v>35.902503376247452</v>
      </c>
    </row>
    <row r="33" spans="1:3" x14ac:dyDescent="0.2">
      <c r="A33" s="719" t="s">
        <v>295</v>
      </c>
      <c r="B33" s="724">
        <v>56.000802595920426</v>
      </c>
      <c r="C33" s="724">
        <v>35.506816869219975</v>
      </c>
    </row>
    <row r="34" spans="1:3" x14ac:dyDescent="0.2">
      <c r="A34" s="717" t="s">
        <v>296</v>
      </c>
      <c r="B34" s="726">
        <v>4.8113359292537652</v>
      </c>
      <c r="C34" s="726">
        <v>2.8726502025533165</v>
      </c>
    </row>
    <row r="35" spans="1:3" x14ac:dyDescent="0.2">
      <c r="A35" s="80"/>
      <c r="B35" s="3"/>
      <c r="C35" s="55" t="s">
        <v>531</v>
      </c>
    </row>
    <row r="36" spans="1:3" x14ac:dyDescent="0.2">
      <c r="A36" s="80" t="s">
        <v>496</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375" style="18" bestFit="1" customWidth="1"/>
    <col min="2" max="13" width="8.5" style="18" customWidth="1"/>
    <col min="14" max="16384" width="11" style="18"/>
  </cols>
  <sheetData>
    <row r="1" spans="1:13" x14ac:dyDescent="0.2">
      <c r="A1" s="162" t="s">
        <v>20</v>
      </c>
    </row>
    <row r="2" spans="1:13" x14ac:dyDescent="0.2">
      <c r="A2" s="162"/>
      <c r="M2" s="165" t="s">
        <v>298</v>
      </c>
    </row>
    <row r="3" spans="1:13" x14ac:dyDescent="0.2">
      <c r="A3" s="562"/>
      <c r="B3" s="145">
        <v>2019</v>
      </c>
      <c r="C3" s="145" t="s">
        <v>526</v>
      </c>
      <c r="D3" s="145" t="s">
        <v>526</v>
      </c>
      <c r="E3" s="145" t="s">
        <v>526</v>
      </c>
      <c r="F3" s="145" t="s">
        <v>526</v>
      </c>
      <c r="G3" s="145" t="s">
        <v>526</v>
      </c>
      <c r="H3" s="145">
        <v>2020</v>
      </c>
      <c r="I3" s="145" t="s">
        <v>526</v>
      </c>
      <c r="J3" s="145" t="s">
        <v>526</v>
      </c>
      <c r="K3" s="145" t="s">
        <v>526</v>
      </c>
      <c r="L3" s="145" t="s">
        <v>526</v>
      </c>
      <c r="M3" s="145" t="s">
        <v>526</v>
      </c>
    </row>
    <row r="4" spans="1:13" x14ac:dyDescent="0.2">
      <c r="A4" s="457"/>
      <c r="B4" s="563">
        <v>43647</v>
      </c>
      <c r="C4" s="563">
        <v>43678</v>
      </c>
      <c r="D4" s="563">
        <v>43709</v>
      </c>
      <c r="E4" s="563">
        <v>43739</v>
      </c>
      <c r="F4" s="563">
        <v>43770</v>
      </c>
      <c r="G4" s="563">
        <v>43800</v>
      </c>
      <c r="H4" s="563">
        <v>43831</v>
      </c>
      <c r="I4" s="563">
        <v>43862</v>
      </c>
      <c r="J4" s="563">
        <v>43891</v>
      </c>
      <c r="K4" s="563">
        <v>43922</v>
      </c>
      <c r="L4" s="563">
        <v>43952</v>
      </c>
      <c r="M4" s="563">
        <v>43983</v>
      </c>
    </row>
    <row r="5" spans="1:13" x14ac:dyDescent="0.2">
      <c r="A5" s="564" t="s">
        <v>299</v>
      </c>
      <c r="B5" s="565">
        <v>64.000434782608679</v>
      </c>
      <c r="C5" s="565">
        <v>59.099047619047624</v>
      </c>
      <c r="D5" s="565">
        <v>62.76857142857142</v>
      </c>
      <c r="E5" s="565">
        <v>59.723478260869562</v>
      </c>
      <c r="F5" s="565">
        <v>63.249523809523801</v>
      </c>
      <c r="G5" s="565">
        <v>67.283333333333331</v>
      </c>
      <c r="H5" s="565">
        <v>63.89391304347825</v>
      </c>
      <c r="I5" s="565">
        <v>55.61999999999999</v>
      </c>
      <c r="J5" s="565">
        <v>32.137727272727268</v>
      </c>
      <c r="K5" s="565">
        <v>18.727999999999998</v>
      </c>
      <c r="L5" s="565">
        <v>29.603157894736849</v>
      </c>
      <c r="M5" s="565">
        <v>40.186818181818182</v>
      </c>
    </row>
    <row r="6" spans="1:13" x14ac:dyDescent="0.2">
      <c r="A6" s="566" t="s">
        <v>300</v>
      </c>
      <c r="B6" s="565">
        <v>57.358095238095224</v>
      </c>
      <c r="C6" s="565">
        <v>54.80590909090909</v>
      </c>
      <c r="D6" s="565">
        <v>56.946999999999989</v>
      </c>
      <c r="E6" s="565">
        <v>53.96304347826085</v>
      </c>
      <c r="F6" s="565">
        <v>56.96947368421052</v>
      </c>
      <c r="G6" s="565">
        <v>59.816666666666663</v>
      </c>
      <c r="H6" s="565">
        <v>57.519047619047612</v>
      </c>
      <c r="I6" s="565">
        <v>50.542631578947358</v>
      </c>
      <c r="J6" s="565">
        <v>29.207727272727269</v>
      </c>
      <c r="K6" s="565">
        <v>16.547619047619051</v>
      </c>
      <c r="L6" s="565">
        <v>28.562500000000007</v>
      </c>
      <c r="M6" s="565">
        <v>38.307272727272725</v>
      </c>
    </row>
    <row r="7" spans="1:13" x14ac:dyDescent="0.2">
      <c r="A7" s="567" t="s">
        <v>301</v>
      </c>
      <c r="B7" s="568">
        <v>1.1218391304347828</v>
      </c>
      <c r="C7" s="568">
        <v>1.1126227272727272</v>
      </c>
      <c r="D7" s="568">
        <v>1.1003904761904761</v>
      </c>
      <c r="E7" s="568">
        <v>1.1052565217391306</v>
      </c>
      <c r="F7" s="568">
        <v>1.1050952380952379</v>
      </c>
      <c r="G7" s="568">
        <v>1.111345</v>
      </c>
      <c r="H7" s="568">
        <v>1.1100363636363635</v>
      </c>
      <c r="I7" s="568">
        <v>1.0905</v>
      </c>
      <c r="J7" s="568">
        <v>1.1063409090909089</v>
      </c>
      <c r="K7" s="568">
        <v>1.0861899999999998</v>
      </c>
      <c r="L7" s="568">
        <v>1.0901850000000004</v>
      </c>
      <c r="M7" s="568">
        <v>1.1254590909090909</v>
      </c>
    </row>
    <row r="8" spans="1:13" x14ac:dyDescent="0.2">
      <c r="M8" s="165" t="s">
        <v>302</v>
      </c>
    </row>
    <row r="9" spans="1:13" x14ac:dyDescent="0.2">
      <c r="A9" s="569"/>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375" style="18" customWidth="1"/>
    <col min="14" max="16384" width="11" style="18"/>
  </cols>
  <sheetData>
    <row r="1" spans="1:13" x14ac:dyDescent="0.2">
      <c r="A1" s="162" t="s">
        <v>21</v>
      </c>
    </row>
    <row r="2" spans="1:13" x14ac:dyDescent="0.2">
      <c r="A2" s="163"/>
      <c r="M2" s="165" t="s">
        <v>298</v>
      </c>
    </row>
    <row r="3" spans="1:13" x14ac:dyDescent="0.2">
      <c r="A3" s="570"/>
      <c r="B3" s="145">
        <v>2019</v>
      </c>
      <c r="C3" s="145" t="s">
        <v>526</v>
      </c>
      <c r="D3" s="145" t="s">
        <v>526</v>
      </c>
      <c r="E3" s="145" t="s">
        <v>526</v>
      </c>
      <c r="F3" s="145" t="s">
        <v>526</v>
      </c>
      <c r="G3" s="145" t="s">
        <v>526</v>
      </c>
      <c r="H3" s="145">
        <v>2020</v>
      </c>
      <c r="I3" s="145" t="s">
        <v>526</v>
      </c>
      <c r="J3" s="145" t="s">
        <v>526</v>
      </c>
      <c r="K3" s="145" t="s">
        <v>526</v>
      </c>
      <c r="L3" s="145" t="s">
        <v>526</v>
      </c>
      <c r="M3" s="145" t="s">
        <v>526</v>
      </c>
    </row>
    <row r="4" spans="1:13" x14ac:dyDescent="0.2">
      <c r="A4" s="457"/>
      <c r="B4" s="563">
        <v>43647</v>
      </c>
      <c r="C4" s="563">
        <v>43678</v>
      </c>
      <c r="D4" s="563">
        <v>43709</v>
      </c>
      <c r="E4" s="563">
        <v>43739</v>
      </c>
      <c r="F4" s="563">
        <v>43770</v>
      </c>
      <c r="G4" s="563">
        <v>43800</v>
      </c>
      <c r="H4" s="563">
        <v>43831</v>
      </c>
      <c r="I4" s="563">
        <v>43862</v>
      </c>
      <c r="J4" s="563">
        <v>43891</v>
      </c>
      <c r="K4" s="563">
        <v>43922</v>
      </c>
      <c r="L4" s="563">
        <v>43952</v>
      </c>
      <c r="M4" s="563">
        <v>43983</v>
      </c>
    </row>
    <row r="5" spans="1:13" x14ac:dyDescent="0.2">
      <c r="A5" s="504" t="s">
        <v>303</v>
      </c>
      <c r="B5" s="409"/>
      <c r="C5" s="409"/>
      <c r="D5" s="409"/>
      <c r="E5" s="409"/>
      <c r="F5" s="409"/>
      <c r="G5" s="409"/>
      <c r="H5" s="409"/>
      <c r="I5" s="409"/>
      <c r="J5" s="409"/>
      <c r="K5" s="409"/>
      <c r="L5" s="409"/>
      <c r="M5" s="409"/>
    </row>
    <row r="6" spans="1:13" x14ac:dyDescent="0.2">
      <c r="A6" s="571" t="s">
        <v>304</v>
      </c>
      <c r="B6" s="408">
        <v>63.175652173913043</v>
      </c>
      <c r="C6" s="408">
        <v>57.099090909090911</v>
      </c>
      <c r="D6" s="408">
        <v>62.109523809523807</v>
      </c>
      <c r="E6" s="408">
        <v>58.462608695652158</v>
      </c>
      <c r="F6" s="408">
        <v>59.809047619047618</v>
      </c>
      <c r="G6" s="408">
        <v>64.649523809523799</v>
      </c>
      <c r="H6" s="408">
        <v>62.665217391304338</v>
      </c>
      <c r="I6" s="408">
        <v>52.08550000000001</v>
      </c>
      <c r="J6" s="408">
        <v>32.743181818181817</v>
      </c>
      <c r="K6" s="408">
        <v>17.225454545454543</v>
      </c>
      <c r="L6" s="408">
        <v>21.762380952380955</v>
      </c>
      <c r="M6" s="408">
        <v>36.590909090909086</v>
      </c>
    </row>
    <row r="7" spans="1:13" x14ac:dyDescent="0.2">
      <c r="A7" s="571" t="s">
        <v>305</v>
      </c>
      <c r="B7" s="408">
        <v>62.953043478260852</v>
      </c>
      <c r="C7" s="408">
        <v>58.71136363636365</v>
      </c>
      <c r="D7" s="408">
        <v>60.841904761904779</v>
      </c>
      <c r="E7" s="408">
        <v>58.831304347826084</v>
      </c>
      <c r="F7" s="408">
        <v>61.350476190476193</v>
      </c>
      <c r="G7" s="408">
        <v>64.514545454545456</v>
      </c>
      <c r="H7" s="408">
        <v>63.292608695652191</v>
      </c>
      <c r="I7" s="408">
        <v>54.245500000000007</v>
      </c>
      <c r="J7" s="408">
        <v>33.882727272727273</v>
      </c>
      <c r="K7" s="408">
        <v>26.466363636363635</v>
      </c>
      <c r="L7" s="408">
        <v>32.660476190476189</v>
      </c>
      <c r="M7" s="408">
        <v>39.924090909090907</v>
      </c>
    </row>
    <row r="8" spans="1:13" x14ac:dyDescent="0.2">
      <c r="A8" s="571" t="s">
        <v>569</v>
      </c>
      <c r="B8" s="408">
        <v>60.904782608695662</v>
      </c>
      <c r="C8" s="408">
        <v>55.026363636363634</v>
      </c>
      <c r="D8" s="408">
        <v>57.494285714285709</v>
      </c>
      <c r="E8" s="408">
        <v>54.419130434782616</v>
      </c>
      <c r="F8" s="408">
        <v>57.304761904761911</v>
      </c>
      <c r="G8" s="408">
        <v>62.027619047619041</v>
      </c>
      <c r="H8" s="408">
        <v>60.273478260869567</v>
      </c>
      <c r="I8" s="408">
        <v>50.628</v>
      </c>
      <c r="J8" s="408">
        <v>29.919545454545446</v>
      </c>
      <c r="K8" s="408">
        <v>19.889545454545448</v>
      </c>
      <c r="L8" s="408">
        <v>21.861904761904764</v>
      </c>
      <c r="M8" s="408">
        <v>34.163181818181812</v>
      </c>
    </row>
    <row r="9" spans="1:13" x14ac:dyDescent="0.2">
      <c r="A9" s="571" t="s">
        <v>570</v>
      </c>
      <c r="B9" s="408">
        <v>57.922173913043487</v>
      </c>
      <c r="C9" s="408">
        <v>52.026363636363641</v>
      </c>
      <c r="D9" s="408">
        <v>54.494285714285709</v>
      </c>
      <c r="E9" s="408">
        <v>50.871304347826097</v>
      </c>
      <c r="F9" s="408">
        <v>53.404761904761905</v>
      </c>
      <c r="G9" s="408">
        <v>57.651428571428561</v>
      </c>
      <c r="H9" s="408">
        <v>55.912608695652196</v>
      </c>
      <c r="I9" s="408">
        <v>46.365500000000004</v>
      </c>
      <c r="J9" s="408">
        <v>26.869545454545445</v>
      </c>
      <c r="K9" s="408">
        <v>16.980454545454549</v>
      </c>
      <c r="L9" s="408">
        <v>19.861904761904764</v>
      </c>
      <c r="M9" s="408">
        <v>32.94045454545455</v>
      </c>
    </row>
    <row r="10" spans="1:13" x14ac:dyDescent="0.2">
      <c r="A10" s="572" t="s">
        <v>307</v>
      </c>
      <c r="B10" s="464">
        <v>62.509130434782612</v>
      </c>
      <c r="C10" s="464">
        <v>58.228181818181831</v>
      </c>
      <c r="D10" s="464">
        <v>62.062380952380948</v>
      </c>
      <c r="E10" s="464">
        <v>57.354347826086951</v>
      </c>
      <c r="F10" s="464">
        <v>60.48952380952381</v>
      </c>
      <c r="G10" s="464">
        <v>64.867142857142866</v>
      </c>
      <c r="H10" s="464">
        <v>61.474782608695648</v>
      </c>
      <c r="I10" s="464">
        <v>53.33850000000001</v>
      </c>
      <c r="J10" s="464">
        <v>26.477727272727272</v>
      </c>
      <c r="K10" s="464">
        <v>11.498500000000002</v>
      </c>
      <c r="L10" s="464">
        <v>23.30263157894737</v>
      </c>
      <c r="M10" s="464">
        <v>40.685909090909092</v>
      </c>
    </row>
    <row r="11" spans="1:13" x14ac:dyDescent="0.2">
      <c r="A11" s="504" t="s">
        <v>306</v>
      </c>
      <c r="B11" s="410"/>
      <c r="C11" s="410"/>
      <c r="D11" s="410"/>
      <c r="E11" s="410"/>
      <c r="F11" s="410"/>
      <c r="G11" s="410"/>
      <c r="H11" s="410"/>
      <c r="I11" s="410"/>
      <c r="J11" s="410"/>
      <c r="K11" s="410"/>
      <c r="L11" s="410"/>
      <c r="M11" s="410"/>
    </row>
    <row r="12" spans="1:13" x14ac:dyDescent="0.2">
      <c r="A12" s="571" t="s">
        <v>308</v>
      </c>
      <c r="B12" s="408">
        <v>63.804782608695653</v>
      </c>
      <c r="C12" s="408">
        <v>58.596363636363634</v>
      </c>
      <c r="D12" s="408">
        <v>62.479047619047627</v>
      </c>
      <c r="E12" s="408">
        <v>60.426086956521736</v>
      </c>
      <c r="F12" s="408">
        <v>64.037142857142854</v>
      </c>
      <c r="G12" s="408">
        <v>68.683809523809543</v>
      </c>
      <c r="H12" s="408">
        <v>65.094347826086974</v>
      </c>
      <c r="I12" s="408">
        <v>58.138500000000001</v>
      </c>
      <c r="J12" s="408">
        <v>32.100909090909084</v>
      </c>
      <c r="K12" s="408">
        <v>16.561</v>
      </c>
      <c r="L12" s="408">
        <v>27.586842105263152</v>
      </c>
      <c r="M12" s="408">
        <v>40.481363636363639</v>
      </c>
    </row>
    <row r="13" spans="1:13" x14ac:dyDescent="0.2">
      <c r="A13" s="571" t="s">
        <v>309</v>
      </c>
      <c r="B13" s="408">
        <v>63.319565217391322</v>
      </c>
      <c r="C13" s="408">
        <v>58.59454545454544</v>
      </c>
      <c r="D13" s="408">
        <v>62.514285714285698</v>
      </c>
      <c r="E13" s="408">
        <v>59.760869565217391</v>
      </c>
      <c r="F13" s="408">
        <v>63.230476190476189</v>
      </c>
      <c r="G13" s="408">
        <v>67.802272727272737</v>
      </c>
      <c r="H13" s="408">
        <v>64.355652173913043</v>
      </c>
      <c r="I13" s="408">
        <v>55.912999999999997</v>
      </c>
      <c r="J13" s="408">
        <v>32.465909090909093</v>
      </c>
      <c r="K13" s="408">
        <v>17.458181818181821</v>
      </c>
      <c r="L13" s="408">
        <v>25.106190476190477</v>
      </c>
      <c r="M13" s="408">
        <v>35.959545454545456</v>
      </c>
    </row>
    <row r="14" spans="1:13" x14ac:dyDescent="0.2">
      <c r="A14" s="571" t="s">
        <v>310</v>
      </c>
      <c r="B14" s="408">
        <v>66.23086956521739</v>
      </c>
      <c r="C14" s="408">
        <v>61.05380952380952</v>
      </c>
      <c r="D14" s="408">
        <v>65.276666666666671</v>
      </c>
      <c r="E14" s="408">
        <v>61.091304347826082</v>
      </c>
      <c r="F14" s="408">
        <v>66.106190476190491</v>
      </c>
      <c r="G14" s="408">
        <v>70.393333333333331</v>
      </c>
      <c r="H14" s="408">
        <v>66.68782608695652</v>
      </c>
      <c r="I14" s="408">
        <v>58.458499999999994</v>
      </c>
      <c r="J14" s="408">
        <v>32.287272727272722</v>
      </c>
      <c r="K14" s="408">
        <v>14.278499999999999</v>
      </c>
      <c r="L14" s="408">
        <v>27.893684210526317</v>
      </c>
      <c r="M14" s="408">
        <v>40.300909090909094</v>
      </c>
    </row>
    <row r="15" spans="1:13" x14ac:dyDescent="0.2">
      <c r="A15" s="504" t="s">
        <v>210</v>
      </c>
      <c r="B15" s="410"/>
      <c r="C15" s="410"/>
      <c r="D15" s="410"/>
      <c r="E15" s="410"/>
      <c r="F15" s="410"/>
      <c r="G15" s="410"/>
      <c r="H15" s="410"/>
      <c r="I15" s="410"/>
      <c r="J15" s="410"/>
      <c r="K15" s="410"/>
      <c r="L15" s="410"/>
      <c r="M15" s="410"/>
    </row>
    <row r="16" spans="1:13" x14ac:dyDescent="0.2">
      <c r="A16" s="571" t="s">
        <v>311</v>
      </c>
      <c r="B16" s="408">
        <v>63.702608695652188</v>
      </c>
      <c r="C16" s="408">
        <v>60.128181818181815</v>
      </c>
      <c r="D16" s="408">
        <v>62.386190476190471</v>
      </c>
      <c r="E16" s="408">
        <v>58.902173913043491</v>
      </c>
      <c r="F16" s="408">
        <v>63.965714285714299</v>
      </c>
      <c r="G16" s="408">
        <v>67.002857142857138</v>
      </c>
      <c r="H16" s="408">
        <v>62.416086956521717</v>
      </c>
      <c r="I16" s="408">
        <v>55.238500000000002</v>
      </c>
      <c r="J16" s="408">
        <v>29.289545454545454</v>
      </c>
      <c r="K16" s="408">
        <v>15.550999999999998</v>
      </c>
      <c r="L16" s="408">
        <v>29.910526315789472</v>
      </c>
      <c r="M16" s="408">
        <v>42.188181818181803</v>
      </c>
    </row>
    <row r="17" spans="1:13" x14ac:dyDescent="0.2">
      <c r="A17" s="504" t="s">
        <v>312</v>
      </c>
      <c r="B17" s="505"/>
      <c r="C17" s="505"/>
      <c r="D17" s="505"/>
      <c r="E17" s="505"/>
      <c r="F17" s="505"/>
      <c r="G17" s="505"/>
      <c r="H17" s="505"/>
      <c r="I17" s="505"/>
      <c r="J17" s="505"/>
      <c r="K17" s="505"/>
      <c r="L17" s="505"/>
      <c r="M17" s="505"/>
    </row>
    <row r="18" spans="1:13" x14ac:dyDescent="0.2">
      <c r="A18" s="571" t="s">
        <v>313</v>
      </c>
      <c r="B18" s="408">
        <v>57.358095238095224</v>
      </c>
      <c r="C18" s="408">
        <v>54.80590909090909</v>
      </c>
      <c r="D18" s="408">
        <v>56.946999999999989</v>
      </c>
      <c r="E18" s="408">
        <v>53.96304347826085</v>
      </c>
      <c r="F18" s="408">
        <v>56.96947368421052</v>
      </c>
      <c r="G18" s="408">
        <v>59.816666666666663</v>
      </c>
      <c r="H18" s="408">
        <v>57.519047619047612</v>
      </c>
      <c r="I18" s="408">
        <v>50.542631578947358</v>
      </c>
      <c r="J18" s="408">
        <v>29.207727272727269</v>
      </c>
      <c r="K18" s="408">
        <v>16.547619047619051</v>
      </c>
      <c r="L18" s="408">
        <v>28.562500000000007</v>
      </c>
      <c r="M18" s="408">
        <v>38.307272727272725</v>
      </c>
    </row>
    <row r="19" spans="1:13" x14ac:dyDescent="0.2">
      <c r="A19" s="572" t="s">
        <v>314</v>
      </c>
      <c r="B19" s="464">
        <v>59.359565217391314</v>
      </c>
      <c r="C19" s="464">
        <v>50.448181818181816</v>
      </c>
      <c r="D19" s="464">
        <v>60.326666666666682</v>
      </c>
      <c r="E19" s="464">
        <v>54.729130434782611</v>
      </c>
      <c r="F19" s="464">
        <v>68.059523809523824</v>
      </c>
      <c r="G19" s="464">
        <v>51.237272727272732</v>
      </c>
      <c r="H19" s="464">
        <v>53.765217391304347</v>
      </c>
      <c r="I19" s="464">
        <v>44.127500000000012</v>
      </c>
      <c r="J19" s="464">
        <v>22.929090909090913</v>
      </c>
      <c r="K19" s="464">
        <v>14.07818181818182</v>
      </c>
      <c r="L19" s="464">
        <v>19.607142857142854</v>
      </c>
      <c r="M19" s="464">
        <v>28.767272727272726</v>
      </c>
    </row>
    <row r="20" spans="1:13" x14ac:dyDescent="0.2">
      <c r="A20" s="504" t="s">
        <v>315</v>
      </c>
      <c r="B20" s="505"/>
      <c r="C20" s="505"/>
      <c r="D20" s="505"/>
      <c r="E20" s="505"/>
      <c r="F20" s="505"/>
      <c r="G20" s="505"/>
      <c r="H20" s="505"/>
      <c r="I20" s="505"/>
      <c r="J20" s="505"/>
      <c r="K20" s="505"/>
      <c r="L20" s="505"/>
      <c r="M20" s="505"/>
    </row>
    <row r="21" spans="1:13" x14ac:dyDescent="0.2">
      <c r="A21" s="571" t="s">
        <v>316</v>
      </c>
      <c r="B21" s="408">
        <v>64.409130434782597</v>
      </c>
      <c r="C21" s="408">
        <v>59.387142857142862</v>
      </c>
      <c r="D21" s="408">
        <v>64.011904761904759</v>
      </c>
      <c r="E21" s="408">
        <v>61.036956521739135</v>
      </c>
      <c r="F21" s="408">
        <v>65.122857142857157</v>
      </c>
      <c r="G21" s="408">
        <v>69.667142857142863</v>
      </c>
      <c r="H21" s="408">
        <v>66.053043478260875</v>
      </c>
      <c r="I21" s="408">
        <v>58.238499999999988</v>
      </c>
      <c r="J21" s="408">
        <v>33.033181818181816</v>
      </c>
      <c r="K21" s="408">
        <v>15.261999999999997</v>
      </c>
      <c r="L21" s="408">
        <v>28.337894736842109</v>
      </c>
      <c r="M21" s="408">
        <v>40.987272727272732</v>
      </c>
    </row>
    <row r="22" spans="1:13" x14ac:dyDescent="0.2">
      <c r="A22" s="571" t="s">
        <v>317</v>
      </c>
      <c r="B22" s="411">
        <v>64.284347826086957</v>
      </c>
      <c r="C22" s="411">
        <v>59.003809523809529</v>
      </c>
      <c r="D22" s="411">
        <v>63.262857142857143</v>
      </c>
      <c r="E22" s="411">
        <v>60.29782608695654</v>
      </c>
      <c r="F22" s="411">
        <v>63.912857142857149</v>
      </c>
      <c r="G22" s="411">
        <v>68.8</v>
      </c>
      <c r="H22" s="411">
        <v>64.374347826086961</v>
      </c>
      <c r="I22" s="411">
        <v>56.155999999999992</v>
      </c>
      <c r="J22" s="411">
        <v>31.449545454545458</v>
      </c>
      <c r="K22" s="411">
        <v>14.898499999999999</v>
      </c>
      <c r="L22" s="411">
        <v>27.913157894736845</v>
      </c>
      <c r="M22" s="411">
        <v>40.481818181818184</v>
      </c>
    </row>
    <row r="23" spans="1:13" x14ac:dyDescent="0.2">
      <c r="A23" s="572" t="s">
        <v>318</v>
      </c>
      <c r="B23" s="464">
        <v>64.070869565217393</v>
      </c>
      <c r="C23" s="464">
        <v>58.775238095238102</v>
      </c>
      <c r="D23" s="464">
        <v>63.421428571428578</v>
      </c>
      <c r="E23" s="464">
        <v>60.333043478260876</v>
      </c>
      <c r="F23" s="464">
        <v>63.928571428571431</v>
      </c>
      <c r="G23" s="464">
        <v>69.000476190476178</v>
      </c>
      <c r="H23" s="464">
        <v>64.415217391304338</v>
      </c>
      <c r="I23" s="464">
        <v>56.455999999999996</v>
      </c>
      <c r="J23" s="464">
        <v>32.098181818181821</v>
      </c>
      <c r="K23" s="464">
        <v>14.874000000000001</v>
      </c>
      <c r="L23" s="464">
        <v>27.875789473684211</v>
      </c>
      <c r="M23" s="464">
        <v>40.453181818181811</v>
      </c>
    </row>
    <row r="24" spans="1:13" s="645" customFormat="1" x14ac:dyDescent="0.2">
      <c r="A24" s="573" t="s">
        <v>319</v>
      </c>
      <c r="B24" s="574">
        <v>64.70695652173913</v>
      </c>
      <c r="C24" s="574">
        <v>59.730909090909101</v>
      </c>
      <c r="D24" s="574">
        <v>62.357142857142847</v>
      </c>
      <c r="E24" s="574">
        <v>59.928695652173921</v>
      </c>
      <c r="F24" s="574">
        <v>62.944761904761911</v>
      </c>
      <c r="G24" s="574">
        <v>66.433181818181851</v>
      </c>
      <c r="H24" s="574">
        <v>65.136086956521737</v>
      </c>
      <c r="I24" s="574">
        <v>55.494000000000007</v>
      </c>
      <c r="J24" s="574">
        <v>33.911818181818184</v>
      </c>
      <c r="K24" s="574">
        <v>17.628181818181822</v>
      </c>
      <c r="L24" s="574">
        <v>25.281904761904759</v>
      </c>
      <c r="M24" s="574">
        <v>37.032727272727271</v>
      </c>
    </row>
    <row r="25" spans="1:13" x14ac:dyDescent="0.2">
      <c r="A25" s="569"/>
      <c r="M25" s="165" t="s">
        <v>302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2" t="s">
        <v>22</v>
      </c>
      <c r="B1" s="162"/>
    </row>
    <row r="2" spans="1:14" ht="13.7" customHeight="1" x14ac:dyDescent="0.2">
      <c r="A2" s="162"/>
      <c r="B2" s="162"/>
      <c r="N2" s="165" t="s">
        <v>320</v>
      </c>
    </row>
    <row r="3" spans="1:14" ht="13.7" customHeight="1" x14ac:dyDescent="0.2">
      <c r="A3" s="578"/>
      <c r="B3" s="578"/>
      <c r="C3" s="145">
        <v>2019</v>
      </c>
      <c r="D3" s="145" t="s">
        <v>526</v>
      </c>
      <c r="E3" s="145" t="s">
        <v>526</v>
      </c>
      <c r="F3" s="145" t="s">
        <v>526</v>
      </c>
      <c r="G3" s="145" t="s">
        <v>526</v>
      </c>
      <c r="H3" s="145" t="s">
        <v>526</v>
      </c>
      <c r="I3" s="145">
        <v>2020</v>
      </c>
      <c r="J3" s="145" t="s">
        <v>526</v>
      </c>
      <c r="K3" s="145" t="s">
        <v>526</v>
      </c>
      <c r="L3" s="145" t="s">
        <v>526</v>
      </c>
      <c r="M3" s="145" t="s">
        <v>526</v>
      </c>
      <c r="N3" s="145" t="s">
        <v>526</v>
      </c>
    </row>
    <row r="4" spans="1:14" ht="13.7" customHeight="1" x14ac:dyDescent="0.2">
      <c r="C4" s="563">
        <v>43647</v>
      </c>
      <c r="D4" s="563">
        <v>43678</v>
      </c>
      <c r="E4" s="563">
        <v>43709</v>
      </c>
      <c r="F4" s="563">
        <v>43739</v>
      </c>
      <c r="G4" s="563">
        <v>43770</v>
      </c>
      <c r="H4" s="563">
        <v>43800</v>
      </c>
      <c r="I4" s="563">
        <v>43831</v>
      </c>
      <c r="J4" s="563">
        <v>43862</v>
      </c>
      <c r="K4" s="563">
        <v>43891</v>
      </c>
      <c r="L4" s="563">
        <v>43922</v>
      </c>
      <c r="M4" s="563">
        <v>43952</v>
      </c>
      <c r="N4" s="563">
        <v>43983</v>
      </c>
    </row>
    <row r="5" spans="1:14" ht="13.7" customHeight="1" x14ac:dyDescent="0.2">
      <c r="A5" s="812" t="s">
        <v>497</v>
      </c>
      <c r="B5" s="579" t="s">
        <v>321</v>
      </c>
      <c r="C5" s="575">
        <v>645.93478260869563</v>
      </c>
      <c r="D5" s="575">
        <v>575.4545454545455</v>
      </c>
      <c r="E5" s="575">
        <v>593.09523809523807</v>
      </c>
      <c r="F5" s="575">
        <v>579.62434782608693</v>
      </c>
      <c r="G5" s="575">
        <v>592.14285714285711</v>
      </c>
      <c r="H5" s="575">
        <v>574.52272727272725</v>
      </c>
      <c r="I5" s="575">
        <v>567.33695652173913</v>
      </c>
      <c r="J5" s="575">
        <v>515.96249999999998</v>
      </c>
      <c r="K5" s="575">
        <v>287.34090909090907</v>
      </c>
      <c r="L5" s="575">
        <v>165.84090909090909</v>
      </c>
      <c r="M5" s="575">
        <v>240.25</v>
      </c>
      <c r="N5" s="575">
        <v>356.13095238095241</v>
      </c>
    </row>
    <row r="6" spans="1:14" ht="13.7" customHeight="1" x14ac:dyDescent="0.2">
      <c r="A6" s="813"/>
      <c r="B6" s="580" t="s">
        <v>322</v>
      </c>
      <c r="C6" s="576">
        <v>650.16304347826087</v>
      </c>
      <c r="D6" s="576">
        <v>608.85285714285715</v>
      </c>
      <c r="E6" s="576">
        <v>598.34523809523807</v>
      </c>
      <c r="F6" s="576">
        <v>590.98913043478262</v>
      </c>
      <c r="G6" s="576">
        <v>603.30952380952385</v>
      </c>
      <c r="H6" s="576">
        <v>595.38750000000005</v>
      </c>
      <c r="I6" s="576">
        <v>582.61363636363637</v>
      </c>
      <c r="J6" s="576">
        <v>523.375</v>
      </c>
      <c r="K6" s="576">
        <v>282.48863636363637</v>
      </c>
      <c r="L6" s="576">
        <v>165.75</v>
      </c>
      <c r="M6" s="576">
        <v>256.1875</v>
      </c>
      <c r="N6" s="576">
        <v>364.45454545454544</v>
      </c>
    </row>
    <row r="7" spans="1:14" ht="13.7" customHeight="1" x14ac:dyDescent="0.2">
      <c r="A7" s="812" t="s">
        <v>534</v>
      </c>
      <c r="B7" s="579" t="s">
        <v>321</v>
      </c>
      <c r="C7" s="577">
        <v>622.10869565217388</v>
      </c>
      <c r="D7" s="577">
        <v>594.26190476190482</v>
      </c>
      <c r="E7" s="577">
        <v>626.02380952380952</v>
      </c>
      <c r="F7" s="577">
        <v>610.97826086956525</v>
      </c>
      <c r="G7" s="577">
        <v>595.22619047619048</v>
      </c>
      <c r="H7" s="577">
        <v>601.96249999999998</v>
      </c>
      <c r="I7" s="577">
        <v>581.52272727272725</v>
      </c>
      <c r="J7" s="577">
        <v>498.45</v>
      </c>
      <c r="K7" s="577">
        <v>319.47727272727275</v>
      </c>
      <c r="L7" s="577">
        <v>141.625</v>
      </c>
      <c r="M7" s="577">
        <v>190.05263157894737</v>
      </c>
      <c r="N7" s="577">
        <v>302.375</v>
      </c>
    </row>
    <row r="8" spans="1:14" ht="13.7" customHeight="1" x14ac:dyDescent="0.2">
      <c r="A8" s="813"/>
      <c r="B8" s="580" t="s">
        <v>322</v>
      </c>
      <c r="C8" s="576">
        <v>629.48913043478262</v>
      </c>
      <c r="D8" s="576">
        <v>598.71428571428567</v>
      </c>
      <c r="E8" s="576">
        <v>631.59523809523807</v>
      </c>
      <c r="F8" s="576">
        <v>619.89130434782612</v>
      </c>
      <c r="G8" s="576">
        <v>610.21428571428567</v>
      </c>
      <c r="H8" s="576">
        <v>625.5</v>
      </c>
      <c r="I8" s="576">
        <v>596.1704545454545</v>
      </c>
      <c r="J8" s="576">
        <v>511.73750000000001</v>
      </c>
      <c r="K8" s="576">
        <v>313.64772727272725</v>
      </c>
      <c r="L8" s="576">
        <v>167.75</v>
      </c>
      <c r="M8" s="576">
        <v>213.38157894736841</v>
      </c>
      <c r="N8" s="576">
        <v>319.90909090909093</v>
      </c>
    </row>
    <row r="9" spans="1:14" ht="13.7" customHeight="1" x14ac:dyDescent="0.2">
      <c r="A9" s="812" t="s">
        <v>498</v>
      </c>
      <c r="B9" s="579" t="s">
        <v>321</v>
      </c>
      <c r="C9" s="575">
        <v>582.22304347826082</v>
      </c>
      <c r="D9" s="575">
        <v>559.98318181818183</v>
      </c>
      <c r="E9" s="575">
        <v>590.71428571428567</v>
      </c>
      <c r="F9" s="575">
        <v>577.95652173913038</v>
      </c>
      <c r="G9" s="575">
        <v>574.25</v>
      </c>
      <c r="H9" s="575">
        <v>590.61409090909092</v>
      </c>
      <c r="I9" s="575">
        <v>556.23956521739126</v>
      </c>
      <c r="J9" s="575">
        <v>486.6875</v>
      </c>
      <c r="K9" s="575">
        <v>334.27272727272725</v>
      </c>
      <c r="L9" s="575">
        <v>215.14772727272728</v>
      </c>
      <c r="M9" s="575">
        <v>253.32142857142858</v>
      </c>
      <c r="N9" s="575">
        <v>333.06272727272727</v>
      </c>
    </row>
    <row r="10" spans="1:14" ht="13.7" customHeight="1" x14ac:dyDescent="0.2">
      <c r="A10" s="813"/>
      <c r="B10" s="580" t="s">
        <v>322</v>
      </c>
      <c r="C10" s="576">
        <v>587.76652173913044</v>
      </c>
      <c r="D10" s="576">
        <v>565.41142857142859</v>
      </c>
      <c r="E10" s="576">
        <v>594.43523809523811</v>
      </c>
      <c r="F10" s="576">
        <v>590.40782608695656</v>
      </c>
      <c r="G10" s="576">
        <v>590.39285714285711</v>
      </c>
      <c r="H10" s="576">
        <v>609.30649999999991</v>
      </c>
      <c r="I10" s="576">
        <v>576.34090909090912</v>
      </c>
      <c r="J10" s="576">
        <v>505.02550000000002</v>
      </c>
      <c r="K10" s="576">
        <v>358.82954545454544</v>
      </c>
      <c r="L10" s="576">
        <v>265.63150000000002</v>
      </c>
      <c r="M10" s="576">
        <v>268.31578947368422</v>
      </c>
      <c r="N10" s="576">
        <v>336.25636363636363</v>
      </c>
    </row>
    <row r="11" spans="1:14" ht="13.7" customHeight="1" x14ac:dyDescent="0.2">
      <c r="A11" s="810" t="s">
        <v>323</v>
      </c>
      <c r="B11" s="579" t="s">
        <v>321</v>
      </c>
      <c r="C11" s="575">
        <v>398.2121739130435</v>
      </c>
      <c r="D11" s="575">
        <v>339.18181818181819</v>
      </c>
      <c r="E11" s="575">
        <v>344.40190476190475</v>
      </c>
      <c r="F11" s="575">
        <v>364.49782608695648</v>
      </c>
      <c r="G11" s="575">
        <v>382.35904761904771</v>
      </c>
      <c r="H11" s="575">
        <v>445.0086363636363</v>
      </c>
      <c r="I11" s="575">
        <v>457.22826086956519</v>
      </c>
      <c r="J11" s="575">
        <v>370.5625</v>
      </c>
      <c r="K11" s="575">
        <v>213.21590909090909</v>
      </c>
      <c r="L11" s="575">
        <v>152.83545454545455</v>
      </c>
      <c r="M11" s="575">
        <v>179.57142857142858</v>
      </c>
      <c r="N11" s="575">
        <v>242.4404761904762</v>
      </c>
    </row>
    <row r="12" spans="1:14" ht="13.7" customHeight="1" x14ac:dyDescent="0.2">
      <c r="A12" s="811"/>
      <c r="B12" s="580" t="s">
        <v>322</v>
      </c>
      <c r="C12" s="576">
        <v>390.91304347826087</v>
      </c>
      <c r="D12" s="576">
        <v>331.9404761904762</v>
      </c>
      <c r="E12" s="576">
        <v>338.94952380952378</v>
      </c>
      <c r="F12" s="576">
        <v>354.57391304347823</v>
      </c>
      <c r="G12" s="576">
        <v>372.40666666666664</v>
      </c>
      <c r="H12" s="576">
        <v>431.50949999999995</v>
      </c>
      <c r="I12" s="576">
        <v>444.56818181818181</v>
      </c>
      <c r="J12" s="576">
        <v>357.4</v>
      </c>
      <c r="K12" s="576">
        <v>200.02272727272728</v>
      </c>
      <c r="L12" s="576">
        <v>142.52500000000001</v>
      </c>
      <c r="M12" s="576">
        <v>174.36842105263159</v>
      </c>
      <c r="N12" s="576">
        <v>235.89772727272728</v>
      </c>
    </row>
    <row r="13" spans="1:14" ht="13.7" customHeight="1" x14ac:dyDescent="0.2">
      <c r="B13" s="569"/>
      <c r="N13" s="165" t="s">
        <v>302</v>
      </c>
    </row>
    <row r="14" spans="1:14" ht="13.7" customHeight="1" x14ac:dyDescent="0.2">
      <c r="A14" s="569"/>
    </row>
    <row r="15" spans="1:14" ht="13.7" customHeight="1" x14ac:dyDescent="0.2">
      <c r="A15" s="569"/>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375" customWidth="1"/>
    <col min="9" max="49" width="11" style="1"/>
  </cols>
  <sheetData>
    <row r="1" spans="1:8" x14ac:dyDescent="0.2">
      <c r="A1" s="53" t="s">
        <v>324</v>
      </c>
      <c r="B1" s="53"/>
      <c r="C1" s="53"/>
      <c r="D1" s="6"/>
      <c r="E1" s="6"/>
      <c r="F1" s="6"/>
      <c r="G1" s="6"/>
      <c r="H1" s="3"/>
    </row>
    <row r="2" spans="1:8" x14ac:dyDescent="0.2">
      <c r="A2" s="54"/>
      <c r="B2" s="54"/>
      <c r="C2" s="54"/>
      <c r="D2" s="65"/>
      <c r="E2" s="65"/>
      <c r="F2" s="65"/>
      <c r="G2" s="108"/>
      <c r="H2" s="55" t="s">
        <v>479</v>
      </c>
    </row>
    <row r="3" spans="1:8" x14ac:dyDescent="0.2">
      <c r="A3" s="56"/>
      <c r="B3" s="782">
        <f>INDICE!A3</f>
        <v>43983</v>
      </c>
      <c r="C3" s="781">
        <v>41671</v>
      </c>
      <c r="D3" s="781" t="s">
        <v>116</v>
      </c>
      <c r="E3" s="781"/>
      <c r="F3" s="781" t="s">
        <v>117</v>
      </c>
      <c r="G3" s="781"/>
      <c r="H3" s="781"/>
    </row>
    <row r="4" spans="1:8" ht="25.5" x14ac:dyDescent="0.2">
      <c r="A4" s="66"/>
      <c r="B4" s="188" t="s">
        <v>54</v>
      </c>
      <c r="C4" s="189" t="s">
        <v>461</v>
      </c>
      <c r="D4" s="188" t="s">
        <v>54</v>
      </c>
      <c r="E4" s="189" t="s">
        <v>461</v>
      </c>
      <c r="F4" s="188" t="s">
        <v>54</v>
      </c>
      <c r="G4" s="190" t="s">
        <v>461</v>
      </c>
      <c r="H4" s="189" t="s">
        <v>107</v>
      </c>
    </row>
    <row r="5" spans="1:8" x14ac:dyDescent="0.2">
      <c r="A5" s="3" t="s">
        <v>325</v>
      </c>
      <c r="B5" s="71">
        <v>16412.39</v>
      </c>
      <c r="C5" s="72">
        <v>-14.023708504341956</v>
      </c>
      <c r="D5" s="71">
        <v>132069.22</v>
      </c>
      <c r="E5" s="342">
        <v>-10.384686201545264</v>
      </c>
      <c r="F5" s="71">
        <v>260485.45</v>
      </c>
      <c r="G5" s="342">
        <v>-5.7049320725908261</v>
      </c>
      <c r="H5" s="72">
        <v>69.668013959061796</v>
      </c>
    </row>
    <row r="6" spans="1:8" x14ac:dyDescent="0.2">
      <c r="A6" s="3" t="s">
        <v>326</v>
      </c>
      <c r="B6" s="58">
        <v>7955.982</v>
      </c>
      <c r="C6" s="191">
        <v>-28.495511051989254</v>
      </c>
      <c r="D6" s="58">
        <v>34185.322</v>
      </c>
      <c r="E6" s="59">
        <v>-20.853551161324575</v>
      </c>
      <c r="F6" s="58">
        <v>102315.889</v>
      </c>
      <c r="G6" s="59">
        <v>29.758430746638219</v>
      </c>
      <c r="H6" s="59">
        <v>27.364848144438835</v>
      </c>
    </row>
    <row r="7" spans="1:8" x14ac:dyDescent="0.2">
      <c r="A7" s="3" t="s">
        <v>327</v>
      </c>
      <c r="B7" s="95">
        <v>873.28200000000004</v>
      </c>
      <c r="C7" s="73">
        <v>10.408975513052624</v>
      </c>
      <c r="D7" s="95">
        <v>5563.1750000000002</v>
      </c>
      <c r="E7" s="73">
        <v>2.4914042022917338</v>
      </c>
      <c r="F7" s="95">
        <v>11093.99</v>
      </c>
      <c r="G7" s="191">
        <v>5.2729916933518535</v>
      </c>
      <c r="H7" s="191">
        <v>2.96713789649937</v>
      </c>
    </row>
    <row r="8" spans="1:8" x14ac:dyDescent="0.2">
      <c r="A8" s="220" t="s">
        <v>187</v>
      </c>
      <c r="B8" s="221">
        <v>25241.653999999999</v>
      </c>
      <c r="C8" s="222">
        <v>-18.593528970838722</v>
      </c>
      <c r="D8" s="221">
        <v>171817.717</v>
      </c>
      <c r="E8" s="222">
        <v>-12.335183669567559</v>
      </c>
      <c r="F8" s="221">
        <v>373895.32900000003</v>
      </c>
      <c r="G8" s="222">
        <v>2.2593410186258702</v>
      </c>
      <c r="H8" s="223">
        <v>100</v>
      </c>
    </row>
    <row r="9" spans="1:8" x14ac:dyDescent="0.2">
      <c r="A9" s="224" t="s">
        <v>646</v>
      </c>
      <c r="B9" s="74">
        <v>5227.59</v>
      </c>
      <c r="C9" s="75">
        <v>-24.806312162281511</v>
      </c>
      <c r="D9" s="74">
        <v>33768.330999999998</v>
      </c>
      <c r="E9" s="194">
        <v>-20.91962076262077</v>
      </c>
      <c r="F9" s="74">
        <v>73718.979000000007</v>
      </c>
      <c r="G9" s="194">
        <v>-23.304734682153182</v>
      </c>
      <c r="H9" s="194">
        <v>19.716474981692002</v>
      </c>
    </row>
    <row r="10" spans="1:8" x14ac:dyDescent="0.2">
      <c r="A10" s="3"/>
      <c r="B10" s="3"/>
      <c r="C10" s="3"/>
      <c r="D10" s="3"/>
      <c r="E10" s="3"/>
      <c r="F10" s="3"/>
      <c r="G10" s="108"/>
      <c r="H10" s="55" t="s">
        <v>223</v>
      </c>
    </row>
    <row r="11" spans="1:8" x14ac:dyDescent="0.2">
      <c r="A11" s="80" t="s">
        <v>592</v>
      </c>
      <c r="B11" s="80"/>
      <c r="C11" s="204"/>
      <c r="D11" s="204"/>
      <c r="E11" s="204"/>
      <c r="F11" s="80"/>
      <c r="G11" s="80"/>
      <c r="H11" s="80"/>
    </row>
    <row r="12" spans="1:8" x14ac:dyDescent="0.2">
      <c r="A12" s="80" t="s">
        <v>522</v>
      </c>
      <c r="B12" s="108"/>
      <c r="C12" s="108"/>
      <c r="D12" s="108"/>
      <c r="E12" s="108"/>
      <c r="F12" s="108"/>
      <c r="G12" s="108"/>
      <c r="H12" s="108"/>
    </row>
    <row r="13" spans="1:8" x14ac:dyDescent="0.2">
      <c r="A13" s="446"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70" priority="13" operator="between">
      <formula>0</formula>
      <formula>0.5</formula>
    </cfRule>
    <cfRule type="cellIs" dxfId="69" priority="14" operator="between">
      <formula>0</formula>
      <formula>0.49</formula>
    </cfRule>
  </conditionalFormatting>
  <conditionalFormatting sqref="E5">
    <cfRule type="cellIs" dxfId="68" priority="8" operator="between">
      <formula>-0.5</formula>
      <formula>0.5</formula>
    </cfRule>
  </conditionalFormatting>
  <conditionalFormatting sqref="E5">
    <cfRule type="cellIs" dxfId="67" priority="7" operator="equal">
      <formula>0</formula>
    </cfRule>
  </conditionalFormatting>
  <conditionalFormatting sqref="G5">
    <cfRule type="cellIs" dxfId="66" priority="6" operator="between">
      <formula>-0.5</formula>
      <formula>0.5</formula>
    </cfRule>
  </conditionalFormatting>
  <conditionalFormatting sqref="G5">
    <cfRule type="cellIs" dxfId="65" priority="5" operator="equal">
      <formula>0</formula>
    </cfRule>
  </conditionalFormatting>
  <conditionalFormatting sqref="C7">
    <cfRule type="cellIs" dxfId="64" priority="3" operator="between">
      <formula>-0.5</formula>
      <formula>0.5</formula>
    </cfRule>
    <cfRule type="cellIs" dxfId="63" priority="4" operator="between">
      <formula>0</formula>
      <formula>0.49</formula>
    </cfRule>
  </conditionalFormatting>
  <conditionalFormatting sqref="E7">
    <cfRule type="cellIs" dxfId="62" priority="1" operator="between">
      <formula>-0.5</formula>
      <formula>0.5</formula>
    </cfRule>
    <cfRule type="cellIs" dxfId="61"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375" customWidth="1"/>
    <col min="9" max="41" width="11" style="1"/>
  </cols>
  <sheetData>
    <row r="1" spans="1:8" x14ac:dyDescent="0.2">
      <c r="A1" s="53" t="s">
        <v>328</v>
      </c>
      <c r="B1" s="53"/>
      <c r="C1" s="53"/>
      <c r="D1" s="6"/>
      <c r="E1" s="6"/>
      <c r="F1" s="6"/>
      <c r="G1" s="6"/>
      <c r="H1" s="3"/>
    </row>
    <row r="2" spans="1:8" x14ac:dyDescent="0.2">
      <c r="A2" s="54"/>
      <c r="B2" s="54"/>
      <c r="C2" s="54"/>
      <c r="D2" s="65"/>
      <c r="E2" s="65"/>
      <c r="F2" s="65"/>
      <c r="G2" s="108"/>
      <c r="H2" s="55" t="s">
        <v>479</v>
      </c>
    </row>
    <row r="3" spans="1:8" ht="14.1" customHeight="1" x14ac:dyDescent="0.2">
      <c r="A3" s="56"/>
      <c r="B3" s="782">
        <f>INDICE!A3</f>
        <v>43983</v>
      </c>
      <c r="C3" s="782">
        <v>41671</v>
      </c>
      <c r="D3" s="781" t="s">
        <v>116</v>
      </c>
      <c r="E3" s="781"/>
      <c r="F3" s="781" t="s">
        <v>117</v>
      </c>
      <c r="G3" s="781"/>
      <c r="H3" s="187"/>
    </row>
    <row r="4" spans="1:8" ht="25.5" x14ac:dyDescent="0.2">
      <c r="A4" s="66"/>
      <c r="B4" s="188" t="s">
        <v>54</v>
      </c>
      <c r="C4" s="189" t="s">
        <v>461</v>
      </c>
      <c r="D4" s="188" t="s">
        <v>54</v>
      </c>
      <c r="E4" s="189" t="s">
        <v>461</v>
      </c>
      <c r="F4" s="188" t="s">
        <v>54</v>
      </c>
      <c r="G4" s="190" t="s">
        <v>461</v>
      </c>
      <c r="H4" s="189" t="s">
        <v>107</v>
      </c>
    </row>
    <row r="5" spans="1:8" x14ac:dyDescent="0.2">
      <c r="A5" s="3" t="s">
        <v>502</v>
      </c>
      <c r="B5" s="71">
        <v>12743.944</v>
      </c>
      <c r="C5" s="72">
        <v>-24.750885305827527</v>
      </c>
      <c r="D5" s="71">
        <v>66376.678</v>
      </c>
      <c r="E5" s="72">
        <v>-17.192825021703353</v>
      </c>
      <c r="F5" s="71">
        <v>168574.522</v>
      </c>
      <c r="G5" s="59">
        <v>10.06660068419408</v>
      </c>
      <c r="H5" s="72">
        <v>45.086019782825367</v>
      </c>
    </row>
    <row r="6" spans="1:8" x14ac:dyDescent="0.2">
      <c r="A6" s="3" t="s">
        <v>501</v>
      </c>
      <c r="B6" s="58">
        <v>9233.5789999999997</v>
      </c>
      <c r="C6" s="191">
        <v>-15.27209779480855</v>
      </c>
      <c r="D6" s="58">
        <v>61141.148999999998</v>
      </c>
      <c r="E6" s="59">
        <v>-9.9351439161920574</v>
      </c>
      <c r="F6" s="58">
        <v>126726.227</v>
      </c>
      <c r="G6" s="59">
        <v>-3.3483484068663443</v>
      </c>
      <c r="H6" s="59">
        <v>33.893503654869136</v>
      </c>
    </row>
    <row r="7" spans="1:8" x14ac:dyDescent="0.2">
      <c r="A7" s="3" t="s">
        <v>500</v>
      </c>
      <c r="B7" s="95">
        <v>2390.8490000000002</v>
      </c>
      <c r="C7" s="191">
        <v>0.35493724167255358</v>
      </c>
      <c r="D7" s="95">
        <v>38736.714999999997</v>
      </c>
      <c r="E7" s="191">
        <v>-8.9023112201867587</v>
      </c>
      <c r="F7" s="95">
        <v>67500.59</v>
      </c>
      <c r="G7" s="191">
        <v>-4.6908723472189333</v>
      </c>
      <c r="H7" s="191">
        <v>18.053338665806116</v>
      </c>
    </row>
    <row r="8" spans="1:8" x14ac:dyDescent="0.2">
      <c r="A8" s="440" t="s">
        <v>329</v>
      </c>
      <c r="B8" s="95">
        <v>873.28200000000004</v>
      </c>
      <c r="C8" s="73">
        <v>10.408975513052624</v>
      </c>
      <c r="D8" s="95">
        <v>5563.1750000000002</v>
      </c>
      <c r="E8" s="73">
        <v>2.4914042022917338</v>
      </c>
      <c r="F8" s="95">
        <v>11093.99</v>
      </c>
      <c r="G8" s="191">
        <v>5.2729916933518535</v>
      </c>
      <c r="H8" s="191">
        <v>2.96713789649937</v>
      </c>
    </row>
    <row r="9" spans="1:8" x14ac:dyDescent="0.2">
      <c r="A9" s="220" t="s">
        <v>187</v>
      </c>
      <c r="B9" s="221">
        <v>25241.653999999999</v>
      </c>
      <c r="C9" s="222">
        <v>-18.593528970838722</v>
      </c>
      <c r="D9" s="221">
        <v>171817.717</v>
      </c>
      <c r="E9" s="222">
        <v>-12.335183669567559</v>
      </c>
      <c r="F9" s="221">
        <v>373895.32900000003</v>
      </c>
      <c r="G9" s="222">
        <v>2.2593410186258702</v>
      </c>
      <c r="H9" s="223">
        <v>100</v>
      </c>
    </row>
    <row r="10" spans="1:8" x14ac:dyDescent="0.2">
      <c r="A10" s="80"/>
      <c r="B10" s="3"/>
      <c r="C10" s="3"/>
      <c r="D10" s="3"/>
      <c r="E10" s="3"/>
      <c r="F10" s="3"/>
      <c r="G10" s="108"/>
      <c r="H10" s="55" t="s">
        <v>223</v>
      </c>
    </row>
    <row r="11" spans="1:8" x14ac:dyDescent="0.2">
      <c r="A11" s="80" t="s">
        <v>592</v>
      </c>
      <c r="B11" s="80"/>
      <c r="C11" s="204"/>
      <c r="D11" s="204"/>
      <c r="E11" s="204"/>
      <c r="F11" s="80"/>
      <c r="G11" s="80"/>
      <c r="H11" s="80"/>
    </row>
    <row r="12" spans="1:8" x14ac:dyDescent="0.2">
      <c r="A12" s="80" t="s">
        <v>499</v>
      </c>
      <c r="B12" s="108"/>
      <c r="C12" s="108"/>
      <c r="D12" s="108"/>
      <c r="E12" s="108"/>
      <c r="F12" s="108"/>
      <c r="G12" s="108"/>
      <c r="H12" s="108"/>
    </row>
    <row r="13" spans="1:8" x14ac:dyDescent="0.2">
      <c r="A13" s="446"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328</v>
      </c>
    </row>
  </sheetData>
  <mergeCells count="3">
    <mergeCell ref="B3:C3"/>
    <mergeCell ref="D3:E3"/>
    <mergeCell ref="F3:G3"/>
  </mergeCells>
  <conditionalFormatting sqref="C8">
    <cfRule type="cellIs" dxfId="60" priority="3" operator="between">
      <formula>-0.5</formula>
      <formula>0.5</formula>
    </cfRule>
    <cfRule type="cellIs" dxfId="59" priority="4" operator="between">
      <formula>0</formula>
      <formula>0.49</formula>
    </cfRule>
  </conditionalFormatting>
  <conditionalFormatting sqref="E8">
    <cfRule type="cellIs" dxfId="58" priority="1" operator="between">
      <formula>-0.5</formula>
      <formula>0.5</formula>
    </cfRule>
    <cfRule type="cellIs" dxfId="57"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62" t="s">
        <v>503</v>
      </c>
      <c r="B1" s="162"/>
      <c r="C1" s="162"/>
      <c r="D1" s="162"/>
    </row>
    <row r="2" spans="1:4" x14ac:dyDescent="0.2">
      <c r="A2" s="163"/>
      <c r="B2" s="163"/>
      <c r="C2" s="163"/>
      <c r="D2" s="163"/>
    </row>
    <row r="3" spans="1:4" x14ac:dyDescent="0.2">
      <c r="A3" s="166"/>
      <c r="B3" s="814">
        <v>2018</v>
      </c>
      <c r="C3" s="814">
        <v>2019</v>
      </c>
      <c r="D3" s="814">
        <v>2020</v>
      </c>
    </row>
    <row r="4" spans="1:4" x14ac:dyDescent="0.2">
      <c r="A4" s="671"/>
      <c r="B4" s="815"/>
      <c r="C4" s="815"/>
      <c r="D4" s="815"/>
    </row>
    <row r="5" spans="1:4" x14ac:dyDescent="0.2">
      <c r="A5" s="195" t="s">
        <v>330</v>
      </c>
      <c r="B5" s="218">
        <v>5.7487004836972284</v>
      </c>
      <c r="C5" s="218">
        <v>1.8228137537336173</v>
      </c>
      <c r="D5" s="218">
        <v>12.650158869424985</v>
      </c>
    </row>
    <row r="6" spans="1:4" x14ac:dyDescent="0.2">
      <c r="A6" s="1" t="s">
        <v>128</v>
      </c>
      <c r="B6" s="171">
        <v>6.5351849095284038</v>
      </c>
      <c r="C6" s="171">
        <v>0.48469562988459519</v>
      </c>
      <c r="D6" s="171">
        <v>12.609659101094643</v>
      </c>
    </row>
    <row r="7" spans="1:4" x14ac:dyDescent="0.2">
      <c r="A7" s="1" t="s">
        <v>129</v>
      </c>
      <c r="B7" s="171">
        <v>7.4997107726445229</v>
      </c>
      <c r="C7" s="171">
        <v>-0.34329871260497274</v>
      </c>
      <c r="D7" s="171">
        <v>12.054731887938107</v>
      </c>
    </row>
    <row r="8" spans="1:4" x14ac:dyDescent="0.2">
      <c r="A8" s="1" t="s">
        <v>130</v>
      </c>
      <c r="B8" s="171">
        <v>9.0122605104725686</v>
      </c>
      <c r="C8" s="171">
        <v>-0.24636952847128032</v>
      </c>
      <c r="D8" s="171">
        <v>9.0048501886744088</v>
      </c>
    </row>
    <row r="9" spans="1:4" x14ac:dyDescent="0.2">
      <c r="A9" s="1" t="s">
        <v>131</v>
      </c>
      <c r="B9" s="171">
        <v>9.6426572365638279</v>
      </c>
      <c r="C9" s="171">
        <v>0.10011146249345325</v>
      </c>
      <c r="D9" s="171">
        <v>5.6731387133558782</v>
      </c>
    </row>
    <row r="10" spans="1:4" x14ac:dyDescent="0.2">
      <c r="A10" s="1" t="s">
        <v>132</v>
      </c>
      <c r="B10" s="171">
        <v>8.3697930190187968</v>
      </c>
      <c r="C10" s="171">
        <v>2.0658817608334776</v>
      </c>
      <c r="D10" s="171">
        <v>2.2593410186258702</v>
      </c>
    </row>
    <row r="11" spans="1:4" x14ac:dyDescent="0.2">
      <c r="A11" s="1" t="s">
        <v>133</v>
      </c>
      <c r="B11" s="171">
        <v>6.1954985214054386</v>
      </c>
      <c r="C11" s="171">
        <v>5.949860012688486</v>
      </c>
      <c r="D11" s="171" t="s">
        <v>526</v>
      </c>
    </row>
    <row r="12" spans="1:4" x14ac:dyDescent="0.2">
      <c r="A12" s="1" t="s">
        <v>134</v>
      </c>
      <c r="B12" s="171">
        <v>4.8781099854367636</v>
      </c>
      <c r="C12" s="171">
        <v>8.5663227845847949</v>
      </c>
      <c r="D12" s="171" t="s">
        <v>526</v>
      </c>
    </row>
    <row r="13" spans="1:4" x14ac:dyDescent="0.2">
      <c r="A13" s="1" t="s">
        <v>135</v>
      </c>
      <c r="B13" s="171">
        <v>3.7384466569966004</v>
      </c>
      <c r="C13" s="171">
        <v>10.557442647206292</v>
      </c>
      <c r="D13" s="171" t="s">
        <v>526</v>
      </c>
    </row>
    <row r="14" spans="1:4" x14ac:dyDescent="0.2">
      <c r="A14" s="1" t="s">
        <v>136</v>
      </c>
      <c r="B14" s="171">
        <v>2.8435677935037451</v>
      </c>
      <c r="C14" s="171">
        <v>12.536578652336217</v>
      </c>
      <c r="D14" s="171" t="s">
        <v>526</v>
      </c>
    </row>
    <row r="15" spans="1:4" x14ac:dyDescent="0.2">
      <c r="A15" s="1" t="s">
        <v>137</v>
      </c>
      <c r="B15" s="171">
        <v>0.95526011864325433</v>
      </c>
      <c r="C15" s="171">
        <v>13.868310203684283</v>
      </c>
      <c r="D15" s="171" t="s">
        <v>526</v>
      </c>
    </row>
    <row r="16" spans="1:4" x14ac:dyDescent="0.2">
      <c r="A16" s="216" t="s">
        <v>138</v>
      </c>
      <c r="B16" s="217">
        <v>-0.52627767372553569</v>
      </c>
      <c r="C16" s="217">
        <v>14.571374996528219</v>
      </c>
      <c r="D16" s="217" t="s">
        <v>526</v>
      </c>
    </row>
    <row r="17" spans="4:4" x14ac:dyDescent="0.2">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election activeCell="H10" sqref="H10"/>
    </sheetView>
  </sheetViews>
  <sheetFormatPr baseColWidth="10" defaultRowHeight="14.25" x14ac:dyDescent="0.2"/>
  <cols>
    <col min="1" max="1" width="21.875" customWidth="1"/>
    <col min="2" max="2" width="11.75" customWidth="1"/>
  </cols>
  <sheetData>
    <row r="1" spans="1:6" x14ac:dyDescent="0.2">
      <c r="A1" s="53" t="s">
        <v>23</v>
      </c>
      <c r="B1" s="53"/>
      <c r="C1" s="53"/>
      <c r="D1" s="53"/>
      <c r="E1" s="6"/>
      <c r="F1" s="3"/>
    </row>
    <row r="2" spans="1:6" x14ac:dyDescent="0.2">
      <c r="A2" s="54"/>
      <c r="B2" s="54"/>
      <c r="C2" s="54"/>
      <c r="D2" s="54"/>
      <c r="E2" s="65"/>
      <c r="F2" s="55" t="s">
        <v>106</v>
      </c>
    </row>
    <row r="3" spans="1:6" ht="14.45" customHeight="1" x14ac:dyDescent="0.2">
      <c r="A3" s="56"/>
      <c r="B3" s="777" t="s">
        <v>665</v>
      </c>
      <c r="C3" s="773" t="s">
        <v>433</v>
      </c>
      <c r="D3" s="777" t="s">
        <v>628</v>
      </c>
      <c r="E3" s="773" t="s">
        <v>433</v>
      </c>
      <c r="F3" s="775" t="s">
        <v>666</v>
      </c>
    </row>
    <row r="4" spans="1:6" x14ac:dyDescent="0.2">
      <c r="A4" s="66"/>
      <c r="B4" s="778"/>
      <c r="C4" s="774"/>
      <c r="D4" s="778"/>
      <c r="E4" s="774"/>
      <c r="F4" s="776"/>
    </row>
    <row r="5" spans="1:6" x14ac:dyDescent="0.2">
      <c r="A5" s="3" t="s">
        <v>108</v>
      </c>
      <c r="B5" s="58">
        <v>1357.5229769752555</v>
      </c>
      <c r="C5" s="59">
        <v>1.4909260337473202</v>
      </c>
      <c r="D5" s="58">
        <v>1587.751218114073</v>
      </c>
      <c r="E5" s="59">
        <v>1.723775474178264</v>
      </c>
      <c r="F5" s="59">
        <v>-14.500271737299128</v>
      </c>
    </row>
    <row r="6" spans="1:6" x14ac:dyDescent="0.2">
      <c r="A6" s="3" t="s">
        <v>118</v>
      </c>
      <c r="B6" s="58">
        <v>49203.336677175874</v>
      </c>
      <c r="C6" s="59">
        <v>54.038522252263157</v>
      </c>
      <c r="D6" s="58">
        <v>49027.89242380816</v>
      </c>
      <c r="E6" s="59">
        <v>53.228161658219513</v>
      </c>
      <c r="F6" s="59">
        <v>0.35784579898139235</v>
      </c>
    </row>
    <row r="7" spans="1:6" x14ac:dyDescent="0.2">
      <c r="A7" s="3" t="s">
        <v>119</v>
      </c>
      <c r="B7" s="58">
        <v>13979.787044005036</v>
      </c>
      <c r="C7" s="59">
        <v>15.353573238657983</v>
      </c>
      <c r="D7" s="58">
        <v>14735.081685296647</v>
      </c>
      <c r="E7" s="59">
        <v>15.997451067490099</v>
      </c>
      <c r="F7" s="59">
        <v>-5.1258259534813435</v>
      </c>
    </row>
    <row r="8" spans="1:6" x14ac:dyDescent="0.2">
      <c r="A8" s="3" t="s">
        <v>120</v>
      </c>
      <c r="B8" s="58">
        <v>20212.881198654522</v>
      </c>
      <c r="C8" s="59">
        <v>22.199190221636353</v>
      </c>
      <c r="D8" s="58">
        <v>20504.299226139294</v>
      </c>
      <c r="E8" s="59">
        <v>22.260923322240465</v>
      </c>
      <c r="F8" s="59">
        <v>-1.4212532906916697</v>
      </c>
    </row>
    <row r="9" spans="1:6" x14ac:dyDescent="0.2">
      <c r="A9" s="3" t="s">
        <v>121</v>
      </c>
      <c r="B9" s="58">
        <v>6294.5324407768403</v>
      </c>
      <c r="C9" s="59">
        <v>6.9130927766184787</v>
      </c>
      <c r="D9" s="58">
        <v>6249.6821234355575</v>
      </c>
      <c r="E9" s="59">
        <v>6.7850987250916743</v>
      </c>
      <c r="F9" s="59">
        <v>0.71764157689075869</v>
      </c>
    </row>
    <row r="10" spans="1:6" x14ac:dyDescent="0.2">
      <c r="A10" s="743" t="s">
        <v>113</v>
      </c>
      <c r="B10" s="58">
        <v>4.2753415496321772</v>
      </c>
      <c r="C10" s="73" t="s">
        <v>667</v>
      </c>
      <c r="D10" s="58">
        <v>4.2275723703066781</v>
      </c>
      <c r="E10" s="73" t="s">
        <v>667</v>
      </c>
      <c r="F10" s="59">
        <v>1.1299435028248559</v>
      </c>
    </row>
    <row r="11" spans="1:6" x14ac:dyDescent="0.2">
      <c r="A11" s="60" t="s">
        <v>115</v>
      </c>
      <c r="B11" s="61">
        <v>91052.335679137148</v>
      </c>
      <c r="C11" s="62">
        <v>100</v>
      </c>
      <c r="D11" s="61">
        <v>92108.934249164042</v>
      </c>
      <c r="E11" s="62">
        <v>99.999999999999986</v>
      </c>
      <c r="F11" s="62">
        <v>-1.1471184403987209</v>
      </c>
    </row>
    <row r="12" spans="1:6" x14ac:dyDescent="0.2">
      <c r="A12" s="3"/>
      <c r="B12" s="3"/>
      <c r="C12" s="3"/>
      <c r="D12" s="3"/>
      <c r="E12" s="3"/>
      <c r="F12" s="55" t="s">
        <v>591</v>
      </c>
    </row>
    <row r="13" spans="1:6" x14ac:dyDescent="0.2">
      <c r="A13" s="446" t="s">
        <v>668</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23" sqref="L23"/>
    </sheetView>
  </sheetViews>
  <sheetFormatPr baseColWidth="10" defaultColWidth="11" defaultRowHeight="12.75" x14ac:dyDescent="0.2"/>
  <cols>
    <col min="1" max="1" width="17.375" style="561" customWidth="1"/>
    <col min="2" max="12" width="11" style="561"/>
    <col min="13" max="45" width="11" style="18"/>
    <col min="46" max="16384" width="11" style="561"/>
  </cols>
  <sheetData>
    <row r="1" spans="1:12" x14ac:dyDescent="0.2">
      <c r="A1" s="816" t="s">
        <v>505</v>
      </c>
      <c r="B1" s="816"/>
      <c r="C1" s="816"/>
      <c r="D1" s="816"/>
      <c r="E1" s="816"/>
      <c r="F1" s="816"/>
      <c r="G1" s="18"/>
      <c r="H1" s="18"/>
      <c r="I1" s="18"/>
      <c r="J1" s="18"/>
      <c r="K1" s="18"/>
      <c r="L1" s="18"/>
    </row>
    <row r="2" spans="1:12" x14ac:dyDescent="0.2">
      <c r="A2" s="817"/>
      <c r="B2" s="817"/>
      <c r="C2" s="817"/>
      <c r="D2" s="817"/>
      <c r="E2" s="817"/>
      <c r="F2" s="817"/>
      <c r="G2" s="18"/>
      <c r="H2" s="18"/>
      <c r="I2" s="18"/>
      <c r="J2" s="18"/>
      <c r="K2" s="591"/>
      <c r="L2" s="55" t="s">
        <v>479</v>
      </c>
    </row>
    <row r="3" spans="1:12" x14ac:dyDescent="0.2">
      <c r="A3" s="592"/>
      <c r="B3" s="818">
        <f>INDICE!A3</f>
        <v>43983</v>
      </c>
      <c r="C3" s="819">
        <v>41671</v>
      </c>
      <c r="D3" s="819">
        <v>41671</v>
      </c>
      <c r="E3" s="819">
        <v>41671</v>
      </c>
      <c r="F3" s="820">
        <v>41671</v>
      </c>
      <c r="G3" s="821" t="s">
        <v>117</v>
      </c>
      <c r="H3" s="819"/>
      <c r="I3" s="819"/>
      <c r="J3" s="819"/>
      <c r="K3" s="819"/>
      <c r="L3" s="822" t="s">
        <v>107</v>
      </c>
    </row>
    <row r="4" spans="1:12" x14ac:dyDescent="0.2">
      <c r="A4" s="567"/>
      <c r="B4" s="226" t="s">
        <v>331</v>
      </c>
      <c r="C4" s="226" t="s">
        <v>332</v>
      </c>
      <c r="D4" s="227" t="s">
        <v>333</v>
      </c>
      <c r="E4" s="227" t="s">
        <v>334</v>
      </c>
      <c r="F4" s="228" t="s">
        <v>187</v>
      </c>
      <c r="G4" s="229" t="s">
        <v>331</v>
      </c>
      <c r="H4" s="167" t="s">
        <v>332</v>
      </c>
      <c r="I4" s="230" t="s">
        <v>333</v>
      </c>
      <c r="J4" s="230" t="s">
        <v>334</v>
      </c>
      <c r="K4" s="230" t="s">
        <v>187</v>
      </c>
      <c r="L4" s="823"/>
    </row>
    <row r="5" spans="1:12" x14ac:dyDescent="0.2">
      <c r="A5" s="564" t="s">
        <v>154</v>
      </c>
      <c r="B5" s="449">
        <v>3028.779</v>
      </c>
      <c r="C5" s="449">
        <v>622.27700000000004</v>
      </c>
      <c r="D5" s="449">
        <v>104.047</v>
      </c>
      <c r="E5" s="449">
        <v>197.25700000000001</v>
      </c>
      <c r="F5" s="593">
        <v>3952.36</v>
      </c>
      <c r="G5" s="449">
        <v>44635.097999999998</v>
      </c>
      <c r="H5" s="449">
        <v>7185.3280000000004</v>
      </c>
      <c r="I5" s="449">
        <v>2575.6280000000002</v>
      </c>
      <c r="J5" s="449">
        <v>2886.8580000000002</v>
      </c>
      <c r="K5" s="594">
        <v>57282.911999999997</v>
      </c>
      <c r="L5" s="72">
        <v>15.319580299819059</v>
      </c>
    </row>
    <row r="6" spans="1:12" x14ac:dyDescent="0.2">
      <c r="A6" s="566" t="s">
        <v>155</v>
      </c>
      <c r="B6" s="449">
        <v>1492.48</v>
      </c>
      <c r="C6" s="449">
        <v>618.79</v>
      </c>
      <c r="D6" s="449">
        <v>66.78</v>
      </c>
      <c r="E6" s="449">
        <v>59.073</v>
      </c>
      <c r="F6" s="595">
        <v>2237.123</v>
      </c>
      <c r="G6" s="449">
        <v>9384.33</v>
      </c>
      <c r="H6" s="449">
        <v>8345.4339999999993</v>
      </c>
      <c r="I6" s="449">
        <v>2967.6149999999998</v>
      </c>
      <c r="J6" s="449">
        <v>726.71400000000006</v>
      </c>
      <c r="K6" s="596">
        <v>21424.093000000001</v>
      </c>
      <c r="L6" s="59">
        <v>5.7295989607562463</v>
      </c>
    </row>
    <row r="7" spans="1:12" x14ac:dyDescent="0.2">
      <c r="A7" s="566" t="s">
        <v>156</v>
      </c>
      <c r="B7" s="449">
        <v>460.33199999999999</v>
      </c>
      <c r="C7" s="449">
        <v>359.67899999999997</v>
      </c>
      <c r="D7" s="449">
        <v>84.47</v>
      </c>
      <c r="E7" s="449">
        <v>16.27</v>
      </c>
      <c r="F7" s="595">
        <v>920.75099999999998</v>
      </c>
      <c r="G7" s="449">
        <v>5623.0680000000002</v>
      </c>
      <c r="H7" s="449">
        <v>5237.8980000000001</v>
      </c>
      <c r="I7" s="449">
        <v>2032.973</v>
      </c>
      <c r="J7" s="449">
        <v>189.637</v>
      </c>
      <c r="K7" s="596">
        <v>13083.576000000001</v>
      </c>
      <c r="L7" s="59">
        <v>3.4990346360322166</v>
      </c>
    </row>
    <row r="8" spans="1:12" x14ac:dyDescent="0.2">
      <c r="A8" s="566" t="s">
        <v>157</v>
      </c>
      <c r="B8" s="449">
        <v>541.09699999999998</v>
      </c>
      <c r="C8" s="96">
        <v>2.9860000000000002</v>
      </c>
      <c r="D8" s="449">
        <v>34.771000000000001</v>
      </c>
      <c r="E8" s="96">
        <v>1.214</v>
      </c>
      <c r="F8" s="595">
        <v>580.06799999999998</v>
      </c>
      <c r="G8" s="449">
        <v>5671.7640000000001</v>
      </c>
      <c r="H8" s="449">
        <v>105.88800000000001</v>
      </c>
      <c r="I8" s="449">
        <v>828.428</v>
      </c>
      <c r="J8" s="449">
        <v>13.473000000000001</v>
      </c>
      <c r="K8" s="596">
        <v>6619.5529999999999</v>
      </c>
      <c r="L8" s="59">
        <v>1.7703145701183658</v>
      </c>
    </row>
    <row r="9" spans="1:12" x14ac:dyDescent="0.2">
      <c r="A9" s="566" t="s">
        <v>588</v>
      </c>
      <c r="B9" s="449">
        <v>0</v>
      </c>
      <c r="C9" s="449">
        <v>0</v>
      </c>
      <c r="D9" s="449">
        <v>0</v>
      </c>
      <c r="E9" s="96">
        <v>0.71</v>
      </c>
      <c r="F9" s="647">
        <v>0.71</v>
      </c>
      <c r="G9" s="449">
        <v>0</v>
      </c>
      <c r="H9" s="449">
        <v>0</v>
      </c>
      <c r="I9" s="449">
        <v>0</v>
      </c>
      <c r="J9" s="449">
        <v>9.9659999999999993</v>
      </c>
      <c r="K9" s="596">
        <v>9.9659999999999993</v>
      </c>
      <c r="L9" s="96">
        <v>2.6652789101922186E-3</v>
      </c>
    </row>
    <row r="10" spans="1:12" x14ac:dyDescent="0.2">
      <c r="A10" s="566" t="s">
        <v>159</v>
      </c>
      <c r="B10" s="449">
        <v>189.959</v>
      </c>
      <c r="C10" s="449">
        <v>109.28700000000001</v>
      </c>
      <c r="D10" s="449">
        <v>45.396999999999998</v>
      </c>
      <c r="E10" s="449">
        <v>2.831</v>
      </c>
      <c r="F10" s="595">
        <v>347.47399999999999</v>
      </c>
      <c r="G10" s="449">
        <v>3333.5729999999999</v>
      </c>
      <c r="H10" s="449">
        <v>1659.377</v>
      </c>
      <c r="I10" s="449">
        <v>1101.6500000000001</v>
      </c>
      <c r="J10" s="449">
        <v>23.736000000000001</v>
      </c>
      <c r="K10" s="596">
        <v>6118.3360000000002</v>
      </c>
      <c r="L10" s="59">
        <v>1.6362705103622133</v>
      </c>
    </row>
    <row r="11" spans="1:12" x14ac:dyDescent="0.2">
      <c r="A11" s="566" t="s">
        <v>160</v>
      </c>
      <c r="B11" s="449">
        <v>312.60500000000002</v>
      </c>
      <c r="C11" s="449">
        <v>843.78099999999995</v>
      </c>
      <c r="D11" s="449">
        <v>259.10000000000002</v>
      </c>
      <c r="E11" s="449">
        <v>46.808999999999997</v>
      </c>
      <c r="F11" s="595">
        <v>1462.2949999999998</v>
      </c>
      <c r="G11" s="449">
        <v>3618.4920000000002</v>
      </c>
      <c r="H11" s="449">
        <v>11100.858</v>
      </c>
      <c r="I11" s="449">
        <v>6591.3860000000004</v>
      </c>
      <c r="J11" s="449">
        <v>626.18799999999999</v>
      </c>
      <c r="K11" s="596">
        <v>21936.923999999999</v>
      </c>
      <c r="L11" s="59">
        <v>5.8667490358909813</v>
      </c>
    </row>
    <row r="12" spans="1:12" x14ac:dyDescent="0.2">
      <c r="A12" s="566" t="s">
        <v>529</v>
      </c>
      <c r="B12" s="449">
        <v>650.70799999999997</v>
      </c>
      <c r="C12" s="449">
        <v>333.02800000000002</v>
      </c>
      <c r="D12" s="449">
        <v>92.769000000000005</v>
      </c>
      <c r="E12" s="449">
        <v>41.408999999999999</v>
      </c>
      <c r="F12" s="595">
        <v>1117.9140000000002</v>
      </c>
      <c r="G12" s="449">
        <v>10418.973</v>
      </c>
      <c r="H12" s="449">
        <v>4665.7529999999997</v>
      </c>
      <c r="I12" s="449">
        <v>2802.991</v>
      </c>
      <c r="J12" s="449">
        <v>588.19899999999996</v>
      </c>
      <c r="K12" s="596">
        <v>18475.915999999997</v>
      </c>
      <c r="L12" s="59">
        <v>4.9411468253344335</v>
      </c>
    </row>
    <row r="13" spans="1:12" x14ac:dyDescent="0.2">
      <c r="A13" s="566" t="s">
        <v>161</v>
      </c>
      <c r="B13" s="449">
        <v>810.98400000000004</v>
      </c>
      <c r="C13" s="449">
        <v>2511.42</v>
      </c>
      <c r="D13" s="449">
        <v>512.86500000000001</v>
      </c>
      <c r="E13" s="449">
        <v>232.50399999999999</v>
      </c>
      <c r="F13" s="595">
        <v>4067.7730000000001</v>
      </c>
      <c r="G13" s="449">
        <v>15328.958000000001</v>
      </c>
      <c r="H13" s="449">
        <v>33712.86</v>
      </c>
      <c r="I13" s="449">
        <v>15373.347</v>
      </c>
      <c r="J13" s="449">
        <v>2235.3029999999999</v>
      </c>
      <c r="K13" s="596">
        <v>66650.467999999993</v>
      </c>
      <c r="L13" s="59">
        <v>17.824813035805871</v>
      </c>
    </row>
    <row r="14" spans="1:12" x14ac:dyDescent="0.2">
      <c r="A14" s="566" t="s">
        <v>335</v>
      </c>
      <c r="B14" s="449">
        <v>1028.9590000000001</v>
      </c>
      <c r="C14" s="449">
        <v>1486.8720000000001</v>
      </c>
      <c r="D14" s="449">
        <v>118.652</v>
      </c>
      <c r="E14" s="449">
        <v>93.396000000000001</v>
      </c>
      <c r="F14" s="595">
        <v>2727.8790000000004</v>
      </c>
      <c r="G14" s="449">
        <v>12266.439</v>
      </c>
      <c r="H14" s="449">
        <v>19296.293000000001</v>
      </c>
      <c r="I14" s="449">
        <v>3434.739</v>
      </c>
      <c r="J14" s="449">
        <v>1073.7840000000001</v>
      </c>
      <c r="K14" s="596">
        <v>36071.255000000005</v>
      </c>
      <c r="L14" s="59">
        <v>9.646794623285734</v>
      </c>
    </row>
    <row r="15" spans="1:12" x14ac:dyDescent="0.2">
      <c r="A15" s="566" t="s">
        <v>164</v>
      </c>
      <c r="B15" s="96">
        <v>0</v>
      </c>
      <c r="C15" s="449">
        <v>115.54</v>
      </c>
      <c r="D15" s="449">
        <v>14.76</v>
      </c>
      <c r="E15" s="449">
        <v>33.594000000000001</v>
      </c>
      <c r="F15" s="595">
        <v>163.89400000000001</v>
      </c>
      <c r="G15" s="96">
        <v>8.6999999999999994E-2</v>
      </c>
      <c r="H15" s="449">
        <v>1848.9079999999999</v>
      </c>
      <c r="I15" s="449">
        <v>519.19000000000005</v>
      </c>
      <c r="J15" s="449">
        <v>509.45100000000002</v>
      </c>
      <c r="K15" s="596">
        <v>2877.636</v>
      </c>
      <c r="L15" s="59">
        <v>0.76958684948925293</v>
      </c>
    </row>
    <row r="16" spans="1:12" x14ac:dyDescent="0.2">
      <c r="A16" s="566" t="s">
        <v>165</v>
      </c>
      <c r="B16" s="449">
        <v>682.03200000000004</v>
      </c>
      <c r="C16" s="449">
        <v>536.36300000000006</v>
      </c>
      <c r="D16" s="449">
        <v>86.394999999999996</v>
      </c>
      <c r="E16" s="449">
        <v>49.415999999999997</v>
      </c>
      <c r="F16" s="595">
        <v>1354.2059999999999</v>
      </c>
      <c r="G16" s="449">
        <v>10360.947</v>
      </c>
      <c r="H16" s="449">
        <v>7114.09</v>
      </c>
      <c r="I16" s="449">
        <v>2288.3519999999999</v>
      </c>
      <c r="J16" s="449">
        <v>681.77599999999995</v>
      </c>
      <c r="K16" s="596">
        <v>20445.165000000001</v>
      </c>
      <c r="L16" s="59">
        <v>5.4677972195364326</v>
      </c>
    </row>
    <row r="17" spans="1:12" x14ac:dyDescent="0.2">
      <c r="A17" s="566" t="s">
        <v>166</v>
      </c>
      <c r="B17" s="96">
        <v>7.9000000000000001E-2</v>
      </c>
      <c r="C17" s="449">
        <v>53.798999999999999</v>
      </c>
      <c r="D17" s="449">
        <v>34.332999999999998</v>
      </c>
      <c r="E17" s="449">
        <v>5.8630000000000004</v>
      </c>
      <c r="F17" s="595">
        <v>94.073999999999998</v>
      </c>
      <c r="G17" s="449">
        <v>2029.201</v>
      </c>
      <c r="H17" s="449">
        <v>627.94399999999996</v>
      </c>
      <c r="I17" s="449">
        <v>1038.3430000000001</v>
      </c>
      <c r="J17" s="449">
        <v>71.259</v>
      </c>
      <c r="K17" s="596">
        <v>3766.7470000000003</v>
      </c>
      <c r="L17" s="59">
        <v>1.0073681857445123</v>
      </c>
    </row>
    <row r="18" spans="1:12" x14ac:dyDescent="0.2">
      <c r="A18" s="566" t="s">
        <v>167</v>
      </c>
      <c r="B18" s="449">
        <v>172.732</v>
      </c>
      <c r="C18" s="449">
        <v>230.74</v>
      </c>
      <c r="D18" s="449">
        <v>615.69200000000001</v>
      </c>
      <c r="E18" s="449">
        <v>18.131</v>
      </c>
      <c r="F18" s="595">
        <v>1037.2950000000001</v>
      </c>
      <c r="G18" s="449">
        <v>1989.873</v>
      </c>
      <c r="H18" s="449">
        <v>3414.7159999999999</v>
      </c>
      <c r="I18" s="449">
        <v>18015.095000000001</v>
      </c>
      <c r="J18" s="449">
        <v>245.51400000000001</v>
      </c>
      <c r="K18" s="596">
        <v>23665.198</v>
      </c>
      <c r="L18" s="59">
        <v>6.3289537562636031</v>
      </c>
    </row>
    <row r="19" spans="1:12" x14ac:dyDescent="0.2">
      <c r="A19" s="566" t="s">
        <v>169</v>
      </c>
      <c r="B19" s="449">
        <v>2068.61</v>
      </c>
      <c r="C19" s="449">
        <v>153.76900000000001</v>
      </c>
      <c r="D19" s="449">
        <v>25.231999999999999</v>
      </c>
      <c r="E19" s="449">
        <v>51.445999999999998</v>
      </c>
      <c r="F19" s="595">
        <v>2299.0569999999998</v>
      </c>
      <c r="G19" s="449">
        <v>27642.812999999998</v>
      </c>
      <c r="H19" s="449">
        <v>1775.0530000000001</v>
      </c>
      <c r="I19" s="449">
        <v>602.41499999999996</v>
      </c>
      <c r="J19" s="449">
        <v>726.19899999999996</v>
      </c>
      <c r="K19" s="596">
        <v>30746.48</v>
      </c>
      <c r="L19" s="59">
        <v>8.2227518268760633</v>
      </c>
    </row>
    <row r="20" spans="1:12" x14ac:dyDescent="0.2">
      <c r="A20" s="566" t="s">
        <v>170</v>
      </c>
      <c r="B20" s="449">
        <v>415.01299999999998</v>
      </c>
      <c r="C20" s="449">
        <v>410.34399999999999</v>
      </c>
      <c r="D20" s="449">
        <v>116.15</v>
      </c>
      <c r="E20" s="449">
        <v>13.692</v>
      </c>
      <c r="F20" s="595">
        <v>955.19899999999996</v>
      </c>
      <c r="G20" s="449">
        <v>5536.6859999999997</v>
      </c>
      <c r="H20" s="449">
        <v>5315.4110000000001</v>
      </c>
      <c r="I20" s="449">
        <v>2273.7829999999999</v>
      </c>
      <c r="J20" s="449">
        <v>168.48699999999999</v>
      </c>
      <c r="K20" s="596">
        <v>13294.366999999998</v>
      </c>
      <c r="L20" s="59">
        <v>3.555407986098273</v>
      </c>
    </row>
    <row r="21" spans="1:12" x14ac:dyDescent="0.2">
      <c r="A21" s="566" t="s">
        <v>171</v>
      </c>
      <c r="B21" s="449">
        <v>889.57100000000003</v>
      </c>
      <c r="C21" s="449">
        <v>844.89099999999996</v>
      </c>
      <c r="D21" s="449">
        <v>179.40100000000001</v>
      </c>
      <c r="E21" s="449">
        <v>9.6649999999999991</v>
      </c>
      <c r="F21" s="595">
        <v>1923.528</v>
      </c>
      <c r="G21" s="449">
        <v>10734.216</v>
      </c>
      <c r="H21" s="449">
        <v>15315.075999999999</v>
      </c>
      <c r="I21" s="449">
        <v>5083.5209999999997</v>
      </c>
      <c r="J21" s="449">
        <v>318.18599999999998</v>
      </c>
      <c r="K21" s="596">
        <v>31450.999000000003</v>
      </c>
      <c r="L21" s="59">
        <v>8.4111663996765564</v>
      </c>
    </row>
    <row r="22" spans="1:12" x14ac:dyDescent="0.2">
      <c r="A22" s="231" t="s">
        <v>115</v>
      </c>
      <c r="B22" s="178">
        <v>12743.94</v>
      </c>
      <c r="C22" s="178">
        <v>9233.5660000000007</v>
      </c>
      <c r="D22" s="178">
        <v>2390.8139999999999</v>
      </c>
      <c r="E22" s="178">
        <v>873.28</v>
      </c>
      <c r="F22" s="597">
        <v>25241.599999999999</v>
      </c>
      <c r="G22" s="598">
        <v>168574.51799999998</v>
      </c>
      <c r="H22" s="178">
        <v>126720.88699999999</v>
      </c>
      <c r="I22" s="178">
        <v>67529.456000000006</v>
      </c>
      <c r="J22" s="178">
        <v>11094.73</v>
      </c>
      <c r="K22" s="178">
        <v>373919.59099999996</v>
      </c>
      <c r="L22" s="179">
        <v>100</v>
      </c>
    </row>
    <row r="23" spans="1:12" x14ac:dyDescent="0.2">
      <c r="A23" s="18"/>
      <c r="B23" s="18"/>
      <c r="C23" s="18"/>
      <c r="D23" s="18"/>
      <c r="E23" s="18"/>
      <c r="F23" s="18"/>
      <c r="G23" s="18"/>
      <c r="H23" s="18"/>
      <c r="I23" s="18"/>
      <c r="J23" s="18"/>
      <c r="L23" s="165" t="s">
        <v>223</v>
      </c>
    </row>
    <row r="24" spans="1:12" x14ac:dyDescent="0.2">
      <c r="A24" s="80" t="s">
        <v>504</v>
      </c>
      <c r="B24" s="569"/>
      <c r="C24" s="599"/>
      <c r="D24" s="599"/>
      <c r="E24" s="599"/>
      <c r="F24" s="599"/>
      <c r="G24" s="18"/>
      <c r="H24" s="18"/>
      <c r="I24" s="18"/>
      <c r="J24" s="18"/>
      <c r="K24" s="18"/>
      <c r="L24" s="18"/>
    </row>
    <row r="25" spans="1:12" x14ac:dyDescent="0.2">
      <c r="A25" s="80" t="s">
        <v>224</v>
      </c>
      <c r="B25" s="569"/>
      <c r="C25" s="569"/>
      <c r="D25" s="569"/>
      <c r="E25" s="569"/>
      <c r="F25" s="600"/>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 priority="27" operator="between">
      <formula>0</formula>
      <formula>0.5</formula>
    </cfRule>
    <cfRule type="cellIs" dxfId="55" priority="28" operator="between">
      <formula>0</formula>
      <formula>0.49</formula>
    </cfRule>
  </conditionalFormatting>
  <conditionalFormatting sqref="B17">
    <cfRule type="cellIs" dxfId="54" priority="25" operator="between">
      <formula>0</formula>
      <formula>0.5</formula>
    </cfRule>
    <cfRule type="cellIs" dxfId="53" priority="26" operator="between">
      <formula>0</formula>
      <formula>0.49</formula>
    </cfRule>
  </conditionalFormatting>
  <conditionalFormatting sqref="L9">
    <cfRule type="cellIs" dxfId="52" priority="23" operator="between">
      <formula>0</formula>
      <formula>0.5</formula>
    </cfRule>
    <cfRule type="cellIs" dxfId="51" priority="24" operator="between">
      <formula>0</formula>
      <formula>0.49</formula>
    </cfRule>
  </conditionalFormatting>
  <conditionalFormatting sqref="E8">
    <cfRule type="cellIs" dxfId="50" priority="21" operator="between">
      <formula>0</formula>
      <formula>0.5</formula>
    </cfRule>
    <cfRule type="cellIs" dxfId="49" priority="22" operator="between">
      <formula>0</formula>
      <formula>0.49</formula>
    </cfRule>
  </conditionalFormatting>
  <conditionalFormatting sqref="G15">
    <cfRule type="cellIs" dxfId="48" priority="17" operator="between">
      <formula>0</formula>
      <formula>0.5</formula>
    </cfRule>
    <cfRule type="cellIs" dxfId="47" priority="18" operator="between">
      <formula>0</formula>
      <formula>0.49</formula>
    </cfRule>
  </conditionalFormatting>
  <conditionalFormatting sqref="E9">
    <cfRule type="cellIs" dxfId="46" priority="11" operator="between">
      <formula>0</formula>
      <formula>0.5</formula>
    </cfRule>
    <cfRule type="cellIs" dxfId="45" priority="12" operator="between">
      <formula>0</formula>
      <formula>0.49</formula>
    </cfRule>
  </conditionalFormatting>
  <conditionalFormatting sqref="F9">
    <cfRule type="cellIs" dxfId="44" priority="9" operator="between">
      <formula>0</formula>
      <formula>0.5</formula>
    </cfRule>
    <cfRule type="cellIs" dxfId="43" priority="10" operator="between">
      <formula>0</formula>
      <formula>0.49</formula>
    </cfRule>
  </conditionalFormatting>
  <conditionalFormatting sqref="B15">
    <cfRule type="cellIs" dxfId="42" priority="1" operator="between">
      <formula>0</formula>
      <formula>0.5</formula>
    </cfRule>
    <cfRule type="cellIs" dxfId="41"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election activeCell="A3" sqref="A3:A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2" t="s">
        <v>506</v>
      </c>
      <c r="B1" s="162"/>
      <c r="C1" s="162"/>
      <c r="D1" s="162"/>
      <c r="E1" s="162"/>
      <c r="F1" s="162"/>
      <c r="G1" s="162"/>
      <c r="H1" s="1"/>
      <c r="I1" s="1"/>
    </row>
    <row r="2" spans="1:45" x14ac:dyDescent="0.2">
      <c r="A2" s="163"/>
      <c r="B2" s="163"/>
      <c r="C2" s="163"/>
      <c r="D2" s="163"/>
      <c r="E2" s="163"/>
      <c r="F2" s="163"/>
      <c r="G2" s="163"/>
      <c r="H2" s="1"/>
      <c r="I2" s="55" t="s">
        <v>479</v>
      </c>
      <c r="J2" s="55"/>
    </row>
    <row r="3" spans="1:45" x14ac:dyDescent="0.2">
      <c r="A3" s="797" t="s">
        <v>463</v>
      </c>
      <c r="B3" s="797" t="s">
        <v>464</v>
      </c>
      <c r="C3" s="782">
        <f>INDICE!A3</f>
        <v>43983</v>
      </c>
      <c r="D3" s="782">
        <v>41671</v>
      </c>
      <c r="E3" s="781" t="s">
        <v>116</v>
      </c>
      <c r="F3" s="781"/>
      <c r="G3" s="781" t="s">
        <v>117</v>
      </c>
      <c r="H3" s="781"/>
      <c r="I3" s="781"/>
      <c r="J3" s="165"/>
    </row>
    <row r="4" spans="1:45" x14ac:dyDescent="0.2">
      <c r="A4" s="798"/>
      <c r="B4" s="798"/>
      <c r="C4" s="188" t="s">
        <v>54</v>
      </c>
      <c r="D4" s="189" t="s">
        <v>434</v>
      </c>
      <c r="E4" s="188" t="s">
        <v>54</v>
      </c>
      <c r="F4" s="189" t="s">
        <v>434</v>
      </c>
      <c r="G4" s="188" t="s">
        <v>54</v>
      </c>
      <c r="H4" s="190" t="s">
        <v>434</v>
      </c>
      <c r="I4" s="189" t="s">
        <v>483</v>
      </c>
      <c r="J4" s="10"/>
    </row>
    <row r="5" spans="1:45" x14ac:dyDescent="0.2">
      <c r="A5" s="1"/>
      <c r="B5" s="11" t="s">
        <v>336</v>
      </c>
      <c r="C5" s="469">
        <v>0</v>
      </c>
      <c r="D5" s="142" t="s">
        <v>143</v>
      </c>
      <c r="E5" s="472">
        <v>865.91716000000008</v>
      </c>
      <c r="F5" s="142" t="s">
        <v>143</v>
      </c>
      <c r="G5" s="472">
        <v>5869.7013900000002</v>
      </c>
      <c r="H5" s="142">
        <v>-58.718670642738694</v>
      </c>
      <c r="I5" s="419">
        <v>1.4777954996672509</v>
      </c>
      <c r="J5" s="1"/>
    </row>
    <row r="6" spans="1:45" x14ac:dyDescent="0.2">
      <c r="A6" s="1"/>
      <c r="B6" s="11" t="s">
        <v>482</v>
      </c>
      <c r="C6" s="469">
        <v>1872.8864599999999</v>
      </c>
      <c r="D6" s="142">
        <v>-28.564313612154518</v>
      </c>
      <c r="E6" s="472">
        <v>16037.20593</v>
      </c>
      <c r="F6" s="142">
        <v>-6.4777122743795195</v>
      </c>
      <c r="G6" s="472">
        <v>30299.555110000001</v>
      </c>
      <c r="H6" s="142">
        <v>1.3665894929632736</v>
      </c>
      <c r="I6" s="417">
        <v>7.6284197795414341</v>
      </c>
      <c r="J6" s="1"/>
    </row>
    <row r="7" spans="1:45" x14ac:dyDescent="0.2">
      <c r="A7" s="164"/>
      <c r="B7" s="11" t="s">
        <v>586</v>
      </c>
      <c r="C7" s="469">
        <v>0</v>
      </c>
      <c r="D7" s="142" t="s">
        <v>143</v>
      </c>
      <c r="E7" s="472">
        <v>1690.8211899999999</v>
      </c>
      <c r="F7" s="142" t="s">
        <v>143</v>
      </c>
      <c r="G7" s="472">
        <v>1690.8211899999999</v>
      </c>
      <c r="H7" s="142" t="s">
        <v>143</v>
      </c>
      <c r="I7" s="419">
        <v>0.425692514713091</v>
      </c>
      <c r="J7" s="1"/>
    </row>
    <row r="8" spans="1:45" x14ac:dyDescent="0.2">
      <c r="A8" s="164" t="s">
        <v>470</v>
      </c>
      <c r="B8" s="145"/>
      <c r="C8" s="470">
        <v>1872.8864599999999</v>
      </c>
      <c r="D8" s="148">
        <v>-28.564313612154518</v>
      </c>
      <c r="E8" s="470">
        <v>18593.94428</v>
      </c>
      <c r="F8" s="148">
        <v>8.4321180696041171</v>
      </c>
      <c r="G8" s="470">
        <v>37860.077689999998</v>
      </c>
      <c r="H8" s="237">
        <v>-14.168648610748185</v>
      </c>
      <c r="I8" s="148">
        <v>9.5319077939217767</v>
      </c>
      <c r="J8" s="1"/>
    </row>
    <row r="9" spans="1:45" x14ac:dyDescent="0.2">
      <c r="A9" s="164"/>
      <c r="B9" s="11" t="s">
        <v>234</v>
      </c>
      <c r="C9" s="469">
        <v>4349.0461800000003</v>
      </c>
      <c r="D9" s="142">
        <v>-17.168048661230078</v>
      </c>
      <c r="E9" s="472">
        <v>36679.834750000002</v>
      </c>
      <c r="F9" s="142">
        <v>112.18492514613449</v>
      </c>
      <c r="G9" s="472">
        <v>65519.477169999991</v>
      </c>
      <c r="H9" s="142">
        <v>217.3622952111478</v>
      </c>
      <c r="I9" s="419">
        <v>16.495624235218067</v>
      </c>
      <c r="J9" s="1"/>
    </row>
    <row r="10" spans="1:45" s="445" customFormat="1" x14ac:dyDescent="0.2">
      <c r="A10" s="164" t="s">
        <v>312</v>
      </c>
      <c r="B10" s="145"/>
      <c r="C10" s="470">
        <v>4349.0461800000003</v>
      </c>
      <c r="D10" s="148">
        <v>-17.168048661230078</v>
      </c>
      <c r="E10" s="470">
        <v>36679.834750000002</v>
      </c>
      <c r="F10" s="148">
        <v>112.18492514613449</v>
      </c>
      <c r="G10" s="470">
        <v>65519.477169999991</v>
      </c>
      <c r="H10" s="237">
        <v>217.3622952111478</v>
      </c>
      <c r="I10" s="148">
        <v>16.495624235218067</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x14ac:dyDescent="0.2">
      <c r="A11" s="443"/>
      <c r="B11" s="11" t="s">
        <v>236</v>
      </c>
      <c r="C11" s="469">
        <v>136.87535</v>
      </c>
      <c r="D11" s="142" t="s">
        <v>143</v>
      </c>
      <c r="E11" s="472">
        <v>150.97289999999998</v>
      </c>
      <c r="F11" s="142" t="s">
        <v>143</v>
      </c>
      <c r="G11" s="472">
        <v>1199.9520299999999</v>
      </c>
      <c r="H11" s="142">
        <v>33.858838404872969</v>
      </c>
      <c r="I11" s="513">
        <v>0.30210799356363544</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x14ac:dyDescent="0.2">
      <c r="A12" s="443"/>
      <c r="B12" s="444" t="s">
        <v>337</v>
      </c>
      <c r="C12" s="471">
        <v>136.87535</v>
      </c>
      <c r="D12" s="428" t="s">
        <v>143</v>
      </c>
      <c r="E12" s="473">
        <v>150.97289999999998</v>
      </c>
      <c r="F12" s="601" t="s">
        <v>143</v>
      </c>
      <c r="G12" s="473">
        <v>161.64018999999999</v>
      </c>
      <c r="H12" s="601">
        <v>35503.566079295153</v>
      </c>
      <c r="I12" s="706">
        <v>4.0695621374251777E-2</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x14ac:dyDescent="0.2">
      <c r="A13" s="443"/>
      <c r="B13" s="444" t="s">
        <v>334</v>
      </c>
      <c r="C13" s="471">
        <v>0</v>
      </c>
      <c r="D13" s="428" t="s">
        <v>143</v>
      </c>
      <c r="E13" s="473">
        <v>0</v>
      </c>
      <c r="F13" s="601" t="s">
        <v>143</v>
      </c>
      <c r="G13" s="473">
        <v>1038.3118400000001</v>
      </c>
      <c r="H13" s="601">
        <v>15.886001663011559</v>
      </c>
      <c r="I13" s="713">
        <v>0.26141237218938368</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x14ac:dyDescent="0.2">
      <c r="A14" s="443"/>
      <c r="B14" s="11" t="s">
        <v>237</v>
      </c>
      <c r="C14" s="469">
        <v>2711.9950400000002</v>
      </c>
      <c r="D14" s="142">
        <v>24.444463778034535</v>
      </c>
      <c r="E14" s="472">
        <v>10204.23648</v>
      </c>
      <c r="F14" s="142">
        <v>-39.380284227046005</v>
      </c>
      <c r="G14" s="472">
        <v>22694.420810000003</v>
      </c>
      <c r="H14" s="142">
        <v>-4.9054644490037047</v>
      </c>
      <c r="I14" s="513">
        <v>5.7137000184898348</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
      <c r="A15" s="1"/>
      <c r="B15" s="444" t="s">
        <v>337</v>
      </c>
      <c r="C15" s="471">
        <v>1830.3320399999998</v>
      </c>
      <c r="D15" s="428">
        <v>-16.012129117479496</v>
      </c>
      <c r="E15" s="473">
        <v>9322.5734800000009</v>
      </c>
      <c r="F15" s="601">
        <v>-44.617928471403026</v>
      </c>
      <c r="G15" s="473">
        <v>21812.757810000003</v>
      </c>
      <c r="H15" s="601">
        <v>-8.5998232607762635</v>
      </c>
      <c r="I15" s="706">
        <v>5.4917266118284909</v>
      </c>
      <c r="J15" s="1"/>
    </row>
    <row r="16" spans="1:45" x14ac:dyDescent="0.2">
      <c r="A16" s="1"/>
      <c r="B16" s="444" t="s">
        <v>334</v>
      </c>
      <c r="C16" s="471">
        <v>881.66300000000001</v>
      </c>
      <c r="D16" s="428" t="s">
        <v>143</v>
      </c>
      <c r="E16" s="473">
        <v>881.66300000000001</v>
      </c>
      <c r="F16" s="601" t="s">
        <v>143</v>
      </c>
      <c r="G16" s="473">
        <v>881.66300000000001</v>
      </c>
      <c r="H16" s="601" t="s">
        <v>143</v>
      </c>
      <c r="I16" s="713">
        <v>0.22197340666134424</v>
      </c>
      <c r="J16" s="1"/>
    </row>
    <row r="17" spans="1:45" s="445" customFormat="1" x14ac:dyDescent="0.2">
      <c r="A17" s="443"/>
      <c r="B17" s="11" t="s">
        <v>630</v>
      </c>
      <c r="C17" s="471">
        <v>0</v>
      </c>
      <c r="D17" s="428">
        <v>-100</v>
      </c>
      <c r="E17" s="473">
        <v>151.429</v>
      </c>
      <c r="F17" s="601">
        <v>-18.358753726796813</v>
      </c>
      <c r="G17" s="473">
        <v>331.512</v>
      </c>
      <c r="H17" s="601">
        <v>65.33934485097555</v>
      </c>
      <c r="I17" s="742">
        <v>8.3463690762928172E-2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x14ac:dyDescent="0.2">
      <c r="A18" s="443"/>
      <c r="B18" s="11" t="s">
        <v>208</v>
      </c>
      <c r="C18" s="469">
        <v>2229.9751699999997</v>
      </c>
      <c r="D18" s="142">
        <v>-22.172133014303466</v>
      </c>
      <c r="E18" s="472">
        <v>9594.6339200000002</v>
      </c>
      <c r="F18" s="142">
        <v>-41.479647202725403</v>
      </c>
      <c r="G18" s="472">
        <v>20450.478989999996</v>
      </c>
      <c r="H18" s="142">
        <v>-42.650287754864003</v>
      </c>
      <c r="I18" s="513">
        <v>5.1487501338567512</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
      <c r="A19" s="1"/>
      <c r="B19" s="444" t="s">
        <v>337</v>
      </c>
      <c r="C19" s="471">
        <v>1328.5997399999999</v>
      </c>
      <c r="D19" s="428">
        <v>34.054935674958521</v>
      </c>
      <c r="E19" s="473">
        <v>6840.9979399999993</v>
      </c>
      <c r="F19" s="601">
        <v>-46.012212924995318</v>
      </c>
      <c r="G19" s="473">
        <v>14046.85383</v>
      </c>
      <c r="H19" s="601">
        <v>-50.189890651314528</v>
      </c>
      <c r="I19" s="706">
        <v>3.5365303948550073</v>
      </c>
      <c r="J19" s="1"/>
    </row>
    <row r="20" spans="1:45" x14ac:dyDescent="0.2">
      <c r="A20" s="1"/>
      <c r="B20" s="444" t="s">
        <v>334</v>
      </c>
      <c r="C20" s="471">
        <v>901.37543000000005</v>
      </c>
      <c r="D20" s="428">
        <v>-51.905601728705129</v>
      </c>
      <c r="E20" s="473">
        <v>2753.63598</v>
      </c>
      <c r="F20" s="601">
        <v>-26.057015332786236</v>
      </c>
      <c r="G20" s="473">
        <v>6403.6251600000005</v>
      </c>
      <c r="H20" s="601">
        <v>-14.142612012254915</v>
      </c>
      <c r="I20" s="713">
        <v>1.612219739001745</v>
      </c>
      <c r="J20" s="1"/>
    </row>
    <row r="21" spans="1:45" s="445" customFormat="1" x14ac:dyDescent="0.2">
      <c r="A21" s="1"/>
      <c r="B21" s="11" t="s">
        <v>239</v>
      </c>
      <c r="C21" s="469">
        <v>64.175640000000001</v>
      </c>
      <c r="D21" s="142">
        <v>-52.802291413949085</v>
      </c>
      <c r="E21" s="472">
        <v>1455.0572099999999</v>
      </c>
      <c r="F21" s="142">
        <v>-12.43107663870461</v>
      </c>
      <c r="G21" s="472">
        <v>1728.94839</v>
      </c>
      <c r="H21" s="142">
        <v>-0.68857041703014932</v>
      </c>
      <c r="I21" s="513">
        <v>0.43529167501635702</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x14ac:dyDescent="0.2">
      <c r="A22" s="1"/>
      <c r="B22" s="444" t="s">
        <v>337</v>
      </c>
      <c r="C22" s="471">
        <v>64.175640000000001</v>
      </c>
      <c r="D22" s="428">
        <v>-52.802291413949085</v>
      </c>
      <c r="E22" s="473">
        <v>1455.0572099999999</v>
      </c>
      <c r="F22" s="601">
        <v>-12.43107663870461</v>
      </c>
      <c r="G22" s="473">
        <v>1728.94839</v>
      </c>
      <c r="H22" s="601">
        <v>-0.65418157566401047</v>
      </c>
      <c r="I22" s="742">
        <v>0.43529167501635702</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
      <c r="A23" s="1"/>
      <c r="B23" s="444" t="s">
        <v>334</v>
      </c>
      <c r="C23" s="471">
        <v>0</v>
      </c>
      <c r="D23" s="428" t="s">
        <v>143</v>
      </c>
      <c r="E23" s="473">
        <v>0</v>
      </c>
      <c r="F23" s="601" t="s">
        <v>143</v>
      </c>
      <c r="G23" s="473">
        <v>0</v>
      </c>
      <c r="H23" s="601">
        <v>-100</v>
      </c>
      <c r="I23" s="713">
        <v>0</v>
      </c>
      <c r="J23" s="1"/>
    </row>
    <row r="24" spans="1:45" x14ac:dyDescent="0.2">
      <c r="A24" s="164"/>
      <c r="B24" s="11" t="s">
        <v>210</v>
      </c>
      <c r="C24" s="469">
        <v>4364.9301899999991</v>
      </c>
      <c r="D24" s="142">
        <v>103.14111401064329</v>
      </c>
      <c r="E24" s="472">
        <v>18471.237559999998</v>
      </c>
      <c r="F24" s="149">
        <v>140.98889905195784</v>
      </c>
      <c r="G24" s="472">
        <v>46424.684860000008</v>
      </c>
      <c r="H24" s="149">
        <v>227.37602422391143</v>
      </c>
      <c r="I24" s="513">
        <v>11.688190897830046</v>
      </c>
      <c r="J24" s="1"/>
    </row>
    <row r="25" spans="1:45" x14ac:dyDescent="0.2">
      <c r="A25" s="164" t="s">
        <v>455</v>
      </c>
      <c r="B25" s="145"/>
      <c r="C25" s="470">
        <v>9507.9513900000002</v>
      </c>
      <c r="D25" s="148">
        <v>29.211978739541461</v>
      </c>
      <c r="E25" s="470">
        <v>40027.567069999997</v>
      </c>
      <c r="F25" s="148">
        <v>-6.3473180568304839</v>
      </c>
      <c r="G25" s="470">
        <v>92829.997080000016</v>
      </c>
      <c r="H25" s="237">
        <v>21.278098933979532</v>
      </c>
      <c r="I25" s="148">
        <v>23.371504409519556</v>
      </c>
      <c r="J25" s="1"/>
    </row>
    <row r="26" spans="1:45" x14ac:dyDescent="0.2">
      <c r="A26" s="164"/>
      <c r="B26" s="11" t="s">
        <v>338</v>
      </c>
      <c r="C26" s="469">
        <v>3851.4565400000001</v>
      </c>
      <c r="D26" s="142">
        <v>-34.461105905585029</v>
      </c>
      <c r="E26" s="472">
        <v>13255.018559999999</v>
      </c>
      <c r="F26" s="142">
        <v>-31.632813170921398</v>
      </c>
      <c r="G26" s="472">
        <v>42760.818679999997</v>
      </c>
      <c r="H26" s="142">
        <v>11.214865774237683</v>
      </c>
      <c r="I26" s="419">
        <v>10.76575130636949</v>
      </c>
      <c r="J26" s="1"/>
    </row>
    <row r="27" spans="1:45" x14ac:dyDescent="0.2">
      <c r="A27" s="164" t="s">
        <v>352</v>
      </c>
      <c r="B27" s="145"/>
      <c r="C27" s="470">
        <v>3851.4565400000001</v>
      </c>
      <c r="D27" s="148">
        <v>-34.461105905585029</v>
      </c>
      <c r="E27" s="470">
        <v>13255.018559999999</v>
      </c>
      <c r="F27" s="148">
        <v>-31.632813170921398</v>
      </c>
      <c r="G27" s="470">
        <v>42760.818679999997</v>
      </c>
      <c r="H27" s="237">
        <v>11.214865774237683</v>
      </c>
      <c r="I27" s="148">
        <v>10.76575130636949</v>
      </c>
      <c r="J27" s="1"/>
    </row>
    <row r="28" spans="1:45" x14ac:dyDescent="0.2">
      <c r="A28" s="1"/>
      <c r="B28" s="11" t="s">
        <v>213</v>
      </c>
      <c r="C28" s="471">
        <v>0</v>
      </c>
      <c r="D28" s="428" t="s">
        <v>143</v>
      </c>
      <c r="E28" s="96">
        <v>2042.3337300000001</v>
      </c>
      <c r="F28" s="142">
        <v>0.44867695445191352</v>
      </c>
      <c r="G28" s="96">
        <v>3059.9276299999997</v>
      </c>
      <c r="H28" s="428">
        <v>50.497285284453319</v>
      </c>
      <c r="I28" s="648">
        <v>0.77038796021640144</v>
      </c>
      <c r="J28" s="1"/>
    </row>
    <row r="29" spans="1:45" x14ac:dyDescent="0.2">
      <c r="A29" s="1"/>
      <c r="B29" s="11" t="s">
        <v>214</v>
      </c>
      <c r="C29" s="469">
        <v>5825.8915800000004</v>
      </c>
      <c r="D29" s="142">
        <v>-27.558218248014839</v>
      </c>
      <c r="E29" s="472">
        <v>35896.656029999998</v>
      </c>
      <c r="F29" s="142">
        <v>-46.903041638062369</v>
      </c>
      <c r="G29" s="472">
        <v>106685.52281999998</v>
      </c>
      <c r="H29" s="142">
        <v>-31.625193457679146</v>
      </c>
      <c r="I29" s="513">
        <v>26.859864757625051</v>
      </c>
      <c r="J29" s="1"/>
    </row>
    <row r="30" spans="1:45" x14ac:dyDescent="0.2">
      <c r="A30" s="1"/>
      <c r="B30" s="444" t="s">
        <v>337</v>
      </c>
      <c r="C30" s="471">
        <v>4837.0641999999989</v>
      </c>
      <c r="D30" s="428">
        <v>-39.853746969877413</v>
      </c>
      <c r="E30" s="473">
        <v>33921.456429999991</v>
      </c>
      <c r="F30" s="601">
        <v>-43.60041947328979</v>
      </c>
      <c r="G30" s="473">
        <v>100092.97299999998</v>
      </c>
      <c r="H30" s="601">
        <v>-29.821665373766777</v>
      </c>
      <c r="I30" s="706">
        <v>25.200080075575297</v>
      </c>
      <c r="J30" s="1"/>
    </row>
    <row r="31" spans="1:45" x14ac:dyDescent="0.2">
      <c r="A31" s="1"/>
      <c r="B31" s="444" t="s">
        <v>334</v>
      </c>
      <c r="C31" s="471">
        <v>988.82737999999995</v>
      </c>
      <c r="D31" s="428" t="s">
        <v>143</v>
      </c>
      <c r="E31" s="473">
        <v>1975.1996000000001</v>
      </c>
      <c r="F31" s="601">
        <v>-73.526298634061931</v>
      </c>
      <c r="G31" s="473">
        <v>6592.5498200000011</v>
      </c>
      <c r="H31" s="601">
        <v>-50.816020292357642</v>
      </c>
      <c r="I31" s="713">
        <v>1.6597846820497535</v>
      </c>
      <c r="J31" s="1"/>
    </row>
    <row r="32" spans="1:45" x14ac:dyDescent="0.2">
      <c r="A32" s="1"/>
      <c r="B32" s="11" t="s">
        <v>215</v>
      </c>
      <c r="C32" s="469">
        <v>0</v>
      </c>
      <c r="D32" s="142" t="s">
        <v>143</v>
      </c>
      <c r="E32" s="472">
        <v>0</v>
      </c>
      <c r="F32" s="149">
        <v>-100</v>
      </c>
      <c r="G32" s="472">
        <v>0</v>
      </c>
      <c r="H32" s="149">
        <v>-100</v>
      </c>
      <c r="I32" s="513">
        <v>0</v>
      </c>
      <c r="J32" s="1"/>
    </row>
    <row r="33" spans="1:10" x14ac:dyDescent="0.2">
      <c r="A33" s="1"/>
      <c r="B33" s="11" t="s">
        <v>217</v>
      </c>
      <c r="C33" s="469">
        <v>0</v>
      </c>
      <c r="D33" s="142" t="s">
        <v>143</v>
      </c>
      <c r="E33" s="472">
        <v>967.62381000000005</v>
      </c>
      <c r="F33" s="149" t="s">
        <v>143</v>
      </c>
      <c r="G33" s="472">
        <v>967.62381000000005</v>
      </c>
      <c r="H33" s="149" t="s">
        <v>143</v>
      </c>
      <c r="I33" s="513">
        <v>0.2436154783316633</v>
      </c>
      <c r="J33" s="1"/>
    </row>
    <row r="34" spans="1:10" x14ac:dyDescent="0.2">
      <c r="A34" s="1"/>
      <c r="B34" s="11" t="s">
        <v>642</v>
      </c>
      <c r="C34" s="469">
        <v>0</v>
      </c>
      <c r="D34" s="142" t="s">
        <v>143</v>
      </c>
      <c r="E34" s="472">
        <v>4855.8082699999995</v>
      </c>
      <c r="F34" s="149" t="s">
        <v>143</v>
      </c>
      <c r="G34" s="472">
        <v>5830.7724900000003</v>
      </c>
      <c r="H34" s="149" t="s">
        <v>143</v>
      </c>
      <c r="I34" s="513">
        <v>1.4679944979800088</v>
      </c>
      <c r="J34" s="1"/>
    </row>
    <row r="35" spans="1:10" x14ac:dyDescent="0.2">
      <c r="A35" s="164"/>
      <c r="B35" s="11" t="s">
        <v>220</v>
      </c>
      <c r="C35" s="469">
        <v>1873.4051400000001</v>
      </c>
      <c r="D35" s="142">
        <v>-36.479577077071447</v>
      </c>
      <c r="E35" s="472">
        <v>18683.945520000001</v>
      </c>
      <c r="F35" s="149">
        <v>-25.109841744256688</v>
      </c>
      <c r="G35" s="472">
        <v>41678.857810000001</v>
      </c>
      <c r="H35" s="149">
        <v>-12.646519986865485</v>
      </c>
      <c r="I35" s="513">
        <v>10.493349560817991</v>
      </c>
      <c r="J35" s="1"/>
    </row>
    <row r="36" spans="1:10" x14ac:dyDescent="0.2">
      <c r="A36" s="164" t="s">
        <v>456</v>
      </c>
      <c r="B36" s="145"/>
      <c r="C36" s="470">
        <v>7699.2967200000003</v>
      </c>
      <c r="D36" s="148">
        <v>-29.952050446321572</v>
      </c>
      <c r="E36" s="470">
        <v>62446.367359999997</v>
      </c>
      <c r="F36" s="148">
        <v>-34.64781385201848</v>
      </c>
      <c r="G36" s="470">
        <v>158222.70455999998</v>
      </c>
      <c r="H36" s="237">
        <v>-23.786972308200497</v>
      </c>
      <c r="I36" s="148">
        <v>39.835212254971111</v>
      </c>
      <c r="J36" s="170"/>
    </row>
    <row r="37" spans="1:10" x14ac:dyDescent="0.2">
      <c r="A37" s="150" t="s">
        <v>115</v>
      </c>
      <c r="B37" s="150"/>
      <c r="C37" s="184">
        <v>27280.637289999999</v>
      </c>
      <c r="D37" s="152">
        <v>-15.010152561832649</v>
      </c>
      <c r="E37" s="184">
        <v>171002.73201999997</v>
      </c>
      <c r="F37" s="152">
        <v>-10.990204782399047</v>
      </c>
      <c r="G37" s="184">
        <v>397193.07517999999</v>
      </c>
      <c r="H37" s="152">
        <v>2.5404371680588138</v>
      </c>
      <c r="I37" s="420">
        <v>100</v>
      </c>
      <c r="J37" s="1"/>
    </row>
    <row r="38" spans="1:10" x14ac:dyDescent="0.2">
      <c r="A38" s="614"/>
      <c r="B38" s="616" t="s">
        <v>339</v>
      </c>
      <c r="C38" s="185">
        <v>8197.0469699999994</v>
      </c>
      <c r="D38" s="159">
        <v>-27.769838570955379</v>
      </c>
      <c r="E38" s="539">
        <v>51691.057959999998</v>
      </c>
      <c r="F38" s="540">
        <v>-43.390149076470088</v>
      </c>
      <c r="G38" s="539">
        <v>137843.17322000003</v>
      </c>
      <c r="H38" s="540">
        <v>-29.826987358377572</v>
      </c>
      <c r="I38" s="540">
        <v>34.704324378649417</v>
      </c>
      <c r="J38" s="1"/>
    </row>
    <row r="39" spans="1:10" ht="14.25" customHeight="1" x14ac:dyDescent="0.2">
      <c r="A39" s="614"/>
      <c r="B39" s="616" t="s">
        <v>340</v>
      </c>
      <c r="C39" s="185">
        <v>19083.590319999999</v>
      </c>
      <c r="D39" s="159">
        <v>-8.0317387914227183</v>
      </c>
      <c r="E39" s="539">
        <v>119311.67406</v>
      </c>
      <c r="F39" s="540">
        <v>18.358072878700561</v>
      </c>
      <c r="G39" s="539">
        <v>259349.90195999999</v>
      </c>
      <c r="H39" s="540">
        <v>35.842675324201693</v>
      </c>
      <c r="I39" s="540">
        <v>65.295675621350597</v>
      </c>
      <c r="J39" s="1"/>
    </row>
    <row r="40" spans="1:10" ht="14.25" customHeight="1" x14ac:dyDescent="0.2">
      <c r="A40" s="489"/>
      <c r="B40" s="712" t="s">
        <v>459</v>
      </c>
      <c r="C40" s="421">
        <v>9492.0673800000004</v>
      </c>
      <c r="D40" s="422">
        <v>-9.2548740584851377</v>
      </c>
      <c r="E40" s="423">
        <v>58236.164259999998</v>
      </c>
      <c r="F40" s="424">
        <v>11.217519807604695</v>
      </c>
      <c r="G40" s="423">
        <v>111924.78938999999</v>
      </c>
      <c r="H40" s="424">
        <v>34.837366952798249</v>
      </c>
      <c r="I40" s="424">
        <v>28.178937746907572</v>
      </c>
      <c r="J40" s="1"/>
    </row>
    <row r="41" spans="1:10" ht="14.25" customHeight="1" x14ac:dyDescent="0.2">
      <c r="A41" s="489"/>
      <c r="B41" s="712" t="s">
        <v>460</v>
      </c>
      <c r="C41" s="421">
        <v>17788.569909999995</v>
      </c>
      <c r="D41" s="422">
        <v>-17.79227007429747</v>
      </c>
      <c r="E41" s="423">
        <v>112766.56775999999</v>
      </c>
      <c r="F41" s="424">
        <v>-19.310874194740698</v>
      </c>
      <c r="G41" s="423">
        <v>285268.28578999999</v>
      </c>
      <c r="H41" s="424">
        <v>-6.2682371766312386</v>
      </c>
      <c r="I41" s="424">
        <v>71.821062253092421</v>
      </c>
      <c r="J41" s="1"/>
    </row>
    <row r="42" spans="1:10" s="1" customFormat="1" ht="15" customHeight="1" x14ac:dyDescent="0.2">
      <c r="A42" s="537"/>
      <c r="B42" s="538" t="s">
        <v>671</v>
      </c>
      <c r="C42" s="535">
        <v>2913.0460300000004</v>
      </c>
      <c r="D42" s="534">
        <v>24.253949254251904</v>
      </c>
      <c r="E42" s="535">
        <v>11858.44059</v>
      </c>
      <c r="F42" s="534">
        <v>-36.518976921055859</v>
      </c>
      <c r="G42" s="535">
        <v>25851.578230000003</v>
      </c>
      <c r="H42" s="534">
        <v>-3.1884382343352198</v>
      </c>
      <c r="I42" s="534">
        <v>6.5085672045728851</v>
      </c>
    </row>
    <row r="43" spans="1:10" s="1" customFormat="1" ht="15" customHeight="1" x14ac:dyDescent="0.2">
      <c r="A43" s="760"/>
      <c r="B43" s="755"/>
      <c r="C43" s="761"/>
      <c r="D43" s="762"/>
      <c r="E43" s="761"/>
      <c r="F43" s="762"/>
      <c r="G43" s="761"/>
      <c r="H43" s="762"/>
      <c r="I43" s="763" t="s">
        <v>223</v>
      </c>
    </row>
    <row r="44" spans="1:10" s="1" customFormat="1" ht="13.5" customHeight="1" x14ac:dyDescent="0.2">
      <c r="A44" s="824" t="s">
        <v>672</v>
      </c>
      <c r="B44" s="824"/>
      <c r="C44" s="824"/>
      <c r="D44" s="824"/>
      <c r="E44" s="824"/>
      <c r="F44" s="824"/>
      <c r="G44" s="824"/>
      <c r="H44" s="824"/>
      <c r="I44" s="824"/>
    </row>
    <row r="45" spans="1:10" s="1" customFormat="1" x14ac:dyDescent="0.2">
      <c r="A45" s="824"/>
      <c r="B45" s="824"/>
      <c r="C45" s="824"/>
      <c r="D45" s="824"/>
      <c r="E45" s="824"/>
      <c r="F45" s="824"/>
      <c r="G45" s="824"/>
      <c r="H45" s="824"/>
      <c r="I45" s="824"/>
    </row>
    <row r="46" spans="1:10" s="1" customFormat="1" x14ac:dyDescent="0.2">
      <c r="A46" s="446" t="s">
        <v>484</v>
      </c>
    </row>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4:I45"/>
    <mergeCell ref="A3:A4"/>
    <mergeCell ref="B3:B4"/>
    <mergeCell ref="C3:D3"/>
    <mergeCell ref="E3:F3"/>
    <mergeCell ref="G3:I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816" t="s">
        <v>18</v>
      </c>
      <c r="B1" s="816"/>
      <c r="C1" s="816"/>
      <c r="D1" s="816"/>
      <c r="E1" s="816"/>
      <c r="F1" s="816"/>
      <c r="G1" s="1"/>
      <c r="H1" s="1"/>
    </row>
    <row r="2" spans="1:9" x14ac:dyDescent="0.2">
      <c r="A2" s="817"/>
      <c r="B2" s="817"/>
      <c r="C2" s="817"/>
      <c r="D2" s="817"/>
      <c r="E2" s="817"/>
      <c r="F2" s="817"/>
      <c r="G2" s="10"/>
      <c r="H2" s="55" t="s">
        <v>479</v>
      </c>
    </row>
    <row r="3" spans="1:9" x14ac:dyDescent="0.2">
      <c r="A3" s="11"/>
      <c r="B3" s="782">
        <f>INDICE!A3</f>
        <v>43983</v>
      </c>
      <c r="C3" s="782">
        <v>41671</v>
      </c>
      <c r="D3" s="781" t="s">
        <v>116</v>
      </c>
      <c r="E3" s="781"/>
      <c r="F3" s="781" t="s">
        <v>117</v>
      </c>
      <c r="G3" s="781"/>
      <c r="H3" s="781"/>
    </row>
    <row r="4" spans="1:9" x14ac:dyDescent="0.2">
      <c r="A4" s="266"/>
      <c r="B4" s="188" t="s">
        <v>54</v>
      </c>
      <c r="C4" s="189" t="s">
        <v>434</v>
      </c>
      <c r="D4" s="188" t="s">
        <v>54</v>
      </c>
      <c r="E4" s="189" t="s">
        <v>434</v>
      </c>
      <c r="F4" s="188" t="s">
        <v>54</v>
      </c>
      <c r="G4" s="190" t="s">
        <v>434</v>
      </c>
      <c r="H4" s="189" t="s">
        <v>483</v>
      </c>
      <c r="I4" s="55"/>
    </row>
    <row r="5" spans="1:9" ht="14.1" customHeight="1" x14ac:dyDescent="0.2">
      <c r="A5" s="425" t="s">
        <v>341</v>
      </c>
      <c r="B5" s="239">
        <v>8197.0469700000012</v>
      </c>
      <c r="C5" s="240">
        <v>-27.769838570955365</v>
      </c>
      <c r="D5" s="239">
        <v>51691.057959999998</v>
      </c>
      <c r="E5" s="240">
        <v>-43.390149076470088</v>
      </c>
      <c r="F5" s="239">
        <v>137843.17322000003</v>
      </c>
      <c r="G5" s="240">
        <v>-29.826987358377572</v>
      </c>
      <c r="H5" s="240">
        <v>34.704324378649417</v>
      </c>
    </row>
    <row r="6" spans="1:9" x14ac:dyDescent="0.2">
      <c r="A6" s="416" t="s">
        <v>342</v>
      </c>
      <c r="B6" s="447">
        <v>3584.2970500000001</v>
      </c>
      <c r="C6" s="521">
        <v>-32.057107288974997</v>
      </c>
      <c r="D6" s="447">
        <v>24242.018120000001</v>
      </c>
      <c r="E6" s="448">
        <v>-29.170458537787567</v>
      </c>
      <c r="F6" s="447">
        <v>58672.442779999998</v>
      </c>
      <c r="G6" s="448">
        <v>-23.755260732301828</v>
      </c>
      <c r="H6" s="448">
        <v>14.771768806243868</v>
      </c>
    </row>
    <row r="7" spans="1:9" x14ac:dyDescent="0.2">
      <c r="A7" s="416" t="s">
        <v>343</v>
      </c>
      <c r="B7" s="449">
        <v>1252.7671499999999</v>
      </c>
      <c r="C7" s="448">
        <v>-54.720050673813539</v>
      </c>
      <c r="D7" s="447">
        <v>9679.4383100000014</v>
      </c>
      <c r="E7" s="448">
        <v>-62.655070061234596</v>
      </c>
      <c r="F7" s="447">
        <v>41420.530220000001</v>
      </c>
      <c r="G7" s="448">
        <v>-36.929926079337221</v>
      </c>
      <c r="H7" s="448">
        <v>10.428311269331431</v>
      </c>
    </row>
    <row r="8" spans="1:9" x14ac:dyDescent="0.2">
      <c r="A8" s="416" t="s">
        <v>536</v>
      </c>
      <c r="B8" s="449">
        <v>64.175640000000001</v>
      </c>
      <c r="C8" s="488">
        <v>-52.802291413949085</v>
      </c>
      <c r="D8" s="447">
        <v>1455.0572099999999</v>
      </c>
      <c r="E8" s="488">
        <v>-12.43107663870461</v>
      </c>
      <c r="F8" s="447">
        <v>1728.94839</v>
      </c>
      <c r="G8" s="488">
        <v>-0.65418157566401047</v>
      </c>
      <c r="H8" s="448">
        <v>0.43529167501635702</v>
      </c>
    </row>
    <row r="9" spans="1:9" x14ac:dyDescent="0.2">
      <c r="A9" s="416" t="s">
        <v>537</v>
      </c>
      <c r="B9" s="447">
        <v>3295.8071300000001</v>
      </c>
      <c r="C9" s="448">
        <v>3.9566300488918884</v>
      </c>
      <c r="D9" s="447">
        <v>16314.544320000001</v>
      </c>
      <c r="E9" s="448">
        <v>-44.705041016307675</v>
      </c>
      <c r="F9" s="447">
        <v>36021.251830000008</v>
      </c>
      <c r="G9" s="448">
        <v>-30.816675217651895</v>
      </c>
      <c r="H9" s="448">
        <v>9.068952628057751</v>
      </c>
    </row>
    <row r="10" spans="1:9" x14ac:dyDescent="0.2">
      <c r="A10" s="425" t="s">
        <v>344</v>
      </c>
      <c r="B10" s="427">
        <v>19083.590319999999</v>
      </c>
      <c r="C10" s="240">
        <v>-7.9022438837517219</v>
      </c>
      <c r="D10" s="427">
        <v>119160.24505999997</v>
      </c>
      <c r="E10" s="240">
        <v>18.425755838888726</v>
      </c>
      <c r="F10" s="427">
        <v>259018.38995999997</v>
      </c>
      <c r="G10" s="240">
        <v>35.812094408628411</v>
      </c>
      <c r="H10" s="240">
        <v>65.212211930587657</v>
      </c>
    </row>
    <row r="11" spans="1:9" x14ac:dyDescent="0.2">
      <c r="A11" s="416" t="s">
        <v>345</v>
      </c>
      <c r="B11" s="447">
        <v>3433.7665200000001</v>
      </c>
      <c r="C11" s="450">
        <v>-43.824835419174981</v>
      </c>
      <c r="D11" s="447">
        <v>24415.605489999998</v>
      </c>
      <c r="E11" s="448">
        <v>-28.367540025690086</v>
      </c>
      <c r="F11" s="447">
        <v>52457.935940000003</v>
      </c>
      <c r="G11" s="448">
        <v>-21.856770517625542</v>
      </c>
      <c r="H11" s="448">
        <v>13.20716276743423</v>
      </c>
    </row>
    <row r="12" spans="1:9" x14ac:dyDescent="0.2">
      <c r="A12" s="416" t="s">
        <v>346</v>
      </c>
      <c r="B12" s="447">
        <v>4921.8609400000005</v>
      </c>
      <c r="C12" s="448">
        <v>-29.081998003067273</v>
      </c>
      <c r="D12" s="447">
        <v>34164.637749999994</v>
      </c>
      <c r="E12" s="448">
        <v>16.674310961255546</v>
      </c>
      <c r="F12" s="447">
        <v>70264.753490000003</v>
      </c>
      <c r="G12" s="448">
        <v>46.475664002947404</v>
      </c>
      <c r="H12" s="448">
        <v>17.690326916741288</v>
      </c>
    </row>
    <row r="13" spans="1:9" x14ac:dyDescent="0.2">
      <c r="A13" s="416" t="s">
        <v>347</v>
      </c>
      <c r="B13" s="447">
        <v>3344.1238800000001</v>
      </c>
      <c r="C13" s="456">
        <v>95.384561290912188</v>
      </c>
      <c r="D13" s="447">
        <v>19160.362490000003</v>
      </c>
      <c r="E13" s="448">
        <v>211.89436434752059</v>
      </c>
      <c r="F13" s="447">
        <v>33001.557509999991</v>
      </c>
      <c r="G13" s="448">
        <v>168.80757431738803</v>
      </c>
      <c r="H13" s="448">
        <v>8.3086940765632296</v>
      </c>
    </row>
    <row r="14" spans="1:9" x14ac:dyDescent="0.2">
      <c r="A14" s="416" t="s">
        <v>348</v>
      </c>
      <c r="B14" s="447">
        <v>3312.9188100000001</v>
      </c>
      <c r="C14" s="448">
        <v>11.562526635869242</v>
      </c>
      <c r="D14" s="447">
        <v>24937.519599999996</v>
      </c>
      <c r="E14" s="448">
        <v>2.9686540115477604</v>
      </c>
      <c r="F14" s="447">
        <v>56282.77521</v>
      </c>
      <c r="G14" s="448">
        <v>16.709964464150872</v>
      </c>
      <c r="H14" s="448">
        <v>14.170130026686333</v>
      </c>
    </row>
    <row r="15" spans="1:9" x14ac:dyDescent="0.2">
      <c r="A15" s="416" t="s">
        <v>349</v>
      </c>
      <c r="B15" s="447">
        <v>3075.81988</v>
      </c>
      <c r="C15" s="456">
        <v>148.99383156133547</v>
      </c>
      <c r="D15" s="447">
        <v>8904.9097899999997</v>
      </c>
      <c r="E15" s="448">
        <v>170.18660799305039</v>
      </c>
      <c r="F15" s="447">
        <v>19386.453759999997</v>
      </c>
      <c r="G15" s="448">
        <v>91.989179233699716</v>
      </c>
      <c r="H15" s="448">
        <v>4.8808639856609899</v>
      </c>
    </row>
    <row r="16" spans="1:9" x14ac:dyDescent="0.2">
      <c r="A16" s="416" t="s">
        <v>350</v>
      </c>
      <c r="B16" s="447">
        <v>995.10029000000009</v>
      </c>
      <c r="C16" s="448">
        <v>-43.194701539420286</v>
      </c>
      <c r="D16" s="447">
        <v>7577.2099399999997</v>
      </c>
      <c r="E16" s="448">
        <v>110.71302114940048</v>
      </c>
      <c r="F16" s="447">
        <v>27624.914049999996</v>
      </c>
      <c r="G16" s="448">
        <v>450.48644900207319</v>
      </c>
      <c r="H16" s="448">
        <v>6.955034157501597</v>
      </c>
    </row>
    <row r="17" spans="1:8" x14ac:dyDescent="0.2">
      <c r="A17" s="425" t="s">
        <v>557</v>
      </c>
      <c r="B17" s="541">
        <v>0</v>
      </c>
      <c r="C17" s="429">
        <v>-100</v>
      </c>
      <c r="D17" s="427">
        <v>151.429</v>
      </c>
      <c r="E17" s="744">
        <v>-18.358753726796813</v>
      </c>
      <c r="F17" s="427">
        <v>331.512</v>
      </c>
      <c r="G17" s="429">
        <v>64.843894007870347</v>
      </c>
      <c r="H17" s="240">
        <v>8.3463690762928172E-2</v>
      </c>
    </row>
    <row r="18" spans="1:8" x14ac:dyDescent="0.2">
      <c r="A18" s="426" t="s">
        <v>115</v>
      </c>
      <c r="B18" s="61">
        <v>27280.637289999999</v>
      </c>
      <c r="C18" s="62">
        <v>-15.01015256183263</v>
      </c>
      <c r="D18" s="61">
        <v>171002.73201999997</v>
      </c>
      <c r="E18" s="62">
        <v>-10.990204782399047</v>
      </c>
      <c r="F18" s="61">
        <v>397193.07517999999</v>
      </c>
      <c r="G18" s="62">
        <v>2.5404371680587983</v>
      </c>
      <c r="H18" s="62">
        <v>100</v>
      </c>
    </row>
    <row r="19" spans="1:8" x14ac:dyDescent="0.2">
      <c r="A19" s="160"/>
      <c r="B19" s="1"/>
      <c r="C19" s="1"/>
      <c r="D19" s="1"/>
      <c r="E19" s="1"/>
      <c r="F19" s="1"/>
      <c r="G19" s="1"/>
      <c r="H19" s="165" t="s">
        <v>223</v>
      </c>
    </row>
    <row r="20" spans="1:8" x14ac:dyDescent="0.2">
      <c r="A20" s="133" t="s">
        <v>595</v>
      </c>
      <c r="B20" s="1"/>
      <c r="C20" s="1"/>
      <c r="D20" s="1"/>
      <c r="E20" s="1"/>
      <c r="F20" s="1"/>
      <c r="G20" s="1"/>
      <c r="H20" s="1"/>
    </row>
    <row r="21" spans="1:8" x14ac:dyDescent="0.2">
      <c r="A21" s="446" t="s">
        <v>548</v>
      </c>
      <c r="B21" s="1"/>
      <c r="C21" s="1"/>
      <c r="D21" s="1"/>
      <c r="E21" s="1"/>
      <c r="F21" s="1"/>
      <c r="G21" s="1"/>
      <c r="H21" s="1"/>
    </row>
    <row r="22" spans="1:8" x14ac:dyDescent="0.2">
      <c r="A22" s="825"/>
      <c r="B22" s="825"/>
      <c r="C22" s="825"/>
      <c r="D22" s="825"/>
      <c r="E22" s="825"/>
      <c r="F22" s="825"/>
      <c r="G22" s="825"/>
      <c r="H22" s="825"/>
    </row>
    <row r="23" spans="1:8" s="1" customFormat="1" x14ac:dyDescent="0.2">
      <c r="A23" s="825"/>
      <c r="B23" s="825"/>
      <c r="C23" s="825"/>
      <c r="D23" s="825"/>
      <c r="E23" s="825"/>
      <c r="F23" s="825"/>
      <c r="G23" s="825"/>
      <c r="H23" s="825"/>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0" priority="4" operator="between">
      <formula>0.00001</formula>
      <formula>0.049999</formula>
    </cfRule>
  </conditionalFormatting>
  <conditionalFormatting sqref="G18">
    <cfRule type="cellIs" dxfId="39" priority="3" operator="between">
      <formula>0.00001</formula>
      <formula>0.049999</formula>
    </cfRule>
  </conditionalFormatting>
  <conditionalFormatting sqref="C6">
    <cfRule type="cellIs" dxfId="38"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1"/>
  </cols>
  <sheetData>
    <row r="1" spans="1:8" ht="15" x14ac:dyDescent="0.25">
      <c r="A1" s="288" t="s">
        <v>518</v>
      </c>
      <c r="B1" s="1"/>
      <c r="C1" s="1"/>
      <c r="D1" s="1"/>
      <c r="E1" s="1"/>
      <c r="F1" s="1"/>
      <c r="G1" s="1"/>
      <c r="H1" s="1"/>
    </row>
    <row r="2" spans="1:8" x14ac:dyDescent="0.2">
      <c r="A2" s="1"/>
      <c r="B2" s="1"/>
      <c r="C2" s="1"/>
      <c r="D2" s="1"/>
      <c r="E2" s="1"/>
      <c r="F2" s="1"/>
      <c r="G2" s="55" t="s">
        <v>481</v>
      </c>
      <c r="H2" s="1"/>
    </row>
    <row r="3" spans="1:8" x14ac:dyDescent="0.2">
      <c r="A3" s="56"/>
      <c r="B3" s="782">
        <f>INDICE!A3</f>
        <v>43983</v>
      </c>
      <c r="C3" s="781">
        <v>41671</v>
      </c>
      <c r="D3" s="781" t="s">
        <v>116</v>
      </c>
      <c r="E3" s="781"/>
      <c r="F3" s="781" t="s">
        <v>117</v>
      </c>
      <c r="G3" s="781"/>
      <c r="H3" s="1"/>
    </row>
    <row r="4" spans="1:8" x14ac:dyDescent="0.2">
      <c r="A4" s="66"/>
      <c r="B4" s="188" t="s">
        <v>354</v>
      </c>
      <c r="C4" s="189" t="s">
        <v>434</v>
      </c>
      <c r="D4" s="188" t="s">
        <v>354</v>
      </c>
      <c r="E4" s="189" t="s">
        <v>434</v>
      </c>
      <c r="F4" s="188" t="s">
        <v>354</v>
      </c>
      <c r="G4" s="190" t="s">
        <v>434</v>
      </c>
      <c r="H4" s="1"/>
    </row>
    <row r="5" spans="1:8" x14ac:dyDescent="0.2">
      <c r="A5" s="451" t="s">
        <v>480</v>
      </c>
      <c r="B5" s="452">
        <v>10.734238677526333</v>
      </c>
      <c r="C5" s="432">
        <v>-42.545108971595589</v>
      </c>
      <c r="D5" s="453">
        <v>15.470617867136147</v>
      </c>
      <c r="E5" s="432">
        <v>-22.186376697931561</v>
      </c>
      <c r="F5" s="453">
        <v>16.367585242296133</v>
      </c>
      <c r="G5" s="432">
        <v>-20.298627725642973</v>
      </c>
      <c r="H5" s="1"/>
    </row>
    <row r="6" spans="1:8" x14ac:dyDescent="0.2">
      <c r="A6" s="3"/>
      <c r="B6" s="3"/>
      <c r="C6" s="3"/>
      <c r="D6" s="3"/>
      <c r="E6" s="3"/>
      <c r="F6" s="3"/>
      <c r="G6" s="55" t="s">
        <v>355</v>
      </c>
      <c r="H6" s="1"/>
    </row>
    <row r="7" spans="1:8" x14ac:dyDescent="0.2">
      <c r="A7" s="80" t="s">
        <v>592</v>
      </c>
      <c r="B7" s="80"/>
      <c r="C7" s="204"/>
      <c r="D7" s="204"/>
      <c r="E7" s="204"/>
      <c r="F7" s="80"/>
      <c r="G7" s="80"/>
      <c r="H7" s="1"/>
    </row>
    <row r="8" spans="1:8" x14ac:dyDescent="0.2">
      <c r="A8" s="133" t="s">
        <v>356</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K16" sqref="K16"/>
    </sheetView>
  </sheetViews>
  <sheetFormatPr baseColWidth="10" defaultRowHeight="14.25" x14ac:dyDescent="0.2"/>
  <cols>
    <col min="1" max="1" width="6.5" customWidth="1"/>
    <col min="2" max="2" width="20.75" customWidth="1"/>
    <col min="7" max="7" width="11" style="454"/>
    <col min="10" max="34" width="11" style="1"/>
  </cols>
  <sheetData>
    <row r="1" spans="1:10" x14ac:dyDescent="0.2">
      <c r="A1" s="816" t="s">
        <v>351</v>
      </c>
      <c r="B1" s="816"/>
      <c r="C1" s="816"/>
      <c r="D1" s="816"/>
      <c r="E1" s="816"/>
      <c r="F1" s="816"/>
      <c r="G1" s="816"/>
      <c r="H1" s="1"/>
      <c r="I1" s="1"/>
    </row>
    <row r="2" spans="1:10" x14ac:dyDescent="0.2">
      <c r="A2" s="817"/>
      <c r="B2" s="817"/>
      <c r="C2" s="817"/>
      <c r="D2" s="817"/>
      <c r="E2" s="817"/>
      <c r="F2" s="817"/>
      <c r="G2" s="817"/>
      <c r="H2" s="10"/>
      <c r="I2" s="55" t="s">
        <v>479</v>
      </c>
    </row>
    <row r="3" spans="1:10" x14ac:dyDescent="0.2">
      <c r="A3" s="797" t="s">
        <v>463</v>
      </c>
      <c r="B3" s="797" t="s">
        <v>464</v>
      </c>
      <c r="C3" s="779">
        <f>INDICE!A3</f>
        <v>43983</v>
      </c>
      <c r="D3" s="780">
        <v>41671</v>
      </c>
      <c r="E3" s="780" t="s">
        <v>116</v>
      </c>
      <c r="F3" s="780"/>
      <c r="G3" s="780" t="s">
        <v>117</v>
      </c>
      <c r="H3" s="780"/>
      <c r="I3" s="780"/>
    </row>
    <row r="4" spans="1:10" x14ac:dyDescent="0.2">
      <c r="A4" s="798"/>
      <c r="B4" s="798"/>
      <c r="C4" s="82" t="s">
        <v>54</v>
      </c>
      <c r="D4" s="82" t="s">
        <v>434</v>
      </c>
      <c r="E4" s="82" t="s">
        <v>54</v>
      </c>
      <c r="F4" s="82" t="s">
        <v>434</v>
      </c>
      <c r="G4" s="82" t="s">
        <v>54</v>
      </c>
      <c r="H4" s="83" t="s">
        <v>434</v>
      </c>
      <c r="I4" s="83" t="s">
        <v>107</v>
      </c>
    </row>
    <row r="5" spans="1:10" x14ac:dyDescent="0.2">
      <c r="A5" s="677"/>
      <c r="B5" s="678" t="s">
        <v>217</v>
      </c>
      <c r="C5" s="747">
        <v>0</v>
      </c>
      <c r="D5" s="764" t="s">
        <v>143</v>
      </c>
      <c r="E5" s="748">
        <v>0</v>
      </c>
      <c r="F5" s="764" t="s">
        <v>143</v>
      </c>
      <c r="G5" s="748">
        <v>0</v>
      </c>
      <c r="H5" s="729">
        <v>-100</v>
      </c>
      <c r="I5" s="730">
        <v>0</v>
      </c>
      <c r="J5" s="705"/>
    </row>
    <row r="6" spans="1:10" x14ac:dyDescent="0.2">
      <c r="A6" s="679" t="s">
        <v>456</v>
      </c>
      <c r="B6" s="695"/>
      <c r="C6" s="731">
        <v>0</v>
      </c>
      <c r="D6" s="551" t="s">
        <v>143</v>
      </c>
      <c r="E6" s="731">
        <v>0</v>
      </c>
      <c r="F6" s="765" t="s">
        <v>143</v>
      </c>
      <c r="G6" s="731">
        <v>0</v>
      </c>
      <c r="H6" s="732">
        <v>-100</v>
      </c>
      <c r="I6" s="733">
        <v>0</v>
      </c>
      <c r="J6" s="705"/>
    </row>
    <row r="7" spans="1:10" x14ac:dyDescent="0.2">
      <c r="A7" s="677"/>
      <c r="B7" s="678" t="s">
        <v>586</v>
      </c>
      <c r="C7" s="734">
        <v>0</v>
      </c>
      <c r="D7" s="142" t="s">
        <v>143</v>
      </c>
      <c r="E7" s="735">
        <v>0</v>
      </c>
      <c r="F7" s="142" t="s">
        <v>143</v>
      </c>
      <c r="G7" s="735">
        <v>0</v>
      </c>
      <c r="H7" s="678">
        <v>-100</v>
      </c>
      <c r="I7" s="730">
        <v>0</v>
      </c>
      <c r="J7" s="705"/>
    </row>
    <row r="8" spans="1:10" x14ac:dyDescent="0.2">
      <c r="A8" s="679" t="s">
        <v>470</v>
      </c>
      <c r="B8" s="695"/>
      <c r="C8" s="731">
        <v>0</v>
      </c>
      <c r="D8" s="551" t="s">
        <v>143</v>
      </c>
      <c r="E8" s="731">
        <v>0</v>
      </c>
      <c r="F8" s="765" t="s">
        <v>143</v>
      </c>
      <c r="G8" s="731">
        <v>0</v>
      </c>
      <c r="H8" s="732">
        <v>-100</v>
      </c>
      <c r="I8" s="733">
        <v>0</v>
      </c>
      <c r="J8" s="705"/>
    </row>
    <row r="9" spans="1:10" x14ac:dyDescent="0.2">
      <c r="A9" s="677"/>
      <c r="B9" s="678" t="s">
        <v>638</v>
      </c>
      <c r="C9" s="734">
        <v>1.6694</v>
      </c>
      <c r="D9" s="142">
        <v>184.08549452045474</v>
      </c>
      <c r="E9" s="735">
        <v>17.194500000000001</v>
      </c>
      <c r="F9" s="142">
        <v>3.5473916981423033</v>
      </c>
      <c r="G9" s="735">
        <v>28.32235</v>
      </c>
      <c r="H9" s="678">
        <v>12.686437410702819</v>
      </c>
      <c r="I9" s="730">
        <v>0.18197452767691771</v>
      </c>
      <c r="J9" s="705"/>
    </row>
    <row r="10" spans="1:10" x14ac:dyDescent="0.2">
      <c r="A10" s="677"/>
      <c r="B10" s="678" t="s">
        <v>237</v>
      </c>
      <c r="C10" s="734">
        <v>750.45690999999999</v>
      </c>
      <c r="D10" s="142">
        <v>2751.6939388619471</v>
      </c>
      <c r="E10" s="735">
        <v>3231.4888300000007</v>
      </c>
      <c r="F10" s="142">
        <v>494.67934876212144</v>
      </c>
      <c r="G10" s="735">
        <v>7565.3371099999995</v>
      </c>
      <c r="H10" s="678">
        <v>44.776496406912727</v>
      </c>
      <c r="I10" s="736">
        <v>48.608206851087829</v>
      </c>
      <c r="J10" s="705"/>
    </row>
    <row r="11" spans="1:10" x14ac:dyDescent="0.2">
      <c r="A11" s="677"/>
      <c r="B11" s="680" t="s">
        <v>337</v>
      </c>
      <c r="C11" s="737">
        <v>729.67844000000002</v>
      </c>
      <c r="D11" s="428" t="s">
        <v>143</v>
      </c>
      <c r="E11" s="738">
        <v>3048.8295499999999</v>
      </c>
      <c r="F11" s="428">
        <v>851.83093151432399</v>
      </c>
      <c r="G11" s="739">
        <v>7217.9146200000005</v>
      </c>
      <c r="H11" s="680">
        <v>49.21659276798735</v>
      </c>
      <c r="I11" s="740">
        <v>46.375975291132939</v>
      </c>
      <c r="J11" s="705"/>
    </row>
    <row r="12" spans="1:10" x14ac:dyDescent="0.2">
      <c r="A12" s="677"/>
      <c r="B12" s="680" t="s">
        <v>334</v>
      </c>
      <c r="C12" s="737">
        <v>20.778470000000002</v>
      </c>
      <c r="D12" s="428">
        <v>-21.042985722091881</v>
      </c>
      <c r="E12" s="738">
        <v>182.65928000000002</v>
      </c>
      <c r="F12" s="428">
        <v>-18.122363485783101</v>
      </c>
      <c r="G12" s="739">
        <v>347.42248999999998</v>
      </c>
      <c r="H12" s="680">
        <v>-10.532390779005151</v>
      </c>
      <c r="I12" s="740">
        <v>2.2322315599548999</v>
      </c>
      <c r="J12" s="705"/>
    </row>
    <row r="13" spans="1:10" x14ac:dyDescent="0.2">
      <c r="A13" s="677"/>
      <c r="B13" s="678" t="s">
        <v>630</v>
      </c>
      <c r="C13" s="734">
        <v>48.939099999999996</v>
      </c>
      <c r="D13" s="142" t="s">
        <v>143</v>
      </c>
      <c r="E13" s="735">
        <v>400.26098999999999</v>
      </c>
      <c r="F13" s="142">
        <v>165.64620838860148</v>
      </c>
      <c r="G13" s="735">
        <v>641.70644000000004</v>
      </c>
      <c r="H13" s="678">
        <v>325.88932457431747</v>
      </c>
      <c r="I13" s="730">
        <v>4.123041567039329</v>
      </c>
      <c r="J13" s="705"/>
    </row>
    <row r="14" spans="1:10" x14ac:dyDescent="0.2">
      <c r="A14" s="677"/>
      <c r="B14" s="678" t="s">
        <v>207</v>
      </c>
      <c r="C14" s="734">
        <v>0</v>
      </c>
      <c r="D14" s="142">
        <v>-100</v>
      </c>
      <c r="E14" s="735">
        <v>32.334910000000001</v>
      </c>
      <c r="F14" s="142">
        <v>36.680937151533435</v>
      </c>
      <c r="G14" s="735">
        <v>42.358729999999994</v>
      </c>
      <c r="H14" s="678">
        <v>-17.258199077350493</v>
      </c>
      <c r="I14" s="736">
        <v>0.27215996853171021</v>
      </c>
      <c r="J14" s="705"/>
    </row>
    <row r="15" spans="1:10" x14ac:dyDescent="0.2">
      <c r="A15" s="677"/>
      <c r="B15" s="678" t="s">
        <v>239</v>
      </c>
      <c r="C15" s="734">
        <v>548.77634</v>
      </c>
      <c r="D15" s="142">
        <v>61.356232910475327</v>
      </c>
      <c r="E15" s="735">
        <v>1623.3699100000001</v>
      </c>
      <c r="F15" s="142">
        <v>-23.509515300064969</v>
      </c>
      <c r="G15" s="735">
        <v>6780.4976499999993</v>
      </c>
      <c r="H15" s="678">
        <v>-39.969560444193782</v>
      </c>
      <c r="I15" s="730">
        <v>43.565518301736979</v>
      </c>
      <c r="J15" s="705"/>
    </row>
    <row r="16" spans="1:10" x14ac:dyDescent="0.2">
      <c r="A16" s="677"/>
      <c r="B16" s="680" t="s">
        <v>337</v>
      </c>
      <c r="C16" s="737">
        <v>548.77634</v>
      </c>
      <c r="D16" s="428">
        <v>64.203681785995499</v>
      </c>
      <c r="E16" s="738">
        <v>1623.3699100000001</v>
      </c>
      <c r="F16" s="428">
        <v>-22.8788062394663</v>
      </c>
      <c r="G16" s="739">
        <v>6776.4331299999994</v>
      </c>
      <c r="H16" s="680">
        <v>-39.902411514806275</v>
      </c>
      <c r="I16" s="740">
        <v>43.539403268654148</v>
      </c>
      <c r="J16" s="705"/>
    </row>
    <row r="17" spans="1:10" x14ac:dyDescent="0.2">
      <c r="A17" s="677"/>
      <c r="B17" s="680" t="s">
        <v>334</v>
      </c>
      <c r="C17" s="737">
        <v>0</v>
      </c>
      <c r="D17" s="428">
        <v>-100</v>
      </c>
      <c r="E17" s="738">
        <v>0</v>
      </c>
      <c r="F17" s="428">
        <v>-100</v>
      </c>
      <c r="G17" s="739">
        <v>4.0645199999999999</v>
      </c>
      <c r="H17" s="680">
        <v>-79.031107272808882</v>
      </c>
      <c r="I17" s="741">
        <v>2.6115033082826297E-2</v>
      </c>
      <c r="J17" s="705"/>
    </row>
    <row r="18" spans="1:10" x14ac:dyDescent="0.2">
      <c r="A18" s="677"/>
      <c r="B18" s="678" t="s">
        <v>639</v>
      </c>
      <c r="C18" s="734">
        <v>0</v>
      </c>
      <c r="D18" s="142">
        <v>-100</v>
      </c>
      <c r="E18" s="735">
        <v>0.59004000000000001</v>
      </c>
      <c r="F18" s="142">
        <v>-57.20129983171821</v>
      </c>
      <c r="G18" s="735">
        <v>4.8791400000000005</v>
      </c>
      <c r="H18" s="678">
        <v>91.171642054203559</v>
      </c>
      <c r="I18" s="741">
        <v>3.1349065207144047E-2</v>
      </c>
      <c r="J18" s="705"/>
    </row>
    <row r="19" spans="1:10" x14ac:dyDescent="0.2">
      <c r="A19" s="679" t="s">
        <v>455</v>
      </c>
      <c r="B19" s="695"/>
      <c r="C19" s="731">
        <v>1349.84175</v>
      </c>
      <c r="D19" s="551">
        <v>263.81301495010166</v>
      </c>
      <c r="E19" s="731">
        <v>5305.2391800000005</v>
      </c>
      <c r="F19" s="765">
        <v>85.625596817995188</v>
      </c>
      <c r="G19" s="731">
        <v>15063.101419999999</v>
      </c>
      <c r="H19" s="732">
        <v>-10.072013265417672</v>
      </c>
      <c r="I19" s="733">
        <v>96.782250281279914</v>
      </c>
      <c r="J19" s="705"/>
    </row>
    <row r="20" spans="1:10" x14ac:dyDescent="0.2">
      <c r="A20" s="677"/>
      <c r="B20" s="678" t="s">
        <v>243</v>
      </c>
      <c r="C20" s="734">
        <v>0</v>
      </c>
      <c r="D20" s="142" t="s">
        <v>143</v>
      </c>
      <c r="E20" s="735">
        <v>0</v>
      </c>
      <c r="F20" s="142" t="s">
        <v>143</v>
      </c>
      <c r="G20" s="735">
        <v>0</v>
      </c>
      <c r="H20" s="678">
        <v>-100</v>
      </c>
      <c r="I20" s="730">
        <v>0</v>
      </c>
      <c r="J20" s="705"/>
    </row>
    <row r="21" spans="1:10" x14ac:dyDescent="0.2">
      <c r="A21" s="679" t="s">
        <v>352</v>
      </c>
      <c r="B21" s="695"/>
      <c r="C21" s="731">
        <v>0</v>
      </c>
      <c r="D21" s="551" t="s">
        <v>143</v>
      </c>
      <c r="E21" s="731">
        <v>0</v>
      </c>
      <c r="F21" s="765" t="s">
        <v>143</v>
      </c>
      <c r="G21" s="731">
        <v>0</v>
      </c>
      <c r="H21" s="732">
        <v>-100</v>
      </c>
      <c r="I21" s="733">
        <v>0</v>
      </c>
      <c r="J21" s="705"/>
    </row>
    <row r="22" spans="1:10" x14ac:dyDescent="0.2">
      <c r="A22" s="677"/>
      <c r="B22" s="678" t="s">
        <v>675</v>
      </c>
      <c r="C22" s="734">
        <v>0</v>
      </c>
      <c r="D22" s="142">
        <v>-100</v>
      </c>
      <c r="E22" s="735">
        <v>264.56723</v>
      </c>
      <c r="F22" s="142">
        <v>19.582219456032369</v>
      </c>
      <c r="G22" s="735">
        <v>500.80763999999999</v>
      </c>
      <c r="H22" s="678">
        <v>94.642545661791672</v>
      </c>
      <c r="I22" s="730">
        <v>3.2177497187200856</v>
      </c>
      <c r="J22" s="705"/>
    </row>
    <row r="23" spans="1:10" x14ac:dyDescent="0.2">
      <c r="A23" s="681" t="s">
        <v>115</v>
      </c>
      <c r="B23" s="682"/>
      <c r="C23" s="682">
        <v>1349.84175</v>
      </c>
      <c r="D23" s="683">
        <v>193.15568665566965</v>
      </c>
      <c r="E23" s="684">
        <v>5569.8064100000001</v>
      </c>
      <c r="F23" s="683">
        <v>80.880443720800827</v>
      </c>
      <c r="G23" s="684">
        <v>15563.90906</v>
      </c>
      <c r="H23" s="685">
        <v>-21.237058971763719</v>
      </c>
      <c r="I23" s="686">
        <v>100</v>
      </c>
      <c r="J23" s="705"/>
    </row>
    <row r="24" spans="1:10" x14ac:dyDescent="0.2">
      <c r="A24" s="687"/>
      <c r="B24" s="687" t="s">
        <v>337</v>
      </c>
      <c r="C24" s="687">
        <v>1278.45478</v>
      </c>
      <c r="D24" s="688">
        <v>282.53650270874454</v>
      </c>
      <c r="E24" s="689">
        <v>4672.1994599999998</v>
      </c>
      <c r="F24" s="688">
        <v>92.646441773175255</v>
      </c>
      <c r="G24" s="689">
        <v>13994.347750000001</v>
      </c>
      <c r="H24" s="688">
        <v>-13.148293230921487</v>
      </c>
      <c r="I24" s="690">
        <v>89.915378559787101</v>
      </c>
      <c r="J24" s="705"/>
    </row>
    <row r="25" spans="1:10" x14ac:dyDescent="0.2">
      <c r="A25" s="687"/>
      <c r="B25" s="687" t="s">
        <v>334</v>
      </c>
      <c r="C25" s="687">
        <v>71.386970000000005</v>
      </c>
      <c r="D25" s="688">
        <v>-43.454759075286454</v>
      </c>
      <c r="E25" s="689">
        <v>897.60694999999998</v>
      </c>
      <c r="F25" s="688">
        <v>37.248042999650188</v>
      </c>
      <c r="G25" s="689">
        <v>1569.5613100000003</v>
      </c>
      <c r="H25" s="688">
        <v>-56.969139691830797</v>
      </c>
      <c r="I25" s="690">
        <v>10.084621440212914</v>
      </c>
      <c r="J25" s="705"/>
    </row>
    <row r="26" spans="1:10" x14ac:dyDescent="0.2">
      <c r="A26" s="691"/>
      <c r="B26" s="691" t="s">
        <v>459</v>
      </c>
      <c r="C26" s="692">
        <v>1348.1723500000001</v>
      </c>
      <c r="D26" s="693">
        <v>263.93948956723199</v>
      </c>
      <c r="E26" s="691">
        <v>5288.0446800000009</v>
      </c>
      <c r="F26" s="693">
        <v>86.105265964490769</v>
      </c>
      <c r="G26" s="691">
        <v>15034.779070000001</v>
      </c>
      <c r="H26" s="694">
        <v>-10.106213804513873</v>
      </c>
      <c r="I26" s="694">
        <v>96.600275753603</v>
      </c>
      <c r="J26" s="705"/>
    </row>
    <row r="27" spans="1:10" x14ac:dyDescent="0.2">
      <c r="A27" s="691"/>
      <c r="B27" s="691" t="s">
        <v>460</v>
      </c>
      <c r="C27" s="692">
        <v>1.669399999999907</v>
      </c>
      <c r="D27" s="693">
        <v>-98.145390951009944</v>
      </c>
      <c r="E27" s="691">
        <v>281.76172999999949</v>
      </c>
      <c r="F27" s="693">
        <v>18.462744271676556</v>
      </c>
      <c r="G27" s="691">
        <v>529.12999000000025</v>
      </c>
      <c r="H27" s="694">
        <v>-82.568022861972707</v>
      </c>
      <c r="I27" s="694">
        <v>3.3997242463970054</v>
      </c>
      <c r="J27" s="705"/>
    </row>
    <row r="28" spans="1:10" x14ac:dyDescent="0.2">
      <c r="A28" s="687"/>
      <c r="B28" s="687" t="s">
        <v>674</v>
      </c>
      <c r="C28" s="687">
        <v>1299.23325</v>
      </c>
      <c r="D28" s="688">
        <v>251.19456075394183</v>
      </c>
      <c r="E28" s="689">
        <v>5018.9679800000004</v>
      </c>
      <c r="F28" s="688">
        <v>76.721235321075781</v>
      </c>
      <c r="G28" s="689">
        <v>14761.413269999999</v>
      </c>
      <c r="H28" s="688">
        <v>-11.727212872517137</v>
      </c>
      <c r="I28" s="690">
        <v>94.843867392784674</v>
      </c>
      <c r="J28" s="705"/>
    </row>
    <row r="29" spans="1:10" ht="14.25" customHeight="1" x14ac:dyDescent="0.2">
      <c r="A29" s="727" t="s">
        <v>663</v>
      </c>
      <c r="B29" s="705"/>
      <c r="C29" s="705"/>
      <c r="D29" s="705"/>
      <c r="E29" s="705"/>
      <c r="F29" s="705"/>
      <c r="G29" s="705"/>
      <c r="H29" s="705"/>
      <c r="I29" s="728" t="s">
        <v>223</v>
      </c>
      <c r="J29" s="705"/>
    </row>
    <row r="30" spans="1:10" ht="24" customHeight="1" x14ac:dyDescent="0.2">
      <c r="A30" s="826" t="s">
        <v>670</v>
      </c>
      <c r="B30" s="826"/>
      <c r="C30" s="826"/>
      <c r="D30" s="826"/>
      <c r="E30" s="826"/>
      <c r="F30" s="826"/>
      <c r="G30" s="826"/>
      <c r="H30" s="826"/>
      <c r="I30" s="826"/>
      <c r="J30" s="727"/>
    </row>
    <row r="31" spans="1:10" ht="14.25" customHeight="1" x14ac:dyDescent="0.2">
      <c r="A31" s="727" t="s">
        <v>673</v>
      </c>
      <c r="B31" s="727"/>
      <c r="C31" s="727"/>
      <c r="D31" s="727"/>
      <c r="E31" s="727"/>
      <c r="F31" s="727"/>
      <c r="G31" s="727"/>
      <c r="H31" s="727"/>
      <c r="I31" s="727"/>
      <c r="J31" s="727"/>
    </row>
    <row r="32" spans="1:10" x14ac:dyDescent="0.2">
      <c r="A32" s="727"/>
      <c r="B32" s="727"/>
      <c r="C32" s="727"/>
      <c r="D32" s="727"/>
      <c r="E32" s="727"/>
      <c r="F32" s="727"/>
      <c r="G32" s="727"/>
      <c r="H32" s="727"/>
      <c r="I32" s="727"/>
      <c r="J32" s="705"/>
    </row>
    <row r="33" spans="1:10" ht="28.5" customHeight="1" x14ac:dyDescent="0.2">
      <c r="A33" s="696"/>
      <c r="B33" s="696"/>
      <c r="C33" s="696"/>
      <c r="D33" s="696"/>
      <c r="E33" s="696"/>
      <c r="F33" s="696"/>
      <c r="G33" s="696"/>
      <c r="H33" s="696"/>
      <c r="I33" s="696"/>
      <c r="J33" s="705"/>
    </row>
    <row r="34" spans="1:10" x14ac:dyDescent="0.2">
      <c r="A34" s="704"/>
      <c r="B34" s="704"/>
      <c r="C34" s="704"/>
      <c r="D34" s="704"/>
      <c r="E34" s="704"/>
      <c r="F34" s="704"/>
      <c r="G34" s="704"/>
      <c r="H34" s="704"/>
      <c r="I34" s="704"/>
      <c r="J34" s="705"/>
    </row>
    <row r="35" spans="1:10" x14ac:dyDescent="0.2">
      <c r="A35" s="705"/>
      <c r="B35" s="705"/>
      <c r="C35" s="705"/>
      <c r="D35" s="705"/>
      <c r="E35" s="705"/>
      <c r="F35" s="705"/>
      <c r="G35" s="705"/>
      <c r="H35" s="705"/>
      <c r="I35" s="705"/>
      <c r="J35" s="705"/>
    </row>
    <row r="36" spans="1:10" s="1" customFormat="1" x14ac:dyDescent="0.2">
      <c r="A36" s="704"/>
      <c r="B36" s="704"/>
      <c r="C36" s="704"/>
      <c r="D36" s="704"/>
      <c r="E36" s="704"/>
      <c r="F36" s="704"/>
      <c r="G36" s="704"/>
      <c r="H36" s="704"/>
      <c r="I36" s="704"/>
      <c r="J36" s="705"/>
    </row>
    <row r="37" spans="1:10" s="1" customFormat="1" x14ac:dyDescent="0.2">
      <c r="A37" s="705"/>
      <c r="B37" s="705"/>
      <c r="C37" s="705"/>
      <c r="D37" s="705"/>
      <c r="E37" s="705"/>
      <c r="F37" s="705"/>
      <c r="G37" s="705"/>
      <c r="H37" s="705"/>
      <c r="I37" s="705"/>
      <c r="J37" s="705"/>
    </row>
    <row r="38" spans="1:10" s="1" customFormat="1" x14ac:dyDescent="0.2">
      <c r="A38" s="704"/>
      <c r="B38" s="704"/>
      <c r="C38" s="704"/>
      <c r="D38" s="704"/>
      <c r="E38" s="704"/>
      <c r="F38" s="704"/>
      <c r="G38" s="704"/>
      <c r="H38" s="704"/>
      <c r="I38" s="704"/>
      <c r="J38" s="705"/>
    </row>
    <row r="39" spans="1:10" s="1" customFormat="1" x14ac:dyDescent="0.2">
      <c r="A39" s="697"/>
      <c r="B39" s="697"/>
      <c r="C39" s="697"/>
      <c r="D39" s="697"/>
      <c r="E39" s="697"/>
      <c r="F39" s="697"/>
      <c r="G39" s="698"/>
      <c r="H39" s="697"/>
      <c r="I39" s="697"/>
    </row>
    <row r="40" spans="1:10" s="1" customFormat="1" x14ac:dyDescent="0.2">
      <c r="G40" s="646"/>
    </row>
    <row r="41" spans="1:10" s="1" customFormat="1" x14ac:dyDescent="0.2">
      <c r="G41" s="646"/>
    </row>
    <row r="42" spans="1:10" s="1" customFormat="1" x14ac:dyDescent="0.2">
      <c r="G42" s="646"/>
    </row>
    <row r="43" spans="1:10" s="1" customFormat="1" x14ac:dyDescent="0.2">
      <c r="G43" s="646"/>
    </row>
    <row r="44" spans="1:10" s="1" customFormat="1" x14ac:dyDescent="0.2">
      <c r="G44" s="646"/>
    </row>
    <row r="45" spans="1:10" s="1" customFormat="1" x14ac:dyDescent="0.2">
      <c r="G45" s="646"/>
    </row>
    <row r="46" spans="1:10" s="1" customFormat="1" x14ac:dyDescent="0.2">
      <c r="G46" s="646"/>
    </row>
    <row r="47" spans="1:10" s="1" customFormat="1" x14ac:dyDescent="0.2">
      <c r="G47" s="646"/>
    </row>
    <row r="48" spans="1:10" s="1" customFormat="1" x14ac:dyDescent="0.2">
      <c r="G48" s="646"/>
    </row>
    <row r="49" spans="7:7" s="1" customFormat="1" x14ac:dyDescent="0.2">
      <c r="G49" s="646"/>
    </row>
    <row r="50" spans="7:7" s="1" customFormat="1" x14ac:dyDescent="0.2">
      <c r="G50" s="646"/>
    </row>
    <row r="51" spans="7:7" s="1" customFormat="1" x14ac:dyDescent="0.2">
      <c r="G51" s="646"/>
    </row>
    <row r="52" spans="7:7" s="1" customFormat="1" x14ac:dyDescent="0.2">
      <c r="G52" s="646"/>
    </row>
    <row r="53" spans="7:7" s="1" customFormat="1" x14ac:dyDescent="0.2">
      <c r="G53" s="646"/>
    </row>
    <row r="54" spans="7:7" s="1" customFormat="1" x14ac:dyDescent="0.2">
      <c r="G54" s="646"/>
    </row>
    <row r="55" spans="7:7" s="1" customFormat="1" x14ac:dyDescent="0.2">
      <c r="G55" s="646"/>
    </row>
    <row r="56" spans="7:7" s="1" customFormat="1" x14ac:dyDescent="0.2">
      <c r="G56" s="646"/>
    </row>
    <row r="57" spans="7:7" s="1" customFormat="1" x14ac:dyDescent="0.2">
      <c r="G57" s="646"/>
    </row>
    <row r="58" spans="7:7" s="1" customFormat="1" x14ac:dyDescent="0.2">
      <c r="G58" s="646"/>
    </row>
    <row r="59" spans="7:7" s="1" customFormat="1" x14ac:dyDescent="0.2">
      <c r="G59" s="646"/>
    </row>
    <row r="60" spans="7:7" s="1" customFormat="1" x14ac:dyDescent="0.2">
      <c r="G60" s="646"/>
    </row>
    <row r="61" spans="7:7" s="1" customFormat="1" x14ac:dyDescent="0.2">
      <c r="G61" s="646"/>
    </row>
    <row r="62" spans="7:7" s="1" customFormat="1" x14ac:dyDescent="0.2">
      <c r="G62" s="646"/>
    </row>
    <row r="63" spans="7:7" s="1" customFormat="1" x14ac:dyDescent="0.2">
      <c r="G63" s="646"/>
    </row>
    <row r="64" spans="7:7" s="1" customFormat="1" x14ac:dyDescent="0.2">
      <c r="G64" s="646"/>
    </row>
    <row r="65" spans="7:7" s="1" customFormat="1" x14ac:dyDescent="0.2">
      <c r="G65" s="646"/>
    </row>
    <row r="66" spans="7:7" s="1" customFormat="1" x14ac:dyDescent="0.2">
      <c r="G66" s="646"/>
    </row>
    <row r="67" spans="7:7" s="1" customFormat="1" x14ac:dyDescent="0.2">
      <c r="G67" s="646"/>
    </row>
    <row r="68" spans="7:7" s="1" customFormat="1" x14ac:dyDescent="0.2">
      <c r="G68" s="646"/>
    </row>
    <row r="69" spans="7:7" s="1" customFormat="1" x14ac:dyDescent="0.2">
      <c r="G69" s="646"/>
    </row>
    <row r="70" spans="7:7" s="1" customFormat="1" x14ac:dyDescent="0.2">
      <c r="G70" s="646"/>
    </row>
    <row r="71" spans="7:7" s="1" customFormat="1" x14ac:dyDescent="0.2">
      <c r="G71" s="646"/>
    </row>
    <row r="72" spans="7:7" s="1" customFormat="1" x14ac:dyDescent="0.2">
      <c r="G72" s="646"/>
    </row>
    <row r="73" spans="7:7" s="1" customFormat="1" x14ac:dyDescent="0.2">
      <c r="G73" s="646"/>
    </row>
    <row r="74" spans="7:7" s="1" customFormat="1" x14ac:dyDescent="0.2">
      <c r="G74" s="646"/>
    </row>
    <row r="75" spans="7:7" s="1" customFormat="1" x14ac:dyDescent="0.2">
      <c r="G75" s="646"/>
    </row>
    <row r="76" spans="7:7" s="1" customFormat="1" x14ac:dyDescent="0.2">
      <c r="G76" s="646"/>
    </row>
    <row r="77" spans="7:7" s="1" customFormat="1" x14ac:dyDescent="0.2">
      <c r="G77" s="646"/>
    </row>
    <row r="78" spans="7:7" s="1" customFormat="1" x14ac:dyDescent="0.2">
      <c r="G78" s="646"/>
    </row>
    <row r="79" spans="7:7" s="1" customFormat="1" x14ac:dyDescent="0.2">
      <c r="G79" s="646"/>
    </row>
    <row r="80" spans="7:7" s="1" customFormat="1" x14ac:dyDescent="0.2">
      <c r="G80" s="646"/>
    </row>
    <row r="81" spans="7:7" s="1" customFormat="1" x14ac:dyDescent="0.2">
      <c r="G81" s="646"/>
    </row>
    <row r="82" spans="7:7" s="1" customFormat="1" x14ac:dyDescent="0.2">
      <c r="G82" s="646"/>
    </row>
    <row r="83" spans="7:7" s="1" customFormat="1" x14ac:dyDescent="0.2">
      <c r="G83" s="646"/>
    </row>
    <row r="84" spans="7:7" s="1" customFormat="1" x14ac:dyDescent="0.2">
      <c r="G84" s="646"/>
    </row>
    <row r="85" spans="7:7" s="1" customFormat="1" x14ac:dyDescent="0.2">
      <c r="G85" s="646"/>
    </row>
    <row r="86" spans="7:7" s="1" customFormat="1" x14ac:dyDescent="0.2">
      <c r="G86" s="646"/>
    </row>
    <row r="87" spans="7:7" s="1" customFormat="1" x14ac:dyDescent="0.2">
      <c r="G87" s="646"/>
    </row>
    <row r="88" spans="7:7" s="1" customFormat="1" x14ac:dyDescent="0.2">
      <c r="G88" s="646"/>
    </row>
    <row r="89" spans="7:7" s="1" customFormat="1" x14ac:dyDescent="0.2">
      <c r="G89" s="646"/>
    </row>
    <row r="90" spans="7:7" s="1" customFormat="1" x14ac:dyDescent="0.2">
      <c r="G90" s="646"/>
    </row>
    <row r="91" spans="7:7" s="1" customFormat="1" x14ac:dyDescent="0.2">
      <c r="G91" s="646"/>
    </row>
    <row r="92" spans="7:7" s="1" customFormat="1" x14ac:dyDescent="0.2">
      <c r="G92" s="646"/>
    </row>
    <row r="93" spans="7:7" s="1" customFormat="1" x14ac:dyDescent="0.2">
      <c r="G93" s="646"/>
    </row>
    <row r="94" spans="7:7" s="1" customFormat="1" x14ac:dyDescent="0.2">
      <c r="G94" s="646"/>
    </row>
    <row r="95" spans="7:7" s="1" customFormat="1" x14ac:dyDescent="0.2">
      <c r="G95" s="646"/>
    </row>
    <row r="96" spans="7:7" s="1" customFormat="1" x14ac:dyDescent="0.2">
      <c r="G96" s="646"/>
    </row>
    <row r="97" spans="7:7" s="1" customFormat="1" x14ac:dyDescent="0.2">
      <c r="G97" s="646"/>
    </row>
    <row r="98" spans="7:7" s="1" customFormat="1" x14ac:dyDescent="0.2">
      <c r="G98" s="646"/>
    </row>
    <row r="99" spans="7:7" s="1" customFormat="1" x14ac:dyDescent="0.2">
      <c r="G99" s="646"/>
    </row>
    <row r="100" spans="7:7" s="1" customFormat="1" x14ac:dyDescent="0.2">
      <c r="G100" s="646"/>
    </row>
    <row r="101" spans="7:7" s="1" customFormat="1" x14ac:dyDescent="0.2">
      <c r="G101" s="646"/>
    </row>
    <row r="102" spans="7:7" s="1" customFormat="1" x14ac:dyDescent="0.2">
      <c r="G102" s="646"/>
    </row>
    <row r="103" spans="7:7" s="1" customFormat="1" x14ac:dyDescent="0.2">
      <c r="G103" s="646"/>
    </row>
    <row r="104" spans="7:7" s="1" customFormat="1" x14ac:dyDescent="0.2">
      <c r="G104" s="646"/>
    </row>
    <row r="105" spans="7:7" s="1" customFormat="1" x14ac:dyDescent="0.2">
      <c r="G105" s="646"/>
    </row>
    <row r="106" spans="7:7" s="1" customFormat="1" x14ac:dyDescent="0.2">
      <c r="G106" s="646"/>
    </row>
    <row r="107" spans="7:7" s="1" customFormat="1" x14ac:dyDescent="0.2">
      <c r="G107" s="646"/>
    </row>
    <row r="108" spans="7:7" s="1" customFormat="1" x14ac:dyDescent="0.2">
      <c r="G108" s="646"/>
    </row>
    <row r="109" spans="7:7" s="1" customFormat="1" x14ac:dyDescent="0.2">
      <c r="G109" s="646"/>
    </row>
    <row r="110" spans="7:7" s="1" customFormat="1" x14ac:dyDescent="0.2">
      <c r="G110" s="646"/>
    </row>
    <row r="111" spans="7:7" s="1" customFormat="1" x14ac:dyDescent="0.2">
      <c r="G111" s="646"/>
    </row>
    <row r="112" spans="7:7" s="1" customFormat="1" x14ac:dyDescent="0.2">
      <c r="G112" s="646"/>
    </row>
    <row r="113" spans="7:7" s="1" customFormat="1" x14ac:dyDescent="0.2">
      <c r="G113" s="646"/>
    </row>
    <row r="114" spans="7:7" s="1" customFormat="1" x14ac:dyDescent="0.2">
      <c r="G114" s="646"/>
    </row>
    <row r="115" spans="7:7" s="1" customFormat="1" x14ac:dyDescent="0.2">
      <c r="G115" s="646"/>
    </row>
    <row r="116" spans="7:7" s="1" customFormat="1" x14ac:dyDescent="0.2">
      <c r="G116" s="646"/>
    </row>
    <row r="117" spans="7:7" s="1" customFormat="1" x14ac:dyDescent="0.2">
      <c r="G117" s="646"/>
    </row>
    <row r="118" spans="7:7" s="1" customFormat="1" x14ac:dyDescent="0.2">
      <c r="G118" s="646"/>
    </row>
    <row r="119" spans="7:7" s="1" customFormat="1" x14ac:dyDescent="0.2">
      <c r="G119" s="646"/>
    </row>
    <row r="120" spans="7:7" s="1" customFormat="1" x14ac:dyDescent="0.2">
      <c r="G120" s="646"/>
    </row>
    <row r="121" spans="7:7" s="1" customFormat="1" x14ac:dyDescent="0.2">
      <c r="G121" s="646"/>
    </row>
    <row r="122" spans="7:7" s="1" customFormat="1" x14ac:dyDescent="0.2">
      <c r="G122" s="646"/>
    </row>
    <row r="123" spans="7:7" s="1" customFormat="1" x14ac:dyDescent="0.2">
      <c r="G123" s="646"/>
    </row>
    <row r="124" spans="7:7" s="1" customFormat="1" x14ac:dyDescent="0.2">
      <c r="G124" s="646"/>
    </row>
    <row r="125" spans="7:7" s="1" customFormat="1" x14ac:dyDescent="0.2">
      <c r="G125" s="646"/>
    </row>
    <row r="126" spans="7:7" s="1" customFormat="1" x14ac:dyDescent="0.2">
      <c r="G126" s="646"/>
    </row>
    <row r="127" spans="7:7" s="1" customFormat="1" x14ac:dyDescent="0.2">
      <c r="G127" s="646"/>
    </row>
    <row r="128" spans="7:7" s="1" customFormat="1" x14ac:dyDescent="0.2">
      <c r="G128" s="646"/>
    </row>
    <row r="129" spans="7:7" s="1" customFormat="1" x14ac:dyDescent="0.2">
      <c r="G129" s="646"/>
    </row>
    <row r="130" spans="7:7" s="1" customFormat="1" x14ac:dyDescent="0.2">
      <c r="G130" s="646"/>
    </row>
    <row r="131" spans="7:7" s="1" customFormat="1" x14ac:dyDescent="0.2">
      <c r="G131" s="646"/>
    </row>
    <row r="132" spans="7:7" s="1" customFormat="1" x14ac:dyDescent="0.2">
      <c r="G132" s="646"/>
    </row>
    <row r="133" spans="7:7" s="1" customFormat="1" x14ac:dyDescent="0.2">
      <c r="G133" s="646"/>
    </row>
    <row r="134" spans="7:7" s="1" customFormat="1" x14ac:dyDescent="0.2">
      <c r="G134" s="646"/>
    </row>
    <row r="135" spans="7:7" s="1" customFormat="1" x14ac:dyDescent="0.2">
      <c r="G135" s="646"/>
    </row>
    <row r="136" spans="7:7" s="1" customFormat="1" x14ac:dyDescent="0.2">
      <c r="G136" s="646"/>
    </row>
    <row r="137" spans="7:7" s="1" customFormat="1" x14ac:dyDescent="0.2">
      <c r="G137" s="646"/>
    </row>
    <row r="138" spans="7:7" s="1" customFormat="1" x14ac:dyDescent="0.2">
      <c r="G138" s="646"/>
    </row>
    <row r="139" spans="7:7" s="1" customFormat="1" x14ac:dyDescent="0.2">
      <c r="G139" s="646"/>
    </row>
    <row r="140" spans="7:7" s="1" customFormat="1" x14ac:dyDescent="0.2">
      <c r="G140" s="646"/>
    </row>
    <row r="141" spans="7:7" s="1" customFormat="1" x14ac:dyDescent="0.2">
      <c r="G141" s="646"/>
    </row>
    <row r="142" spans="7:7" s="1" customFormat="1" x14ac:dyDescent="0.2">
      <c r="G142" s="646"/>
    </row>
    <row r="143" spans="7:7" s="1" customFormat="1" x14ac:dyDescent="0.2">
      <c r="G143" s="646"/>
    </row>
    <row r="144" spans="7:7" s="1" customFormat="1" x14ac:dyDescent="0.2">
      <c r="G144" s="646"/>
    </row>
    <row r="145" spans="7:7" s="1" customFormat="1" x14ac:dyDescent="0.2">
      <c r="G145" s="646"/>
    </row>
    <row r="146" spans="7:7" s="1" customFormat="1" x14ac:dyDescent="0.2">
      <c r="G146" s="646"/>
    </row>
    <row r="147" spans="7:7" s="1" customFormat="1" x14ac:dyDescent="0.2">
      <c r="G147" s="646"/>
    </row>
    <row r="148" spans="7:7" s="1" customFormat="1" x14ac:dyDescent="0.2">
      <c r="G148" s="646"/>
    </row>
    <row r="149" spans="7:7" s="1" customFormat="1" x14ac:dyDescent="0.2">
      <c r="G149" s="646"/>
    </row>
    <row r="150" spans="7:7" s="1" customFormat="1" x14ac:dyDescent="0.2">
      <c r="G150" s="646"/>
    </row>
    <row r="151" spans="7:7" s="1" customFormat="1" x14ac:dyDescent="0.2">
      <c r="G151" s="646"/>
    </row>
    <row r="152" spans="7:7" s="1" customFormat="1" x14ac:dyDescent="0.2">
      <c r="G152" s="646"/>
    </row>
    <row r="153" spans="7:7" s="1" customFormat="1" x14ac:dyDescent="0.2">
      <c r="G153" s="646"/>
    </row>
    <row r="154" spans="7:7" s="1" customFormat="1" x14ac:dyDescent="0.2">
      <c r="G154" s="646"/>
    </row>
    <row r="155" spans="7:7" s="1" customFormat="1" x14ac:dyDescent="0.2">
      <c r="G155" s="646"/>
    </row>
    <row r="156" spans="7:7" s="1" customFormat="1" x14ac:dyDescent="0.2">
      <c r="G156" s="646"/>
    </row>
    <row r="157" spans="7:7" s="1" customFormat="1" x14ac:dyDescent="0.2">
      <c r="G157" s="646"/>
    </row>
    <row r="158" spans="7:7" s="1" customFormat="1" x14ac:dyDescent="0.2">
      <c r="G158" s="646"/>
    </row>
    <row r="159" spans="7:7" s="1" customFormat="1" x14ac:dyDescent="0.2">
      <c r="G159" s="646"/>
    </row>
    <row r="160" spans="7:7" s="1" customFormat="1" x14ac:dyDescent="0.2">
      <c r="G160" s="646"/>
    </row>
    <row r="161" spans="7:7" s="1" customFormat="1" x14ac:dyDescent="0.2">
      <c r="G161" s="646"/>
    </row>
    <row r="162" spans="7:7" s="1" customFormat="1" x14ac:dyDescent="0.2">
      <c r="G162" s="646"/>
    </row>
    <row r="163" spans="7:7" s="1" customFormat="1" x14ac:dyDescent="0.2">
      <c r="G163" s="646"/>
    </row>
    <row r="164" spans="7:7" s="1" customFormat="1" x14ac:dyDescent="0.2">
      <c r="G164" s="646"/>
    </row>
    <row r="165" spans="7:7" s="1" customFormat="1" x14ac:dyDescent="0.2">
      <c r="G165" s="646"/>
    </row>
    <row r="166" spans="7:7" s="1" customFormat="1" x14ac:dyDescent="0.2">
      <c r="G166" s="646"/>
    </row>
    <row r="167" spans="7:7" s="1" customFormat="1" x14ac:dyDescent="0.2">
      <c r="G167" s="646"/>
    </row>
    <row r="168" spans="7:7" s="1" customFormat="1" x14ac:dyDescent="0.2">
      <c r="G168" s="646"/>
    </row>
    <row r="169" spans="7:7" s="1" customFormat="1" x14ac:dyDescent="0.2">
      <c r="G169" s="646"/>
    </row>
    <row r="170" spans="7:7" s="1" customFormat="1" x14ac:dyDescent="0.2">
      <c r="G170" s="646"/>
    </row>
    <row r="171" spans="7:7" s="1" customFormat="1" x14ac:dyDescent="0.2">
      <c r="G171" s="646"/>
    </row>
    <row r="172" spans="7:7" s="1" customFormat="1" x14ac:dyDescent="0.2">
      <c r="G172" s="646"/>
    </row>
    <row r="173" spans="7:7" s="1" customFormat="1" x14ac:dyDescent="0.2">
      <c r="G173" s="646"/>
    </row>
    <row r="174" spans="7:7" s="1" customFormat="1" x14ac:dyDescent="0.2">
      <c r="G174" s="646"/>
    </row>
    <row r="175" spans="7:7" s="1" customFormat="1" x14ac:dyDescent="0.2">
      <c r="G175" s="646"/>
    </row>
    <row r="176" spans="7:7" s="1" customFormat="1" x14ac:dyDescent="0.2">
      <c r="G176" s="646"/>
    </row>
    <row r="177" spans="7:7" s="1" customFormat="1" x14ac:dyDescent="0.2">
      <c r="G177" s="646"/>
    </row>
    <row r="178" spans="7:7" s="1" customFormat="1" x14ac:dyDescent="0.2">
      <c r="G178" s="646"/>
    </row>
    <row r="179" spans="7:7" s="1" customFormat="1" x14ac:dyDescent="0.2">
      <c r="G179" s="646"/>
    </row>
    <row r="180" spans="7:7" s="1" customFormat="1" x14ac:dyDescent="0.2">
      <c r="G180" s="646"/>
    </row>
    <row r="181" spans="7:7" s="1" customFormat="1" x14ac:dyDescent="0.2">
      <c r="G181" s="646"/>
    </row>
    <row r="182" spans="7:7" s="1" customFormat="1" x14ac:dyDescent="0.2">
      <c r="G182" s="646"/>
    </row>
    <row r="183" spans="7:7" s="1" customFormat="1" x14ac:dyDescent="0.2">
      <c r="G183" s="646"/>
    </row>
    <row r="184" spans="7:7" s="1" customFormat="1" x14ac:dyDescent="0.2">
      <c r="G184" s="646"/>
    </row>
    <row r="185" spans="7:7" s="1" customFormat="1" x14ac:dyDescent="0.2">
      <c r="G185" s="646"/>
    </row>
    <row r="186" spans="7:7" s="1" customFormat="1" x14ac:dyDescent="0.2">
      <c r="G186" s="646"/>
    </row>
    <row r="187" spans="7:7" s="1" customFormat="1" x14ac:dyDescent="0.2">
      <c r="G187" s="646"/>
    </row>
    <row r="188" spans="7:7" s="1" customFormat="1" x14ac:dyDescent="0.2">
      <c r="G188" s="646"/>
    </row>
    <row r="189" spans="7:7" s="1" customFormat="1" x14ac:dyDescent="0.2">
      <c r="G189" s="646"/>
    </row>
    <row r="190" spans="7:7" s="1" customFormat="1" x14ac:dyDescent="0.2">
      <c r="G190" s="646"/>
    </row>
    <row r="191" spans="7:7" s="1" customFormat="1" x14ac:dyDescent="0.2">
      <c r="G191" s="646"/>
    </row>
    <row r="192" spans="7:7" s="1" customFormat="1" x14ac:dyDescent="0.2">
      <c r="G192" s="646"/>
    </row>
    <row r="193" spans="7:7" s="1" customFormat="1" x14ac:dyDescent="0.2">
      <c r="G193" s="646"/>
    </row>
    <row r="194" spans="7:7" s="1" customFormat="1" x14ac:dyDescent="0.2">
      <c r="G194" s="646"/>
    </row>
    <row r="195" spans="7:7" s="1" customFormat="1" x14ac:dyDescent="0.2">
      <c r="G195" s="646"/>
    </row>
    <row r="196" spans="7:7" s="1" customFormat="1" x14ac:dyDescent="0.2">
      <c r="G196" s="646"/>
    </row>
    <row r="197" spans="7:7" s="1" customFormat="1" x14ac:dyDescent="0.2">
      <c r="G197" s="646"/>
    </row>
    <row r="198" spans="7:7" s="1" customFormat="1" x14ac:dyDescent="0.2">
      <c r="G198" s="646"/>
    </row>
    <row r="199" spans="7:7" s="1" customFormat="1" x14ac:dyDescent="0.2">
      <c r="G199" s="646"/>
    </row>
    <row r="200" spans="7:7" s="1" customFormat="1" x14ac:dyDescent="0.2">
      <c r="G200" s="646"/>
    </row>
    <row r="201" spans="7:7" s="1" customFormat="1" x14ac:dyDescent="0.2">
      <c r="G201" s="646"/>
    </row>
    <row r="202" spans="7:7" s="1" customFormat="1" x14ac:dyDescent="0.2">
      <c r="G202" s="646"/>
    </row>
    <row r="203" spans="7:7" s="1" customFormat="1" x14ac:dyDescent="0.2">
      <c r="G203" s="646"/>
    </row>
    <row r="204" spans="7:7" s="1" customFormat="1" x14ac:dyDescent="0.2">
      <c r="G204" s="646"/>
    </row>
    <row r="205" spans="7:7" s="1" customFormat="1" x14ac:dyDescent="0.2">
      <c r="G205" s="646"/>
    </row>
    <row r="206" spans="7:7" s="1" customFormat="1" x14ac:dyDescent="0.2">
      <c r="G206" s="646"/>
    </row>
    <row r="207" spans="7:7" s="1" customFormat="1" x14ac:dyDescent="0.2">
      <c r="G207" s="646"/>
    </row>
    <row r="208" spans="7:7" s="1" customFormat="1" x14ac:dyDescent="0.2">
      <c r="G208" s="646"/>
    </row>
    <row r="209" spans="7:7" s="1" customFormat="1" x14ac:dyDescent="0.2">
      <c r="G209" s="646"/>
    </row>
    <row r="210" spans="7:7" s="1" customFormat="1" x14ac:dyDescent="0.2">
      <c r="G210" s="646"/>
    </row>
    <row r="211" spans="7:7" s="1" customFormat="1" x14ac:dyDescent="0.2">
      <c r="G211" s="646"/>
    </row>
    <row r="212" spans="7:7" s="1" customFormat="1" x14ac:dyDescent="0.2">
      <c r="G212" s="646"/>
    </row>
    <row r="213" spans="7:7" s="1" customFormat="1" x14ac:dyDescent="0.2">
      <c r="G213" s="646"/>
    </row>
    <row r="214" spans="7:7" s="1" customFormat="1" x14ac:dyDescent="0.2">
      <c r="G214" s="646"/>
    </row>
    <row r="215" spans="7:7" s="1" customFormat="1" x14ac:dyDescent="0.2">
      <c r="G215" s="646"/>
    </row>
    <row r="216" spans="7:7" s="1" customFormat="1" x14ac:dyDescent="0.2">
      <c r="G216" s="646"/>
    </row>
    <row r="217" spans="7:7" s="1" customFormat="1" x14ac:dyDescent="0.2">
      <c r="G217" s="646"/>
    </row>
    <row r="218" spans="7:7" s="1" customFormat="1" x14ac:dyDescent="0.2">
      <c r="G218" s="646"/>
    </row>
    <row r="219" spans="7:7" s="1" customFormat="1" x14ac:dyDescent="0.2">
      <c r="G219" s="646"/>
    </row>
    <row r="220" spans="7:7" s="1" customFormat="1" x14ac:dyDescent="0.2">
      <c r="G220" s="646"/>
    </row>
    <row r="221" spans="7:7" s="1" customFormat="1" x14ac:dyDescent="0.2">
      <c r="G221" s="646"/>
    </row>
    <row r="222" spans="7:7" s="1" customFormat="1" x14ac:dyDescent="0.2">
      <c r="G222" s="646"/>
    </row>
    <row r="223" spans="7:7" s="1" customFormat="1" x14ac:dyDescent="0.2">
      <c r="G223" s="646"/>
    </row>
    <row r="224" spans="7:7" s="1" customFormat="1" x14ac:dyDescent="0.2">
      <c r="G224" s="646"/>
    </row>
    <row r="225" spans="7:7" s="1" customFormat="1" x14ac:dyDescent="0.2">
      <c r="G225" s="646"/>
    </row>
    <row r="226" spans="7:7" s="1" customFormat="1" x14ac:dyDescent="0.2">
      <c r="G226" s="646"/>
    </row>
    <row r="227" spans="7:7" s="1" customFormat="1" x14ac:dyDescent="0.2">
      <c r="G227" s="646"/>
    </row>
    <row r="228" spans="7:7" s="1" customFormat="1" x14ac:dyDescent="0.2">
      <c r="G228" s="646"/>
    </row>
    <row r="229" spans="7:7" s="1" customFormat="1" x14ac:dyDescent="0.2">
      <c r="G229" s="646"/>
    </row>
    <row r="230" spans="7:7" s="1" customFormat="1" x14ac:dyDescent="0.2">
      <c r="G230" s="646"/>
    </row>
    <row r="231" spans="7:7" s="1" customFormat="1" x14ac:dyDescent="0.2">
      <c r="G231" s="646"/>
    </row>
    <row r="232" spans="7:7" s="1" customFormat="1" x14ac:dyDescent="0.2">
      <c r="G232" s="646"/>
    </row>
    <row r="233" spans="7:7" s="1" customFormat="1" x14ac:dyDescent="0.2">
      <c r="G233" s="646"/>
    </row>
    <row r="234" spans="7:7" s="1" customFormat="1" x14ac:dyDescent="0.2">
      <c r="G234" s="646"/>
    </row>
    <row r="235" spans="7:7" s="1" customFormat="1" x14ac:dyDescent="0.2">
      <c r="G235" s="646"/>
    </row>
    <row r="236" spans="7:7" s="1" customFormat="1" x14ac:dyDescent="0.2">
      <c r="G236" s="646"/>
    </row>
    <row r="237" spans="7:7" s="1" customFormat="1" x14ac:dyDescent="0.2">
      <c r="G237" s="646"/>
    </row>
    <row r="238" spans="7:7" s="1" customFormat="1" x14ac:dyDescent="0.2">
      <c r="G238" s="646"/>
    </row>
    <row r="239" spans="7:7" s="1" customFormat="1" x14ac:dyDescent="0.2">
      <c r="G239" s="646"/>
    </row>
    <row r="240" spans="7:7" s="1" customFormat="1" x14ac:dyDescent="0.2">
      <c r="G240" s="646"/>
    </row>
    <row r="241" spans="7:7" s="1" customFormat="1" x14ac:dyDescent="0.2">
      <c r="G241" s="646"/>
    </row>
    <row r="242" spans="7:7" s="1" customFormat="1" x14ac:dyDescent="0.2">
      <c r="G242" s="646"/>
    </row>
    <row r="243" spans="7:7" s="1" customFormat="1" x14ac:dyDescent="0.2">
      <c r="G243" s="646"/>
    </row>
    <row r="244" spans="7:7" s="1" customFormat="1" x14ac:dyDescent="0.2">
      <c r="G244" s="646"/>
    </row>
    <row r="245" spans="7:7" s="1" customFormat="1" x14ac:dyDescent="0.2">
      <c r="G245" s="646"/>
    </row>
    <row r="246" spans="7:7" s="1" customFormat="1" x14ac:dyDescent="0.2">
      <c r="G246" s="646"/>
    </row>
    <row r="247" spans="7:7" s="1" customFormat="1" x14ac:dyDescent="0.2">
      <c r="G247" s="646"/>
    </row>
    <row r="248" spans="7:7" s="1" customFormat="1" x14ac:dyDescent="0.2">
      <c r="G248" s="646"/>
    </row>
    <row r="249" spans="7:7" s="1" customFormat="1" x14ac:dyDescent="0.2">
      <c r="G249" s="646"/>
    </row>
    <row r="250" spans="7:7" s="1" customFormat="1" x14ac:dyDescent="0.2">
      <c r="G250" s="646"/>
    </row>
    <row r="251" spans="7:7" s="1" customFormat="1" x14ac:dyDescent="0.2">
      <c r="G251" s="646"/>
    </row>
    <row r="252" spans="7:7" s="1" customFormat="1" x14ac:dyDescent="0.2">
      <c r="G252" s="646"/>
    </row>
    <row r="253" spans="7:7" s="1" customFormat="1" x14ac:dyDescent="0.2">
      <c r="G253" s="646"/>
    </row>
    <row r="254" spans="7:7" s="1" customFormat="1" x14ac:dyDescent="0.2">
      <c r="G254" s="646"/>
    </row>
    <row r="255" spans="7:7" s="1" customFormat="1" x14ac:dyDescent="0.2">
      <c r="G255" s="646"/>
    </row>
    <row r="256" spans="7:7" s="1" customFormat="1" x14ac:dyDescent="0.2">
      <c r="G256" s="646"/>
    </row>
    <row r="257" spans="7:7" s="1" customFormat="1" x14ac:dyDescent="0.2">
      <c r="G257" s="646"/>
    </row>
    <row r="258" spans="7:7" s="1" customFormat="1" x14ac:dyDescent="0.2">
      <c r="G258" s="646"/>
    </row>
    <row r="259" spans="7:7" s="1" customFormat="1" x14ac:dyDescent="0.2">
      <c r="G259" s="646"/>
    </row>
    <row r="260" spans="7:7" s="1" customFormat="1" x14ac:dyDescent="0.2">
      <c r="G260" s="646"/>
    </row>
    <row r="261" spans="7:7" s="1" customFormat="1" x14ac:dyDescent="0.2">
      <c r="G261" s="646"/>
    </row>
    <row r="262" spans="7:7" s="1" customFormat="1" x14ac:dyDescent="0.2">
      <c r="G262" s="646"/>
    </row>
    <row r="263" spans="7:7" s="1" customFormat="1" x14ac:dyDescent="0.2">
      <c r="G263" s="646"/>
    </row>
    <row r="264" spans="7:7" s="1" customFormat="1" x14ac:dyDescent="0.2">
      <c r="G264" s="646"/>
    </row>
    <row r="265" spans="7:7" s="1" customFormat="1" x14ac:dyDescent="0.2">
      <c r="G265" s="646"/>
    </row>
    <row r="266" spans="7:7" s="1" customFormat="1" x14ac:dyDescent="0.2">
      <c r="G266" s="646"/>
    </row>
    <row r="267" spans="7:7" s="1" customFormat="1" x14ac:dyDescent="0.2">
      <c r="G267" s="646"/>
    </row>
    <row r="268" spans="7:7" s="1" customFormat="1" x14ac:dyDescent="0.2">
      <c r="G268" s="646"/>
    </row>
    <row r="269" spans="7:7" s="1" customFormat="1" x14ac:dyDescent="0.2">
      <c r="G269" s="646"/>
    </row>
    <row r="270" spans="7:7" s="1" customFormat="1" x14ac:dyDescent="0.2">
      <c r="G270" s="646"/>
    </row>
    <row r="271" spans="7:7" s="1" customFormat="1" x14ac:dyDescent="0.2">
      <c r="G271" s="646"/>
    </row>
    <row r="272" spans="7:7" s="1" customFormat="1" x14ac:dyDescent="0.2">
      <c r="G272" s="646"/>
    </row>
    <row r="273" spans="7:7" s="1" customFormat="1" x14ac:dyDescent="0.2">
      <c r="G273" s="646"/>
    </row>
    <row r="274" spans="7:7" s="1" customFormat="1" x14ac:dyDescent="0.2">
      <c r="G274" s="646"/>
    </row>
    <row r="275" spans="7:7" s="1" customFormat="1" x14ac:dyDescent="0.2">
      <c r="G275" s="646"/>
    </row>
    <row r="276" spans="7:7" s="1" customFormat="1" x14ac:dyDescent="0.2">
      <c r="G276" s="646"/>
    </row>
    <row r="277" spans="7:7" s="1" customFormat="1" x14ac:dyDescent="0.2">
      <c r="G277" s="646"/>
    </row>
    <row r="278" spans="7:7" s="1" customFormat="1" x14ac:dyDescent="0.2">
      <c r="G278" s="646"/>
    </row>
    <row r="279" spans="7:7" s="1" customFormat="1" x14ac:dyDescent="0.2">
      <c r="G279" s="646"/>
    </row>
    <row r="280" spans="7:7" s="1" customFormat="1" x14ac:dyDescent="0.2">
      <c r="G280" s="646"/>
    </row>
    <row r="281" spans="7:7" s="1" customFormat="1" x14ac:dyDescent="0.2">
      <c r="G281" s="646"/>
    </row>
    <row r="282" spans="7:7" s="1" customFormat="1" x14ac:dyDescent="0.2">
      <c r="G282" s="646"/>
    </row>
    <row r="283" spans="7:7" s="1" customFormat="1" x14ac:dyDescent="0.2">
      <c r="G283" s="646"/>
    </row>
    <row r="284" spans="7:7" s="1" customFormat="1" x14ac:dyDescent="0.2">
      <c r="G284" s="646"/>
    </row>
    <row r="285" spans="7:7" s="1" customFormat="1" x14ac:dyDescent="0.2">
      <c r="G285" s="646"/>
    </row>
    <row r="286" spans="7:7" s="1" customFormat="1" x14ac:dyDescent="0.2">
      <c r="G286" s="646"/>
    </row>
    <row r="287" spans="7:7" s="1" customFormat="1" x14ac:dyDescent="0.2">
      <c r="G287" s="646"/>
    </row>
    <row r="288" spans="7:7" s="1" customFormat="1" x14ac:dyDescent="0.2">
      <c r="G288" s="646"/>
    </row>
    <row r="289" spans="7:7" s="1" customFormat="1" x14ac:dyDescent="0.2">
      <c r="G289" s="646"/>
    </row>
    <row r="290" spans="7:7" s="1" customFormat="1" x14ac:dyDescent="0.2">
      <c r="G290" s="646"/>
    </row>
    <row r="291" spans="7:7" s="1" customFormat="1" x14ac:dyDescent="0.2">
      <c r="G291" s="646"/>
    </row>
    <row r="292" spans="7:7" s="1" customFormat="1" x14ac:dyDescent="0.2">
      <c r="G292" s="646"/>
    </row>
    <row r="293" spans="7:7" s="1" customFormat="1" x14ac:dyDescent="0.2">
      <c r="G293" s="646"/>
    </row>
    <row r="294" spans="7:7" s="1" customFormat="1" x14ac:dyDescent="0.2">
      <c r="G294" s="646"/>
    </row>
    <row r="295" spans="7:7" s="1" customFormat="1" x14ac:dyDescent="0.2">
      <c r="G295" s="646"/>
    </row>
    <row r="296" spans="7:7" s="1" customFormat="1" x14ac:dyDescent="0.2">
      <c r="G296" s="646"/>
    </row>
    <row r="297" spans="7:7" s="1" customFormat="1" x14ac:dyDescent="0.2">
      <c r="G297" s="646"/>
    </row>
    <row r="298" spans="7:7" s="1" customFormat="1" x14ac:dyDescent="0.2">
      <c r="G298" s="646"/>
    </row>
    <row r="299" spans="7:7" s="1" customFormat="1" x14ac:dyDescent="0.2">
      <c r="G299" s="646"/>
    </row>
    <row r="300" spans="7:7" s="1" customFormat="1" x14ac:dyDescent="0.2">
      <c r="G300" s="646"/>
    </row>
    <row r="301" spans="7:7" s="1" customFormat="1" x14ac:dyDescent="0.2">
      <c r="G301" s="646"/>
    </row>
    <row r="302" spans="7:7" s="1" customFormat="1" x14ac:dyDescent="0.2">
      <c r="G302" s="646"/>
    </row>
    <row r="303" spans="7:7" s="1" customFormat="1" x14ac:dyDescent="0.2">
      <c r="G303" s="646"/>
    </row>
    <row r="304" spans="7:7" s="1" customFormat="1" x14ac:dyDescent="0.2">
      <c r="G304" s="646"/>
    </row>
    <row r="305" spans="7:7" s="1" customFormat="1" x14ac:dyDescent="0.2">
      <c r="G305" s="646"/>
    </row>
    <row r="306" spans="7:7" s="1" customFormat="1" x14ac:dyDescent="0.2">
      <c r="G306" s="646"/>
    </row>
    <row r="307" spans="7:7" s="1" customFormat="1" x14ac:dyDescent="0.2">
      <c r="G307" s="646"/>
    </row>
    <row r="308" spans="7:7" s="1" customFormat="1" x14ac:dyDescent="0.2">
      <c r="G308" s="646"/>
    </row>
    <row r="309" spans="7:7" s="1" customFormat="1" x14ac:dyDescent="0.2">
      <c r="G309" s="646"/>
    </row>
    <row r="310" spans="7:7" s="1" customFormat="1" x14ac:dyDescent="0.2">
      <c r="G310" s="646"/>
    </row>
    <row r="311" spans="7:7" s="1" customFormat="1" x14ac:dyDescent="0.2">
      <c r="G311" s="646"/>
    </row>
    <row r="312" spans="7:7" s="1" customFormat="1" x14ac:dyDescent="0.2">
      <c r="G312" s="646"/>
    </row>
    <row r="313" spans="7:7" s="1" customFormat="1" x14ac:dyDescent="0.2">
      <c r="G313" s="646"/>
    </row>
    <row r="314" spans="7:7" s="1" customFormat="1" x14ac:dyDescent="0.2">
      <c r="G314" s="646"/>
    </row>
    <row r="315" spans="7:7" s="1" customFormat="1" x14ac:dyDescent="0.2">
      <c r="G315" s="646"/>
    </row>
    <row r="316" spans="7:7" s="1" customFormat="1" x14ac:dyDescent="0.2">
      <c r="G316" s="646"/>
    </row>
    <row r="317" spans="7:7" s="1" customFormat="1" x14ac:dyDescent="0.2">
      <c r="G317" s="646"/>
    </row>
    <row r="318" spans="7:7" s="1" customFormat="1" x14ac:dyDescent="0.2">
      <c r="G318" s="646"/>
    </row>
    <row r="319" spans="7:7" s="1" customFormat="1" x14ac:dyDescent="0.2">
      <c r="G319" s="646"/>
    </row>
    <row r="320" spans="7:7" s="1" customFormat="1" x14ac:dyDescent="0.2">
      <c r="G320" s="646"/>
    </row>
    <row r="321" spans="7:7" s="1" customFormat="1" x14ac:dyDescent="0.2">
      <c r="G321" s="646"/>
    </row>
    <row r="322" spans="7:7" s="1" customFormat="1" x14ac:dyDescent="0.2">
      <c r="G322" s="646"/>
    </row>
    <row r="323" spans="7:7" s="1" customFormat="1" x14ac:dyDescent="0.2">
      <c r="G323" s="646"/>
    </row>
    <row r="324" spans="7:7" s="1" customFormat="1" x14ac:dyDescent="0.2">
      <c r="G324" s="646"/>
    </row>
    <row r="325" spans="7:7" s="1" customFormat="1" x14ac:dyDescent="0.2">
      <c r="G325" s="646"/>
    </row>
    <row r="326" spans="7:7" s="1" customFormat="1" x14ac:dyDescent="0.2">
      <c r="G326" s="646"/>
    </row>
    <row r="327" spans="7:7" s="1" customFormat="1" x14ac:dyDescent="0.2">
      <c r="G327" s="646"/>
    </row>
    <row r="328" spans="7:7" s="1" customFormat="1" x14ac:dyDescent="0.2">
      <c r="G328" s="646"/>
    </row>
    <row r="329" spans="7:7" s="1" customFormat="1" x14ac:dyDescent="0.2">
      <c r="G329" s="646"/>
    </row>
    <row r="330" spans="7:7" s="1" customFormat="1" x14ac:dyDescent="0.2">
      <c r="G330" s="646"/>
    </row>
    <row r="331" spans="7:7" s="1" customFormat="1" x14ac:dyDescent="0.2">
      <c r="G331" s="646"/>
    </row>
    <row r="332" spans="7:7" s="1" customFormat="1" x14ac:dyDescent="0.2">
      <c r="G332" s="646"/>
    </row>
    <row r="333" spans="7:7" s="1" customFormat="1" x14ac:dyDescent="0.2">
      <c r="G333" s="646"/>
    </row>
    <row r="334" spans="7:7" s="1" customFormat="1" x14ac:dyDescent="0.2">
      <c r="G334" s="646"/>
    </row>
    <row r="335" spans="7:7" s="1" customFormat="1" x14ac:dyDescent="0.2">
      <c r="G335" s="646"/>
    </row>
    <row r="336" spans="7:7" s="1" customFormat="1" x14ac:dyDescent="0.2">
      <c r="G336" s="646"/>
    </row>
    <row r="337" spans="7:7" s="1" customFormat="1" x14ac:dyDescent="0.2">
      <c r="G337" s="646"/>
    </row>
    <row r="338" spans="7:7" s="1" customFormat="1" x14ac:dyDescent="0.2">
      <c r="G338" s="646"/>
    </row>
    <row r="339" spans="7:7" s="1" customFormat="1" x14ac:dyDescent="0.2">
      <c r="G339" s="646"/>
    </row>
    <row r="340" spans="7:7" s="1" customFormat="1" x14ac:dyDescent="0.2">
      <c r="G340" s="646"/>
    </row>
  </sheetData>
  <mergeCells count="7">
    <mergeCell ref="A30:I30"/>
    <mergeCell ref="A1:G2"/>
    <mergeCell ref="C3:D3"/>
    <mergeCell ref="E3:F3"/>
    <mergeCell ref="A3:A4"/>
    <mergeCell ref="B3:B4"/>
    <mergeCell ref="G3:I3"/>
  </mergeCells>
  <conditionalFormatting sqref="I18">
    <cfRule type="cellIs" dxfId="37" priority="36" operator="between">
      <formula>0.00001</formula>
      <formula>0.499</formula>
    </cfRule>
  </conditionalFormatting>
  <conditionalFormatting sqref="I18">
    <cfRule type="cellIs" dxfId="36" priority="35" operator="between">
      <formula>0.00001</formula>
      <formula>0.499</formula>
    </cfRule>
  </conditionalFormatting>
  <conditionalFormatting sqref="I18">
    <cfRule type="cellIs" dxfId="35" priority="34" operator="between">
      <formula>0.00001</formula>
      <formula>0.499</formula>
    </cfRule>
  </conditionalFormatting>
  <conditionalFormatting sqref="I18">
    <cfRule type="cellIs" dxfId="34" priority="33" operator="between">
      <formula>0.00001</formula>
      <formula>0.499</formula>
    </cfRule>
  </conditionalFormatting>
  <conditionalFormatting sqref="I18">
    <cfRule type="cellIs" dxfId="33" priority="32" operator="between">
      <formula>0.00001</formula>
      <formula>0.499</formula>
    </cfRule>
  </conditionalFormatting>
  <conditionalFormatting sqref="I18">
    <cfRule type="cellIs" dxfId="32" priority="31" operator="between">
      <formula>0.00001</formula>
      <formula>0.499</formula>
    </cfRule>
  </conditionalFormatting>
  <conditionalFormatting sqref="I18">
    <cfRule type="cellIs" dxfId="31" priority="30" operator="between">
      <formula>0.00001</formula>
      <formula>0.499</formula>
    </cfRule>
  </conditionalFormatting>
  <conditionalFormatting sqref="I18">
    <cfRule type="cellIs" dxfId="30" priority="29" operator="between">
      <formula>0.00001</formula>
      <formula>0.499</formula>
    </cfRule>
  </conditionalFormatting>
  <conditionalFormatting sqref="I18">
    <cfRule type="cellIs" dxfId="29" priority="28" operator="between">
      <formula>0.00001</formula>
      <formula>0.499</formula>
    </cfRule>
  </conditionalFormatting>
  <conditionalFormatting sqref="I17">
    <cfRule type="cellIs" dxfId="28" priority="9" operator="between">
      <formula>0.00001</formula>
      <formula>0.499</formula>
    </cfRule>
  </conditionalFormatting>
  <conditionalFormatting sqref="I17">
    <cfRule type="cellIs" dxfId="27" priority="8" operator="between">
      <formula>0.00001</formula>
      <formula>0.499</formula>
    </cfRule>
  </conditionalFormatting>
  <conditionalFormatting sqref="I17">
    <cfRule type="cellIs" dxfId="26" priority="7" operator="between">
      <formula>0.00001</formula>
      <formula>0.499</formula>
    </cfRule>
  </conditionalFormatting>
  <conditionalFormatting sqref="I17">
    <cfRule type="cellIs" dxfId="25" priority="6" operator="between">
      <formula>0.00001</formula>
      <formula>0.499</formula>
    </cfRule>
  </conditionalFormatting>
  <conditionalFormatting sqref="I17">
    <cfRule type="cellIs" dxfId="24" priority="5" operator="between">
      <formula>0.00001</formula>
      <formula>0.499</formula>
    </cfRule>
  </conditionalFormatting>
  <conditionalFormatting sqref="I17">
    <cfRule type="cellIs" dxfId="23" priority="4" operator="between">
      <formula>0.00001</formula>
      <formula>0.499</formula>
    </cfRule>
  </conditionalFormatting>
  <conditionalFormatting sqref="I17">
    <cfRule type="cellIs" dxfId="22" priority="3" operator="between">
      <formula>0.00001</formula>
      <formula>0.499</formula>
    </cfRule>
  </conditionalFormatting>
  <conditionalFormatting sqref="I17">
    <cfRule type="cellIs" dxfId="21" priority="2" operator="between">
      <formula>0.00001</formula>
      <formula>0.499</formula>
    </cfRule>
  </conditionalFormatting>
  <conditionalFormatting sqref="I17">
    <cfRule type="cellIs" dxfId="20" priority="1" operator="between">
      <formula>0.00001</formula>
      <formula>0.499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J10" sqref="J10"/>
    </sheetView>
  </sheetViews>
  <sheetFormatPr baseColWidth="10" defaultRowHeight="14.25" x14ac:dyDescent="0.2"/>
  <cols>
    <col min="1" max="1" width="25.25" customWidth="1"/>
    <col min="10" max="31" width="11" style="1"/>
  </cols>
  <sheetData>
    <row r="1" spans="1:12" x14ac:dyDescent="0.2">
      <c r="A1" s="816" t="s">
        <v>353</v>
      </c>
      <c r="B1" s="816"/>
      <c r="C1" s="816"/>
      <c r="D1" s="816"/>
      <c r="E1" s="816"/>
      <c r="F1" s="816"/>
      <c r="G1" s="1"/>
      <c r="H1" s="1"/>
      <c r="I1" s="1"/>
    </row>
    <row r="2" spans="1:12" x14ac:dyDescent="0.2">
      <c r="A2" s="817"/>
      <c r="B2" s="817"/>
      <c r="C2" s="817"/>
      <c r="D2" s="817"/>
      <c r="E2" s="817"/>
      <c r="F2" s="817"/>
      <c r="G2" s="10"/>
      <c r="H2" s="55" t="s">
        <v>479</v>
      </c>
      <c r="I2" s="1"/>
    </row>
    <row r="3" spans="1:12" x14ac:dyDescent="0.2">
      <c r="A3" s="11"/>
      <c r="B3" s="779">
        <f>INDICE!A3</f>
        <v>43983</v>
      </c>
      <c r="C3" s="780">
        <v>41671</v>
      </c>
      <c r="D3" s="780" t="s">
        <v>116</v>
      </c>
      <c r="E3" s="780"/>
      <c r="F3" s="780" t="s">
        <v>117</v>
      </c>
      <c r="G3" s="780"/>
      <c r="H3" s="780"/>
      <c r="I3" s="1"/>
    </row>
    <row r="4" spans="1:12" x14ac:dyDescent="0.2">
      <c r="A4" s="266"/>
      <c r="B4" s="82" t="s">
        <v>54</v>
      </c>
      <c r="C4" s="82" t="s">
        <v>434</v>
      </c>
      <c r="D4" s="82" t="s">
        <v>54</v>
      </c>
      <c r="E4" s="82" t="s">
        <v>434</v>
      </c>
      <c r="F4" s="82" t="s">
        <v>54</v>
      </c>
      <c r="G4" s="83" t="s">
        <v>434</v>
      </c>
      <c r="H4" s="83" t="s">
        <v>107</v>
      </c>
      <c r="I4" s="55"/>
    </row>
    <row r="5" spans="1:12" ht="14.1" customHeight="1" x14ac:dyDescent="0.2">
      <c r="A5" s="501" t="s">
        <v>341</v>
      </c>
      <c r="B5" s="239">
        <v>1278.45478</v>
      </c>
      <c r="C5" s="240">
        <v>282.53650270874454</v>
      </c>
      <c r="D5" s="239">
        <v>4672.1994599999998</v>
      </c>
      <c r="E5" s="240">
        <v>92.646441773175255</v>
      </c>
      <c r="F5" s="239">
        <v>13994.347750000001</v>
      </c>
      <c r="G5" s="240">
        <v>-13.148293230921487</v>
      </c>
      <c r="H5" s="240">
        <v>89.915378559787101</v>
      </c>
      <c r="I5" s="1"/>
    </row>
    <row r="6" spans="1:12" x14ac:dyDescent="0.2">
      <c r="A6" s="3" t="s">
        <v>536</v>
      </c>
      <c r="B6" s="447">
        <v>548.77634</v>
      </c>
      <c r="C6" s="455">
        <v>64.203681785995499</v>
      </c>
      <c r="D6" s="447">
        <v>1623.3699100000001</v>
      </c>
      <c r="E6" s="455">
        <v>-22.8788062394663</v>
      </c>
      <c r="F6" s="447">
        <v>6776.4331299999994</v>
      </c>
      <c r="G6" s="609">
        <v>-39.902411514806275</v>
      </c>
      <c r="H6" s="455">
        <v>43.539403268654148</v>
      </c>
      <c r="I6" s="1"/>
    </row>
    <row r="7" spans="1:12" x14ac:dyDescent="0.2">
      <c r="A7" s="3" t="s">
        <v>537</v>
      </c>
      <c r="B7" s="449">
        <v>729.67844000000002</v>
      </c>
      <c r="C7" s="455" t="s">
        <v>143</v>
      </c>
      <c r="D7" s="449">
        <v>3048.8295499999999</v>
      </c>
      <c r="E7" s="455">
        <v>851.83093151432399</v>
      </c>
      <c r="F7" s="449">
        <v>7217.9146200000005</v>
      </c>
      <c r="G7" s="609">
        <v>49.21659276798735</v>
      </c>
      <c r="H7" s="455">
        <v>46.375975291132939</v>
      </c>
      <c r="I7" s="170"/>
      <c r="J7" s="170"/>
    </row>
    <row r="8" spans="1:12" x14ac:dyDescent="0.2">
      <c r="A8" s="501" t="s">
        <v>676</v>
      </c>
      <c r="B8" s="427">
        <v>71.386970000000005</v>
      </c>
      <c r="C8" s="429">
        <v>-26.459416061537301</v>
      </c>
      <c r="D8" s="427">
        <v>746.17795000000001</v>
      </c>
      <c r="E8" s="429">
        <v>59.261938050952736</v>
      </c>
      <c r="F8" s="427">
        <v>1238.0493100000001</v>
      </c>
      <c r="G8" s="429">
        <v>-64.08349776082872</v>
      </c>
      <c r="H8" s="429">
        <v>7.9546167047573331</v>
      </c>
      <c r="I8" s="170"/>
      <c r="J8" s="170"/>
    </row>
    <row r="9" spans="1:12" x14ac:dyDescent="0.2">
      <c r="A9" s="3" t="s">
        <v>345</v>
      </c>
      <c r="B9" s="447">
        <v>13.652710000000001</v>
      </c>
      <c r="C9" s="455">
        <v>-72.403804406267966</v>
      </c>
      <c r="D9" s="447">
        <v>295.73003000000006</v>
      </c>
      <c r="E9" s="455">
        <v>33.865658969290216</v>
      </c>
      <c r="F9" s="447">
        <v>535.62391000000002</v>
      </c>
      <c r="G9" s="455">
        <v>-78.308832675483018</v>
      </c>
      <c r="H9" s="455">
        <v>3.4414484686021423</v>
      </c>
      <c r="I9" s="170"/>
      <c r="J9" s="170"/>
    </row>
    <row r="10" spans="1:12" x14ac:dyDescent="0.2">
      <c r="A10" s="3" t="s">
        <v>346</v>
      </c>
      <c r="B10" s="449">
        <v>8.7951599999999992</v>
      </c>
      <c r="C10" s="456">
        <v>-9.8470451484344714</v>
      </c>
      <c r="D10" s="449">
        <v>97.778549999999981</v>
      </c>
      <c r="E10" s="746">
        <v>-1.5084003661306868</v>
      </c>
      <c r="F10" s="449">
        <v>205.37397000000004</v>
      </c>
      <c r="G10" s="456">
        <v>-74.398714886952376</v>
      </c>
      <c r="H10" s="506">
        <v>1.3195526214414932</v>
      </c>
      <c r="I10" s="170"/>
      <c r="J10" s="170"/>
    </row>
    <row r="11" spans="1:12" x14ac:dyDescent="0.2">
      <c r="A11" s="3" t="s">
        <v>347</v>
      </c>
      <c r="B11" s="447">
        <v>0</v>
      </c>
      <c r="C11" s="455">
        <v>-100</v>
      </c>
      <c r="D11" s="447">
        <v>0</v>
      </c>
      <c r="E11" s="455">
        <v>-100</v>
      </c>
      <c r="F11" s="447">
        <v>0</v>
      </c>
      <c r="G11" s="455">
        <v>-100</v>
      </c>
      <c r="H11" s="447">
        <v>0</v>
      </c>
      <c r="I11" s="1"/>
      <c r="J11" s="455"/>
      <c r="L11" s="455"/>
    </row>
    <row r="12" spans="1:12" x14ac:dyDescent="0.2">
      <c r="A12" s="3" t="s">
        <v>348</v>
      </c>
      <c r="B12" s="508">
        <v>48.939099999999996</v>
      </c>
      <c r="C12" s="448">
        <v>729.79975244586876</v>
      </c>
      <c r="D12" s="447">
        <v>267.64227</v>
      </c>
      <c r="E12" s="455">
        <v>143.07241324066797</v>
      </c>
      <c r="F12" s="447">
        <v>389.97775000000001</v>
      </c>
      <c r="G12" s="455">
        <v>247.77528831770422</v>
      </c>
      <c r="H12" s="506">
        <v>2.5056542575300811</v>
      </c>
      <c r="I12" s="170"/>
      <c r="J12" s="170"/>
    </row>
    <row r="13" spans="1:12" x14ac:dyDescent="0.2">
      <c r="A13" s="3" t="s">
        <v>349</v>
      </c>
      <c r="B13" s="447">
        <v>0</v>
      </c>
      <c r="C13" s="448">
        <v>-100</v>
      </c>
      <c r="D13" s="447">
        <v>33.246639999999999</v>
      </c>
      <c r="E13" s="448">
        <v>0.23074998266511371</v>
      </c>
      <c r="F13" s="447">
        <v>55.293219999999998</v>
      </c>
      <c r="G13" s="448">
        <v>7.9619286981201878</v>
      </c>
      <c r="H13" s="455">
        <v>0.3552656327330147</v>
      </c>
      <c r="I13" s="170"/>
      <c r="J13" s="170"/>
    </row>
    <row r="14" spans="1:12" x14ac:dyDescent="0.2">
      <c r="A14" s="66" t="s">
        <v>350</v>
      </c>
      <c r="B14" s="447">
        <v>0</v>
      </c>
      <c r="C14" s="516" t="s">
        <v>143</v>
      </c>
      <c r="D14" s="447">
        <v>51.780459999999998</v>
      </c>
      <c r="E14" s="516" t="s">
        <v>143</v>
      </c>
      <c r="F14" s="447">
        <v>51.780459999999998</v>
      </c>
      <c r="G14" s="455">
        <v>1158.9462679309506</v>
      </c>
      <c r="H14" s="455">
        <v>0.33269572445060275</v>
      </c>
      <c r="I14" s="1"/>
      <c r="J14" s="170"/>
    </row>
    <row r="15" spans="1:12" x14ac:dyDescent="0.2">
      <c r="A15" s="501" t="s">
        <v>677</v>
      </c>
      <c r="B15" s="427">
        <v>0</v>
      </c>
      <c r="C15" s="429">
        <v>-100</v>
      </c>
      <c r="D15" s="427">
        <v>151.429</v>
      </c>
      <c r="E15" s="744">
        <v>-18.358753726796813</v>
      </c>
      <c r="F15" s="427">
        <v>331.512</v>
      </c>
      <c r="G15" s="429">
        <v>65.33934485097555</v>
      </c>
      <c r="H15" s="429">
        <v>2.1300047354555796</v>
      </c>
      <c r="I15" s="170"/>
      <c r="J15" s="170"/>
    </row>
    <row r="16" spans="1:12" x14ac:dyDescent="0.2">
      <c r="A16" s="703" t="s">
        <v>115</v>
      </c>
      <c r="B16" s="61">
        <v>1349.84175</v>
      </c>
      <c r="C16" s="62">
        <v>193.15568665566968</v>
      </c>
      <c r="D16" s="61">
        <v>5569.8064100000001</v>
      </c>
      <c r="E16" s="62">
        <v>80.880443720800869</v>
      </c>
      <c r="F16" s="61">
        <v>15563.90906</v>
      </c>
      <c r="G16" s="62">
        <v>-21.237058971763719</v>
      </c>
      <c r="H16" s="62">
        <v>100</v>
      </c>
      <c r="I16" s="10"/>
      <c r="J16" s="170"/>
      <c r="L16" s="170"/>
    </row>
    <row r="17" spans="1:9" x14ac:dyDescent="0.2">
      <c r="A17" s="133" t="s">
        <v>595</v>
      </c>
      <c r="B17" s="1"/>
      <c r="C17" s="10"/>
      <c r="D17" s="10"/>
      <c r="E17" s="10"/>
      <c r="F17" s="10"/>
      <c r="G17" s="10"/>
      <c r="H17" s="165" t="s">
        <v>223</v>
      </c>
      <c r="I17" s="1"/>
    </row>
    <row r="18" spans="1:9" x14ac:dyDescent="0.2">
      <c r="A18" s="133" t="s">
        <v>647</v>
      </c>
      <c r="B18" s="1"/>
      <c r="C18" s="1"/>
      <c r="D18" s="1"/>
      <c r="E18" s="1"/>
      <c r="F18" s="1"/>
      <c r="G18" s="1"/>
      <c r="H18" s="1"/>
      <c r="I18" s="1"/>
    </row>
    <row r="19" spans="1:9" x14ac:dyDescent="0.2">
      <c r="A19" s="133" t="s">
        <v>648</v>
      </c>
      <c r="B19" s="1"/>
      <c r="C19" s="1"/>
      <c r="D19" s="1"/>
      <c r="E19" s="1"/>
      <c r="F19" s="1"/>
      <c r="G19" s="1"/>
      <c r="H19" s="1"/>
      <c r="I19" s="1"/>
    </row>
    <row r="20" spans="1:9" ht="14.25" customHeight="1" x14ac:dyDescent="0.2">
      <c r="A20" s="446" t="s">
        <v>548</v>
      </c>
      <c r="B20" s="611"/>
      <c r="C20" s="611"/>
      <c r="D20" s="611"/>
      <c r="E20" s="611"/>
      <c r="F20" s="611"/>
      <c r="G20" s="611"/>
      <c r="H20" s="611"/>
      <c r="I20" s="1"/>
    </row>
    <row r="21" spans="1:9" x14ac:dyDescent="0.2">
      <c r="A21" s="611"/>
      <c r="B21" s="611"/>
      <c r="C21" s="611"/>
      <c r="D21" s="611"/>
      <c r="E21" s="611"/>
      <c r="F21" s="611"/>
      <c r="G21" s="611"/>
      <c r="H21" s="611"/>
      <c r="I21" s="1"/>
    </row>
    <row r="22" spans="1:9" s="1" customFormat="1" x14ac:dyDescent="0.2">
      <c r="A22" s="611"/>
      <c r="B22" s="611"/>
      <c r="C22" s="611"/>
      <c r="D22" s="611"/>
      <c r="E22" s="611"/>
      <c r="F22" s="611"/>
      <c r="G22" s="611"/>
      <c r="H22" s="61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19" priority="23" operator="between">
      <formula>0.0001</formula>
      <formula>0.4999999</formula>
    </cfRule>
  </conditionalFormatting>
  <conditionalFormatting sqref="D7">
    <cfRule type="cellIs" dxfId="18" priority="22" operator="between">
      <formula>0.0001</formula>
      <formula>0.4999999</formula>
    </cfRule>
  </conditionalFormatting>
  <conditionalFormatting sqref="B12">
    <cfRule type="cellIs" dxfId="17" priority="16"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2.625" customWidth="1"/>
    <col min="9" max="39" width="11" style="1"/>
  </cols>
  <sheetData>
    <row r="1" spans="1:8" x14ac:dyDescent="0.2">
      <c r="A1" s="816" t="s">
        <v>540</v>
      </c>
      <c r="B1" s="816"/>
      <c r="C1" s="816"/>
      <c r="D1" s="816"/>
      <c r="E1" s="816"/>
      <c r="F1" s="816"/>
      <c r="G1" s="1"/>
      <c r="H1" s="1"/>
    </row>
    <row r="2" spans="1:8" x14ac:dyDescent="0.2">
      <c r="A2" s="817"/>
      <c r="B2" s="817"/>
      <c r="C2" s="817"/>
      <c r="D2" s="817"/>
      <c r="E2" s="817"/>
      <c r="F2" s="817"/>
      <c r="G2" s="10"/>
      <c r="H2" s="55" t="s">
        <v>479</v>
      </c>
    </row>
    <row r="3" spans="1:8" x14ac:dyDescent="0.2">
      <c r="A3" s="11"/>
      <c r="B3" s="782">
        <f>INDICE!A3</f>
        <v>43983</v>
      </c>
      <c r="C3" s="782">
        <v>41671</v>
      </c>
      <c r="D3" s="781" t="s">
        <v>116</v>
      </c>
      <c r="E3" s="781"/>
      <c r="F3" s="781" t="s">
        <v>117</v>
      </c>
      <c r="G3" s="781"/>
      <c r="H3" s="781"/>
    </row>
    <row r="4" spans="1:8" x14ac:dyDescent="0.2">
      <c r="A4" s="266"/>
      <c r="B4" s="188" t="s">
        <v>54</v>
      </c>
      <c r="C4" s="189" t="s">
        <v>434</v>
      </c>
      <c r="D4" s="188" t="s">
        <v>54</v>
      </c>
      <c r="E4" s="189" t="s">
        <v>434</v>
      </c>
      <c r="F4" s="188" t="s">
        <v>54</v>
      </c>
      <c r="G4" s="190" t="s">
        <v>434</v>
      </c>
      <c r="H4" s="189" t="s">
        <v>483</v>
      </c>
    </row>
    <row r="5" spans="1:8" x14ac:dyDescent="0.2">
      <c r="A5" s="426" t="s">
        <v>115</v>
      </c>
      <c r="B5" s="61">
        <v>25930.795539999999</v>
      </c>
      <c r="C5" s="62">
        <v>-18.039726480882102</v>
      </c>
      <c r="D5" s="61">
        <v>165432.92560999998</v>
      </c>
      <c r="E5" s="62">
        <v>-12.486706929235366</v>
      </c>
      <c r="F5" s="61">
        <v>381629.16612000001</v>
      </c>
      <c r="G5" s="62">
        <v>3.818630707582789</v>
      </c>
      <c r="H5" s="62">
        <v>100</v>
      </c>
    </row>
    <row r="6" spans="1:8" x14ac:dyDescent="0.2">
      <c r="A6" s="708" t="s">
        <v>339</v>
      </c>
      <c r="B6" s="185">
        <v>6918.5921899999994</v>
      </c>
      <c r="C6" s="159">
        <v>-37.185395928896916</v>
      </c>
      <c r="D6" s="185">
        <v>47018.858500000002</v>
      </c>
      <c r="E6" s="159">
        <v>-47.101942242745153</v>
      </c>
      <c r="F6" s="185">
        <v>123848.82547000003</v>
      </c>
      <c r="G6" s="159">
        <v>-31.317348467368582</v>
      </c>
      <c r="H6" s="159">
        <v>32.452662549134629</v>
      </c>
    </row>
    <row r="7" spans="1:8" x14ac:dyDescent="0.2">
      <c r="A7" s="708" t="s">
        <v>340</v>
      </c>
      <c r="B7" s="185">
        <v>19012.20335</v>
      </c>
      <c r="C7" s="159">
        <v>-7.8149001100103384</v>
      </c>
      <c r="D7" s="185">
        <v>118414.06711</v>
      </c>
      <c r="E7" s="159">
        <v>18.234718933956675</v>
      </c>
      <c r="F7" s="185">
        <v>257780.34065</v>
      </c>
      <c r="G7" s="159">
        <v>37.650387008141216</v>
      </c>
      <c r="H7" s="159">
        <v>67.547337450865371</v>
      </c>
    </row>
    <row r="8" spans="1:8" x14ac:dyDescent="0.2">
      <c r="A8" s="489" t="s">
        <v>649</v>
      </c>
      <c r="B8" s="421">
        <v>8143.8950300000006</v>
      </c>
      <c r="C8" s="422">
        <v>-19.28507532727248</v>
      </c>
      <c r="D8" s="421">
        <v>52948.119579999999</v>
      </c>
      <c r="E8" s="424">
        <v>6.920592279245434</v>
      </c>
      <c r="F8" s="423">
        <v>96890.010319999987</v>
      </c>
      <c r="G8" s="424">
        <v>46.178021631102403</v>
      </c>
      <c r="H8" s="424">
        <v>25.388523446746664</v>
      </c>
    </row>
    <row r="9" spans="1:8" x14ac:dyDescent="0.2">
      <c r="A9" s="489" t="s">
        <v>650</v>
      </c>
      <c r="B9" s="421">
        <v>17786.900509999996</v>
      </c>
      <c r="C9" s="422">
        <v>-17.456615336975165</v>
      </c>
      <c r="D9" s="421">
        <v>112484.80602999999</v>
      </c>
      <c r="E9" s="424">
        <v>-19.375270835111372</v>
      </c>
      <c r="F9" s="423">
        <v>284739.15580000001</v>
      </c>
      <c r="G9" s="424">
        <v>-5.4995926570664846</v>
      </c>
      <c r="H9" s="424">
        <v>74.611476553253326</v>
      </c>
    </row>
    <row r="10" spans="1:8" x14ac:dyDescent="0.2">
      <c r="A10" s="15"/>
      <c r="B10" s="15"/>
      <c r="C10" s="442"/>
      <c r="D10" s="1"/>
      <c r="E10" s="1"/>
      <c r="F10" s="1"/>
      <c r="G10" s="1"/>
      <c r="H10" s="165" t="s">
        <v>223</v>
      </c>
    </row>
    <row r="11" spans="1:8" x14ac:dyDescent="0.2">
      <c r="A11" s="133" t="s">
        <v>595</v>
      </c>
      <c r="B11" s="1"/>
      <c r="C11" s="1"/>
      <c r="D11" s="1"/>
      <c r="E11" s="1"/>
      <c r="F11" s="1"/>
      <c r="G11" s="1"/>
      <c r="H11" s="1"/>
    </row>
    <row r="12" spans="1:8" x14ac:dyDescent="0.2">
      <c r="A12" s="446" t="s">
        <v>549</v>
      </c>
      <c r="B12" s="1"/>
      <c r="C12" s="1"/>
      <c r="D12" s="1"/>
      <c r="E12" s="1"/>
      <c r="F12" s="1"/>
      <c r="G12" s="1"/>
      <c r="H12" s="1"/>
    </row>
    <row r="13" spans="1:8" x14ac:dyDescent="0.2">
      <c r="A13" s="825"/>
      <c r="B13" s="825"/>
      <c r="C13" s="825"/>
      <c r="D13" s="825"/>
      <c r="E13" s="825"/>
      <c r="F13" s="825"/>
      <c r="G13" s="825"/>
      <c r="H13" s="825"/>
    </row>
    <row r="14" spans="1:8" s="1" customFormat="1" x14ac:dyDescent="0.2">
      <c r="A14" s="825"/>
      <c r="B14" s="825"/>
      <c r="C14" s="825"/>
      <c r="D14" s="825"/>
      <c r="E14" s="825"/>
      <c r="F14" s="825"/>
      <c r="G14" s="825"/>
      <c r="H14" s="825"/>
    </row>
    <row r="15" spans="1:8" s="1" customFormat="1" x14ac:dyDescent="0.2">
      <c r="D15" s="170"/>
    </row>
    <row r="16" spans="1:8" s="1" customFormat="1" x14ac:dyDescent="0.2">
      <c r="D16" s="170"/>
    </row>
    <row r="17" spans="4:4" s="1" customFormat="1" x14ac:dyDescent="0.2">
      <c r="D17" s="170"/>
    </row>
    <row r="18" spans="4:4" s="1" customFormat="1" x14ac:dyDescent="0.2">
      <c r="D18" s="716"/>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25" x14ac:dyDescent="0.2"/>
  <cols>
    <col min="1" max="1" width="28.125" customWidth="1"/>
    <col min="2" max="2" width="11.375" bestFit="1" customWidth="1"/>
    <col min="9" max="43" width="11" style="1"/>
  </cols>
  <sheetData>
    <row r="1" spans="1:8" x14ac:dyDescent="0.2">
      <c r="A1" s="53" t="s">
        <v>357</v>
      </c>
      <c r="B1" s="53"/>
      <c r="C1" s="53"/>
      <c r="D1" s="6"/>
      <c r="E1" s="6"/>
      <c r="F1" s="6"/>
      <c r="G1" s="6"/>
      <c r="H1" s="3"/>
    </row>
    <row r="2" spans="1:8" x14ac:dyDescent="0.2">
      <c r="A2" s="54"/>
      <c r="B2" s="54"/>
      <c r="C2" s="54"/>
      <c r="D2" s="65"/>
      <c r="E2" s="65"/>
      <c r="F2" s="65"/>
      <c r="G2" s="108"/>
      <c r="H2" s="55" t="s">
        <v>479</v>
      </c>
    </row>
    <row r="3" spans="1:8" x14ac:dyDescent="0.2">
      <c r="A3" s="56"/>
      <c r="B3" s="782">
        <f>INDICE!A3</f>
        <v>43983</v>
      </c>
      <c r="C3" s="781">
        <v>41671</v>
      </c>
      <c r="D3" s="781" t="s">
        <v>116</v>
      </c>
      <c r="E3" s="781"/>
      <c r="F3" s="781" t="s">
        <v>117</v>
      </c>
      <c r="G3" s="781"/>
      <c r="H3" s="781"/>
    </row>
    <row r="4" spans="1:8" ht="25.5" x14ac:dyDescent="0.2">
      <c r="A4" s="66"/>
      <c r="B4" s="188" t="s">
        <v>54</v>
      </c>
      <c r="C4" s="189" t="s">
        <v>434</v>
      </c>
      <c r="D4" s="188" t="s">
        <v>54</v>
      </c>
      <c r="E4" s="189" t="s">
        <v>434</v>
      </c>
      <c r="F4" s="188" t="s">
        <v>54</v>
      </c>
      <c r="G4" s="190" t="s">
        <v>434</v>
      </c>
      <c r="H4" s="189" t="s">
        <v>107</v>
      </c>
    </row>
    <row r="5" spans="1:8" ht="15" x14ac:dyDescent="0.25">
      <c r="A5" s="522" t="s">
        <v>358</v>
      </c>
      <c r="B5" s="602">
        <v>0.72123710920000006</v>
      </c>
      <c r="C5" s="542">
        <v>-55.588847955665024</v>
      </c>
      <c r="D5" s="523">
        <v>4.4639883250000008</v>
      </c>
      <c r="E5" s="524">
        <v>-62.431601406437011</v>
      </c>
      <c r="F5" s="525">
        <v>16.884829160800003</v>
      </c>
      <c r="G5" s="524">
        <v>-39.212034684668929</v>
      </c>
      <c r="H5" s="603">
        <v>1.7218819558440881</v>
      </c>
    </row>
    <row r="6" spans="1:8" ht="15" x14ac:dyDescent="0.25">
      <c r="A6" s="522" t="s">
        <v>359</v>
      </c>
      <c r="B6" s="602">
        <v>0</v>
      </c>
      <c r="C6" s="543" t="s">
        <v>143</v>
      </c>
      <c r="D6" s="526">
        <v>0</v>
      </c>
      <c r="E6" s="529" t="s">
        <v>143</v>
      </c>
      <c r="F6" s="543">
        <v>0</v>
      </c>
      <c r="G6" s="529">
        <v>-100</v>
      </c>
      <c r="H6" s="604">
        <v>0</v>
      </c>
    </row>
    <row r="7" spans="1:8" ht="15" x14ac:dyDescent="0.25">
      <c r="A7" s="522" t="s">
        <v>360</v>
      </c>
      <c r="B7" s="602">
        <v>1.3888505999999998</v>
      </c>
      <c r="C7" s="543">
        <v>-44.289987966305659</v>
      </c>
      <c r="D7" s="526">
        <v>21.299542670000001</v>
      </c>
      <c r="E7" s="543">
        <v>-18.447942883890772</v>
      </c>
      <c r="F7" s="528">
        <v>40.672667700000005</v>
      </c>
      <c r="G7" s="527">
        <v>-30.228434773691831</v>
      </c>
      <c r="H7" s="605">
        <v>4.1477193486365413</v>
      </c>
    </row>
    <row r="8" spans="1:8" ht="15" x14ac:dyDescent="0.25">
      <c r="A8" s="522" t="s">
        <v>542</v>
      </c>
      <c r="B8" s="602">
        <v>12.0098</v>
      </c>
      <c r="C8" s="543">
        <v>-90.115146876054553</v>
      </c>
      <c r="D8" s="617">
        <v>277.8578</v>
      </c>
      <c r="E8" s="529">
        <v>-68.688812631293985</v>
      </c>
      <c r="F8" s="528">
        <v>822.26319999999998</v>
      </c>
      <c r="G8" s="529">
        <v>-46.339184475201925</v>
      </c>
      <c r="H8" s="605">
        <v>83.852797890407331</v>
      </c>
    </row>
    <row r="9" spans="1:8" ht="15" x14ac:dyDescent="0.25">
      <c r="A9" s="522" t="s">
        <v>553</v>
      </c>
      <c r="B9" s="602">
        <v>7.4145699999999994</v>
      </c>
      <c r="C9" s="543">
        <v>1.3057794780707677</v>
      </c>
      <c r="D9" s="528">
        <v>52.606349999999999</v>
      </c>
      <c r="E9" s="529">
        <v>0.96418756574594056</v>
      </c>
      <c r="F9" s="528">
        <v>100.78247999999999</v>
      </c>
      <c r="G9" s="529">
        <v>1.4699899166804575</v>
      </c>
      <c r="H9" s="605">
        <v>10.277600805112058</v>
      </c>
    </row>
    <row r="10" spans="1:8" x14ac:dyDescent="0.2">
      <c r="A10" s="530" t="s">
        <v>187</v>
      </c>
      <c r="B10" s="531">
        <v>21.534457709199998</v>
      </c>
      <c r="C10" s="532">
        <v>-83.800517772712567</v>
      </c>
      <c r="D10" s="533">
        <v>356.22768099500001</v>
      </c>
      <c r="E10" s="532">
        <v>-63.557695931775271</v>
      </c>
      <c r="F10" s="533">
        <v>980.60317686079986</v>
      </c>
      <c r="G10" s="532">
        <v>-43.2924050305771</v>
      </c>
      <c r="H10" s="532">
        <v>100</v>
      </c>
    </row>
    <row r="11" spans="1:8" x14ac:dyDescent="0.2">
      <c r="A11" s="584" t="s">
        <v>254</v>
      </c>
      <c r="B11" s="518">
        <f>B10/'Consumo de gas natural'!B8*100</f>
        <v>8.5313179988918311E-2</v>
      </c>
      <c r="C11" s="75"/>
      <c r="D11" s="97">
        <f>D10/'Consumo de gas natural'!D8*100</f>
        <v>0.20732884082902814</v>
      </c>
      <c r="E11" s="75"/>
      <c r="F11" s="97">
        <f>F10/'Consumo de gas natural'!F8*100</f>
        <v>0.26226676312952812</v>
      </c>
      <c r="G11" s="194"/>
      <c r="H11" s="519"/>
    </row>
    <row r="12" spans="1:8" x14ac:dyDescent="0.2">
      <c r="A12" s="80"/>
      <c r="B12" s="59"/>
      <c r="C12" s="59"/>
      <c r="D12" s="59"/>
      <c r="E12" s="59"/>
      <c r="F12" s="59"/>
      <c r="G12" s="73"/>
      <c r="H12" s="165" t="s">
        <v>223</v>
      </c>
    </row>
    <row r="13" spans="1:8" x14ac:dyDescent="0.2">
      <c r="A13" s="80" t="s">
        <v>592</v>
      </c>
      <c r="B13" s="108"/>
      <c r="C13" s="108"/>
      <c r="D13" s="108"/>
      <c r="E13" s="108"/>
      <c r="F13" s="108"/>
      <c r="G13" s="108"/>
      <c r="H13" s="1"/>
    </row>
    <row r="14" spans="1:8" x14ac:dyDescent="0.2">
      <c r="A14" s="446" t="s">
        <v>549</v>
      </c>
      <c r="B14" s="1"/>
      <c r="C14" s="1"/>
      <c r="D14" s="1"/>
      <c r="E14" s="1"/>
      <c r="F14" s="1"/>
      <c r="G14" s="1"/>
      <c r="H14" s="1"/>
    </row>
    <row r="15" spans="1:8" x14ac:dyDescent="0.2">
      <c r="A15" s="80" t="s">
        <v>554</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6" priority="27" operator="equal">
      <formula>0</formula>
    </cfRule>
    <cfRule type="cellIs" dxfId="15" priority="30" operator="between">
      <formula>-0.49</formula>
      <formula>0.49</formula>
    </cfRule>
  </conditionalFormatting>
  <conditionalFormatting sqref="B20:B25">
    <cfRule type="cellIs" dxfId="14" priority="29" operator="between">
      <formula>0.00001</formula>
      <formula>0.499</formula>
    </cfRule>
  </conditionalFormatting>
  <conditionalFormatting sqref="D7">
    <cfRule type="cellIs" dxfId="13" priority="25" operator="equal">
      <formula>0</formula>
    </cfRule>
    <cfRule type="cellIs" dxfId="12" priority="26" operator="between">
      <formula>-0.49</formula>
      <formula>0.49</formula>
    </cfRule>
  </conditionalFormatting>
  <conditionalFormatting sqref="C7">
    <cfRule type="cellIs" dxfId="11" priority="18" operator="equal">
      <formula>0</formula>
    </cfRule>
    <cfRule type="cellIs" dxfId="10" priority="19" operator="between">
      <formula>-0.49</formula>
      <formula>0.49</formula>
    </cfRule>
  </conditionalFormatting>
  <conditionalFormatting sqref="E7">
    <cfRule type="cellIs" dxfId="9" priority="14" operator="equal">
      <formula>0</formula>
    </cfRule>
    <cfRule type="cellIs" dxfId="8" priority="15" operator="between">
      <formula>-0.49</formula>
      <formula>0.49</formula>
    </cfRule>
  </conditionalFormatting>
  <conditionalFormatting sqref="B6">
    <cfRule type="cellIs" dxfId="7" priority="12" operator="equal">
      <formula>0</formula>
    </cfRule>
    <cfRule type="cellIs" dxfId="6" priority="13" operator="between">
      <formula>-0.49</formula>
      <formula>0.49</formula>
    </cfRule>
  </conditionalFormatting>
  <conditionalFormatting sqref="B5">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2" t="s">
        <v>361</v>
      </c>
      <c r="B1" s="162"/>
      <c r="C1" s="162"/>
      <c r="D1" s="162"/>
      <c r="E1" s="15"/>
    </row>
    <row r="2" spans="1:5" x14ac:dyDescent="0.2">
      <c r="A2" s="163"/>
      <c r="B2" s="163"/>
      <c r="C2" s="163"/>
      <c r="D2" s="163"/>
      <c r="E2" s="55" t="s">
        <v>479</v>
      </c>
    </row>
    <row r="3" spans="1:5" x14ac:dyDescent="0.2">
      <c r="A3" s="242" t="s">
        <v>362</v>
      </c>
      <c r="B3" s="243"/>
      <c r="C3" s="244"/>
      <c r="D3" s="242" t="s">
        <v>363</v>
      </c>
      <c r="E3" s="243"/>
    </row>
    <row r="4" spans="1:5" x14ac:dyDescent="0.2">
      <c r="A4" s="145" t="s">
        <v>364</v>
      </c>
      <c r="B4" s="175">
        <v>27302.171747709199</v>
      </c>
      <c r="C4" s="245"/>
      <c r="D4" s="145" t="s">
        <v>365</v>
      </c>
      <c r="E4" s="175">
        <v>1349.84175</v>
      </c>
    </row>
    <row r="5" spans="1:5" x14ac:dyDescent="0.2">
      <c r="A5" s="18" t="s">
        <v>366</v>
      </c>
      <c r="B5" s="246">
        <v>21.534457709199998</v>
      </c>
      <c r="C5" s="245"/>
      <c r="D5" s="18" t="s">
        <v>367</v>
      </c>
      <c r="E5" s="247">
        <v>1349.84175</v>
      </c>
    </row>
    <row r="6" spans="1:5" x14ac:dyDescent="0.2">
      <c r="A6" s="18" t="s">
        <v>368</v>
      </c>
      <c r="B6" s="246">
        <v>19083.590319999999</v>
      </c>
      <c r="C6" s="245"/>
      <c r="D6" s="145" t="s">
        <v>370</v>
      </c>
      <c r="E6" s="175">
        <v>25241.653999999999</v>
      </c>
    </row>
    <row r="7" spans="1:5" x14ac:dyDescent="0.2">
      <c r="A7" s="18" t="s">
        <v>369</v>
      </c>
      <c r="B7" s="246">
        <v>8197.0469699999994</v>
      </c>
      <c r="C7" s="245"/>
      <c r="D7" s="18" t="s">
        <v>371</v>
      </c>
      <c r="E7" s="247">
        <v>16412.39</v>
      </c>
    </row>
    <row r="8" spans="1:5" x14ac:dyDescent="0.2">
      <c r="A8" s="457"/>
      <c r="B8" s="458"/>
      <c r="C8" s="245"/>
      <c r="D8" s="18" t="s">
        <v>372</v>
      </c>
      <c r="E8" s="247">
        <v>7955.982</v>
      </c>
    </row>
    <row r="9" spans="1:5" x14ac:dyDescent="0.2">
      <c r="A9" s="145" t="s">
        <v>263</v>
      </c>
      <c r="B9" s="175">
        <v>35</v>
      </c>
      <c r="C9" s="245"/>
      <c r="D9" s="18" t="s">
        <v>373</v>
      </c>
      <c r="E9" s="247">
        <v>873.28200000000004</v>
      </c>
    </row>
    <row r="10" spans="1:5" x14ac:dyDescent="0.2">
      <c r="A10" s="18"/>
      <c r="B10" s="246"/>
      <c r="C10" s="245"/>
      <c r="D10" s="145" t="s">
        <v>374</v>
      </c>
      <c r="E10" s="175">
        <v>745.67599770920015</v>
      </c>
    </row>
    <row r="11" spans="1:5" x14ac:dyDescent="0.2">
      <c r="A11" s="177" t="s">
        <v>115</v>
      </c>
      <c r="B11" s="178">
        <v>27337.171747709199</v>
      </c>
      <c r="C11" s="245"/>
      <c r="D11" s="177" t="s">
        <v>115</v>
      </c>
      <c r="E11" s="178">
        <v>27337.171747709199</v>
      </c>
    </row>
    <row r="12" spans="1:5" x14ac:dyDescent="0.2">
      <c r="A12" s="1"/>
      <c r="B12" s="1"/>
      <c r="C12" s="245"/>
      <c r="D12" s="1"/>
      <c r="E12" s="165" t="s">
        <v>223</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69" t="s">
        <v>509</v>
      </c>
      <c r="B1" s="769"/>
      <c r="C1" s="769"/>
      <c r="D1" s="769"/>
      <c r="E1" s="769"/>
      <c r="F1" s="653"/>
    </row>
    <row r="2" spans="1:6" x14ac:dyDescent="0.2">
      <c r="A2" s="770"/>
      <c r="B2" s="770"/>
      <c r="C2" s="770"/>
      <c r="D2" s="770"/>
      <c r="E2" s="770"/>
      <c r="F2" s="55" t="s">
        <v>375</v>
      </c>
    </row>
    <row r="3" spans="1:6" x14ac:dyDescent="0.2">
      <c r="A3" s="56"/>
      <c r="B3" s="56"/>
      <c r="C3" s="656" t="s">
        <v>507</v>
      </c>
      <c r="D3" s="656" t="s">
        <v>604</v>
      </c>
      <c r="E3" s="656" t="s">
        <v>508</v>
      </c>
      <c r="F3" s="656" t="s">
        <v>604</v>
      </c>
    </row>
    <row r="4" spans="1:6" ht="15" x14ac:dyDescent="0.25">
      <c r="A4" s="707">
        <v>2015</v>
      </c>
      <c r="B4" s="654" t="s">
        <v>526</v>
      </c>
      <c r="C4" s="662"/>
      <c r="D4" s="662"/>
      <c r="E4" s="662"/>
      <c r="F4" s="662"/>
    </row>
    <row r="5" spans="1:6" ht="15" x14ac:dyDescent="0.25">
      <c r="A5" s="710" t="s">
        <v>526</v>
      </c>
      <c r="B5" s="1" t="s">
        <v>631</v>
      </c>
      <c r="C5" s="248">
        <v>9.0886838900000004</v>
      </c>
      <c r="D5" s="459">
        <v>-2.6007676211640698</v>
      </c>
      <c r="E5" s="248">
        <v>7.2163298899999999</v>
      </c>
      <c r="F5" s="459">
        <v>-3.1907918818624004</v>
      </c>
    </row>
    <row r="6" spans="1:6" ht="15" x14ac:dyDescent="0.25">
      <c r="A6" s="710" t="s">
        <v>526</v>
      </c>
      <c r="B6" s="1" t="s">
        <v>632</v>
      </c>
      <c r="C6" s="248">
        <v>8.8966738299999992</v>
      </c>
      <c r="D6" s="459">
        <v>-2.1126277723363662</v>
      </c>
      <c r="E6" s="248">
        <v>7.0243198300000005</v>
      </c>
      <c r="F6" s="459">
        <v>-2.6607716516130533</v>
      </c>
    </row>
    <row r="7" spans="1:6" ht="15" x14ac:dyDescent="0.25">
      <c r="A7" s="710" t="s">
        <v>526</v>
      </c>
      <c r="B7" s="1" t="s">
        <v>633</v>
      </c>
      <c r="C7" s="248">
        <v>8.6769076126901634</v>
      </c>
      <c r="D7" s="459">
        <v>-2.4702065233500399</v>
      </c>
      <c r="E7" s="248">
        <v>6.8045536126901629</v>
      </c>
      <c r="F7" s="459">
        <v>-3.1286476502855591</v>
      </c>
    </row>
    <row r="8" spans="1:6" ht="15" x14ac:dyDescent="0.25">
      <c r="A8" s="710" t="s">
        <v>526</v>
      </c>
      <c r="B8" s="1" t="s">
        <v>634</v>
      </c>
      <c r="C8" s="248">
        <v>8.5953257826901623</v>
      </c>
      <c r="D8" s="459">
        <v>-0.94021780156660772</v>
      </c>
      <c r="E8" s="248">
        <v>6.7229717826901636</v>
      </c>
      <c r="F8" s="459">
        <v>-1.1989299319775091</v>
      </c>
    </row>
    <row r="9" spans="1:6" ht="15" x14ac:dyDescent="0.25">
      <c r="A9" s="707">
        <v>2016</v>
      </c>
      <c r="B9" s="654" t="s">
        <v>526</v>
      </c>
      <c r="C9" s="662" t="s">
        <v>526</v>
      </c>
      <c r="D9" s="662" t="s">
        <v>526</v>
      </c>
      <c r="E9" s="662" t="s">
        <v>526</v>
      </c>
      <c r="F9" s="662" t="s">
        <v>526</v>
      </c>
    </row>
    <row r="10" spans="1:6" ht="15" x14ac:dyDescent="0.25">
      <c r="A10" s="710" t="s">
        <v>526</v>
      </c>
      <c r="B10" s="1" t="s">
        <v>631</v>
      </c>
      <c r="C10" s="248">
        <v>8.3602396900000002</v>
      </c>
      <c r="D10" s="459">
        <v>-2.7350457520015601</v>
      </c>
      <c r="E10" s="248">
        <v>6.476995689999999</v>
      </c>
      <c r="F10" s="459">
        <v>-3.6587405189396542</v>
      </c>
    </row>
    <row r="11" spans="1:6" ht="15" x14ac:dyDescent="0.25">
      <c r="A11" s="710" t="s">
        <v>526</v>
      </c>
      <c r="B11" s="1" t="s">
        <v>632</v>
      </c>
      <c r="C11" s="248">
        <v>8.1462632900000003</v>
      </c>
      <c r="D11" s="459">
        <v>-2.5594529335797063</v>
      </c>
      <c r="E11" s="248">
        <v>6.2630192899999999</v>
      </c>
      <c r="F11" s="459">
        <v>-3.3036365969852777</v>
      </c>
    </row>
    <row r="12" spans="1:6" ht="15" x14ac:dyDescent="0.25">
      <c r="A12" s="710" t="s">
        <v>526</v>
      </c>
      <c r="B12" s="1" t="s">
        <v>634</v>
      </c>
      <c r="C12" s="248">
        <v>8.2213304800000007</v>
      </c>
      <c r="D12" s="459">
        <v>0.92149231282703103</v>
      </c>
      <c r="E12" s="248">
        <v>6.3380864799999994</v>
      </c>
      <c r="F12" s="459">
        <v>1.198578297848409</v>
      </c>
    </row>
    <row r="13" spans="1:6" ht="15" x14ac:dyDescent="0.25">
      <c r="A13" s="707">
        <v>2017</v>
      </c>
      <c r="B13" s="654" t="s">
        <v>526</v>
      </c>
      <c r="C13" s="662" t="s">
        <v>526</v>
      </c>
      <c r="D13" s="662" t="s">
        <v>526</v>
      </c>
      <c r="E13" s="662" t="s">
        <v>526</v>
      </c>
      <c r="F13" s="662" t="s">
        <v>526</v>
      </c>
    </row>
    <row r="14" spans="1:6" ht="15" x14ac:dyDescent="0.25">
      <c r="A14" s="710" t="s">
        <v>526</v>
      </c>
      <c r="B14" s="1" t="s">
        <v>631</v>
      </c>
      <c r="C14" s="248">
        <v>8.4754970299999979</v>
      </c>
      <c r="D14" s="459">
        <v>3.0915500917802441</v>
      </c>
      <c r="E14" s="248">
        <v>6.58015303</v>
      </c>
      <c r="F14" s="459">
        <v>3.8192370956730866</v>
      </c>
    </row>
    <row r="15" spans="1:6" ht="15" x14ac:dyDescent="0.25">
      <c r="A15" s="710" t="s">
        <v>526</v>
      </c>
      <c r="B15" s="1" t="s">
        <v>632</v>
      </c>
      <c r="C15" s="248">
        <v>8.6130582999999987</v>
      </c>
      <c r="D15" s="459">
        <v>1.6230466427288794</v>
      </c>
      <c r="E15" s="248">
        <v>6.7177142999999999</v>
      </c>
      <c r="F15" s="459">
        <v>2.0905481889681821</v>
      </c>
    </row>
    <row r="16" spans="1:6" ht="15" x14ac:dyDescent="0.25">
      <c r="A16" s="710" t="s">
        <v>526</v>
      </c>
      <c r="B16" s="1" t="s">
        <v>633</v>
      </c>
      <c r="C16" s="248">
        <v>8.5372844699999977</v>
      </c>
      <c r="D16" s="459">
        <v>-0.87975522004769258</v>
      </c>
      <c r="E16" s="248">
        <v>6.6419404700000007</v>
      </c>
      <c r="F16" s="459">
        <v>-1.1279704169616036</v>
      </c>
    </row>
    <row r="17" spans="1:6" ht="15" x14ac:dyDescent="0.25">
      <c r="A17" s="710" t="s">
        <v>526</v>
      </c>
      <c r="B17" s="1" t="s">
        <v>634</v>
      </c>
      <c r="C17" s="248">
        <v>8.4378188399999985</v>
      </c>
      <c r="D17" s="459">
        <v>-1.1650733948191752</v>
      </c>
      <c r="E17" s="248">
        <v>6.5424748399999997</v>
      </c>
      <c r="F17" s="459">
        <v>-1.4975387155193964</v>
      </c>
    </row>
    <row r="18" spans="1:6" ht="15" x14ac:dyDescent="0.25">
      <c r="A18" s="707">
        <v>2018</v>
      </c>
      <c r="B18" s="654" t="s">
        <v>526</v>
      </c>
      <c r="C18" s="662" t="s">
        <v>526</v>
      </c>
      <c r="D18" s="662" t="s">
        <v>526</v>
      </c>
      <c r="E18" s="662" t="s">
        <v>526</v>
      </c>
      <c r="F18" s="662" t="s">
        <v>526</v>
      </c>
    </row>
    <row r="19" spans="1:6" ht="15" x14ac:dyDescent="0.25">
      <c r="A19" s="710" t="s">
        <v>526</v>
      </c>
      <c r="B19" s="1" t="s">
        <v>631</v>
      </c>
      <c r="C19" s="248">
        <v>8.8541459599999985</v>
      </c>
      <c r="D19" s="459">
        <v>4.9340608976620333</v>
      </c>
      <c r="E19" s="248">
        <v>6.9721119600000003</v>
      </c>
      <c r="F19" s="459">
        <v>6.5668899079786245</v>
      </c>
    </row>
    <row r="20" spans="1:6" ht="15" x14ac:dyDescent="0.25">
      <c r="A20" s="710" t="s">
        <v>526</v>
      </c>
      <c r="B20" s="1" t="s">
        <v>632</v>
      </c>
      <c r="C20" s="248">
        <v>8.6007973699999987</v>
      </c>
      <c r="D20" s="459">
        <v>-2.8613554728433672</v>
      </c>
      <c r="E20" s="248">
        <v>6.7187633700000005</v>
      </c>
      <c r="F20" s="459">
        <v>-3.6337424220020682</v>
      </c>
    </row>
    <row r="21" spans="1:6" ht="15" x14ac:dyDescent="0.25">
      <c r="A21" s="710" t="s">
        <v>526</v>
      </c>
      <c r="B21" s="1" t="s">
        <v>633</v>
      </c>
      <c r="C21" s="248">
        <v>8.8592170699999997</v>
      </c>
      <c r="D21" s="459">
        <v>3.0046016535790225</v>
      </c>
      <c r="E21" s="248">
        <v>6.9771830700000006</v>
      </c>
      <c r="F21" s="459">
        <v>3.8462390438376182</v>
      </c>
    </row>
    <row r="22" spans="1:6" ht="15" x14ac:dyDescent="0.25">
      <c r="A22" s="710" t="s">
        <v>526</v>
      </c>
      <c r="B22" s="1" t="s">
        <v>634</v>
      </c>
      <c r="C22" s="248">
        <v>9.4778791799999986</v>
      </c>
      <c r="D22" s="459">
        <v>6.9832594134641628</v>
      </c>
      <c r="E22" s="248">
        <v>7.5958451799999995</v>
      </c>
      <c r="F22" s="459">
        <v>8.8669324538735204</v>
      </c>
    </row>
    <row r="23" spans="1:6" s="1" customFormat="1" ht="15" x14ac:dyDescent="0.25">
      <c r="A23" s="707">
        <v>2019</v>
      </c>
      <c r="B23" s="654" t="s">
        <v>526</v>
      </c>
      <c r="C23" s="662" t="s">
        <v>526</v>
      </c>
      <c r="D23" s="662" t="s">
        <v>526</v>
      </c>
      <c r="E23" s="662" t="s">
        <v>526</v>
      </c>
      <c r="F23" s="662" t="s">
        <v>526</v>
      </c>
    </row>
    <row r="24" spans="1:6" s="1" customFormat="1" ht="15" x14ac:dyDescent="0.25">
      <c r="A24" s="710" t="s">
        <v>526</v>
      </c>
      <c r="B24" s="1" t="s">
        <v>631</v>
      </c>
      <c r="C24" s="248">
        <v>9.1141193000000005</v>
      </c>
      <c r="D24" s="459">
        <v>-3.8379881521131418</v>
      </c>
      <c r="E24" s="248">
        <v>7.2296652999999997</v>
      </c>
      <c r="F24" s="459">
        <v>-4.8207917792237023</v>
      </c>
    </row>
    <row r="25" spans="1:6" s="1" customFormat="1" ht="15" x14ac:dyDescent="0.25">
      <c r="A25" s="710" t="s">
        <v>526</v>
      </c>
      <c r="B25" s="1" t="s">
        <v>632</v>
      </c>
      <c r="C25" s="248">
        <v>8.6282825199999991</v>
      </c>
      <c r="D25" s="459">
        <v>-5.3305949155175245</v>
      </c>
      <c r="E25" s="248">
        <v>6.7438285199999992</v>
      </c>
      <c r="F25" s="459">
        <v>-6.7200452557603256</v>
      </c>
    </row>
    <row r="26" spans="1:6" s="1" customFormat="1" ht="15" x14ac:dyDescent="0.25">
      <c r="A26" s="707">
        <v>2020</v>
      </c>
      <c r="B26" s="654" t="s">
        <v>526</v>
      </c>
      <c r="C26" s="662" t="s">
        <v>526</v>
      </c>
      <c r="D26" s="662" t="s">
        <v>526</v>
      </c>
      <c r="E26" s="662" t="s">
        <v>526</v>
      </c>
      <c r="F26" s="662" t="s">
        <v>526</v>
      </c>
    </row>
    <row r="27" spans="1:6" s="1" customFormat="1" ht="15" x14ac:dyDescent="0.25">
      <c r="A27" s="711" t="s">
        <v>526</v>
      </c>
      <c r="B27" s="216" t="s">
        <v>631</v>
      </c>
      <c r="C27" s="663">
        <v>8.3495372399999983</v>
      </c>
      <c r="D27" s="664">
        <v>-3.2305998250970669</v>
      </c>
      <c r="E27" s="663">
        <v>6.4662932399999997</v>
      </c>
      <c r="F27" s="664">
        <v>-4.1153964573227242</v>
      </c>
    </row>
    <row r="28" spans="1:6" s="1" customFormat="1" x14ac:dyDescent="0.2">
      <c r="A28" s="657" t="s">
        <v>265</v>
      </c>
      <c r="B28" s="55"/>
      <c r="F28" s="55" t="s">
        <v>591</v>
      </c>
    </row>
    <row r="29" spans="1:6" s="1" customFormat="1" x14ac:dyDescent="0.2">
      <c r="A29" s="657"/>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D35" sqref="D35"/>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779">
        <f>INDICE!A3</f>
        <v>43983</v>
      </c>
      <c r="C3" s="780"/>
      <c r="D3" s="780" t="s">
        <v>116</v>
      </c>
      <c r="E3" s="780"/>
      <c r="F3" s="780" t="s">
        <v>117</v>
      </c>
      <c r="G3" s="780"/>
      <c r="H3" s="780"/>
      <c r="I3"/>
    </row>
    <row r="4" spans="1:9" ht="14.25" x14ac:dyDescent="0.2">
      <c r="A4" s="66"/>
      <c r="B4" s="63" t="s">
        <v>47</v>
      </c>
      <c r="C4" s="63" t="s">
        <v>434</v>
      </c>
      <c r="D4" s="63" t="s">
        <v>47</v>
      </c>
      <c r="E4" s="63" t="s">
        <v>434</v>
      </c>
      <c r="F4" s="63" t="s">
        <v>47</v>
      </c>
      <c r="G4" s="64" t="s">
        <v>434</v>
      </c>
      <c r="H4" s="64" t="s">
        <v>122</v>
      </c>
      <c r="I4"/>
    </row>
    <row r="5" spans="1:9" ht="14.25" x14ac:dyDescent="0.2">
      <c r="A5" s="3" t="s">
        <v>528</v>
      </c>
      <c r="B5" s="313">
        <v>105.33528999999997</v>
      </c>
      <c r="C5" s="72">
        <v>-44.728196334393097</v>
      </c>
      <c r="D5" s="71">
        <v>1081.1465799999999</v>
      </c>
      <c r="E5" s="72">
        <v>-18.117682125739712</v>
      </c>
      <c r="F5" s="71">
        <v>2190.39959</v>
      </c>
      <c r="G5" s="72">
        <v>-16.880796558979696</v>
      </c>
      <c r="H5" s="316">
        <v>4.1122305224005995</v>
      </c>
      <c r="I5"/>
    </row>
    <row r="6" spans="1:9" ht="14.25" x14ac:dyDescent="0.2">
      <c r="A6" s="3" t="s">
        <v>48</v>
      </c>
      <c r="B6" s="314">
        <v>351.84057999999982</v>
      </c>
      <c r="C6" s="59">
        <v>-22.625766294265702</v>
      </c>
      <c r="D6" s="58">
        <v>1751.8715700000002</v>
      </c>
      <c r="E6" s="59">
        <v>-31.01008121752319</v>
      </c>
      <c r="F6" s="58">
        <v>4593.2394900000008</v>
      </c>
      <c r="G6" s="59">
        <v>-12.144311944733879</v>
      </c>
      <c r="H6" s="317">
        <v>8.6232939933456461</v>
      </c>
      <c r="I6"/>
    </row>
    <row r="7" spans="1:9" ht="14.25" x14ac:dyDescent="0.2">
      <c r="A7" s="3" t="s">
        <v>49</v>
      </c>
      <c r="B7" s="314">
        <v>52.764100000000006</v>
      </c>
      <c r="C7" s="59">
        <v>-91.674871366955784</v>
      </c>
      <c r="D7" s="58">
        <v>1365.1904799999998</v>
      </c>
      <c r="E7" s="59">
        <v>-57.878222407492444</v>
      </c>
      <c r="F7" s="58">
        <v>5044.8372099999988</v>
      </c>
      <c r="G7" s="59">
        <v>-25.917530093163872</v>
      </c>
      <c r="H7" s="317">
        <v>9.471118260894249</v>
      </c>
      <c r="I7"/>
    </row>
    <row r="8" spans="1:9" ht="14.25" x14ac:dyDescent="0.2">
      <c r="A8" s="3" t="s">
        <v>123</v>
      </c>
      <c r="B8" s="314">
        <v>2231.2447599999996</v>
      </c>
      <c r="C8" s="59">
        <v>-10.193078713144956</v>
      </c>
      <c r="D8" s="58">
        <v>13695.848899999999</v>
      </c>
      <c r="E8" s="59">
        <v>-12.360943210653241</v>
      </c>
      <c r="F8" s="58">
        <v>29622.742069999989</v>
      </c>
      <c r="G8" s="59">
        <v>-5.7203412571823966</v>
      </c>
      <c r="H8" s="317">
        <v>55.613388832607605</v>
      </c>
      <c r="I8"/>
    </row>
    <row r="9" spans="1:9" ht="14.25" x14ac:dyDescent="0.2">
      <c r="A9" s="3" t="s">
        <v>124</v>
      </c>
      <c r="B9" s="314">
        <v>463.03943999999984</v>
      </c>
      <c r="C9" s="59">
        <v>-32.573655078036026</v>
      </c>
      <c r="D9" s="58">
        <v>2830.9983999999999</v>
      </c>
      <c r="E9" s="59">
        <v>-36.879485809254049</v>
      </c>
      <c r="F9" s="58">
        <v>6581.3682099999996</v>
      </c>
      <c r="G9" s="73">
        <v>-25.338550000728372</v>
      </c>
      <c r="H9" s="317">
        <v>12.355783554688758</v>
      </c>
      <c r="I9"/>
    </row>
    <row r="10" spans="1:9" ht="14.25" x14ac:dyDescent="0.2">
      <c r="A10" s="3" t="s">
        <v>643</v>
      </c>
      <c r="B10" s="314">
        <v>530</v>
      </c>
      <c r="C10" s="342">
        <v>20.4928319089863</v>
      </c>
      <c r="D10" s="58">
        <v>2631.3997249745639</v>
      </c>
      <c r="E10" s="342">
        <v>-0.99071851316168169</v>
      </c>
      <c r="F10" s="58">
        <v>5232.899838609932</v>
      </c>
      <c r="G10" s="59">
        <v>-3.6730059989654937</v>
      </c>
      <c r="H10" s="317">
        <v>9.8241848360631465</v>
      </c>
      <c r="I10"/>
    </row>
    <row r="11" spans="1:9" ht="14.25" x14ac:dyDescent="0.2">
      <c r="A11" s="60" t="s">
        <v>644</v>
      </c>
      <c r="B11" s="61">
        <v>3734.2241699999995</v>
      </c>
      <c r="C11" s="62">
        <v>-23.638318563926028</v>
      </c>
      <c r="D11" s="61">
        <v>23356.455654974561</v>
      </c>
      <c r="E11" s="62">
        <v>-21.809187886678085</v>
      </c>
      <c r="F11" s="61">
        <v>53265.486408609919</v>
      </c>
      <c r="G11" s="62">
        <v>-11.725343442294369</v>
      </c>
      <c r="H11" s="62">
        <v>100</v>
      </c>
      <c r="I11"/>
    </row>
    <row r="12" spans="1:9" ht="14.25" x14ac:dyDescent="0.2">
      <c r="A12" s="3"/>
      <c r="B12" s="3"/>
      <c r="C12" s="3"/>
      <c r="D12" s="3"/>
      <c r="E12" s="3"/>
      <c r="F12" s="3"/>
      <c r="G12" s="3"/>
      <c r="H12" s="79" t="s">
        <v>223</v>
      </c>
      <c r="I12"/>
    </row>
    <row r="13" spans="1:9" ht="14.25" x14ac:dyDescent="0.2">
      <c r="A13" s="80" t="s">
        <v>491</v>
      </c>
      <c r="B13" s="3"/>
      <c r="C13" s="3"/>
      <c r="D13" s="3"/>
      <c r="E13" s="3"/>
      <c r="F13" s="3"/>
      <c r="G13" s="3"/>
      <c r="H13" s="3"/>
      <c r="I13"/>
    </row>
    <row r="14" spans="1:9" ht="14.25" x14ac:dyDescent="0.2">
      <c r="A14" s="80" t="s">
        <v>435</v>
      </c>
      <c r="B14" s="58"/>
      <c r="C14" s="3"/>
      <c r="D14" s="3"/>
      <c r="E14" s="3"/>
      <c r="F14" s="3"/>
      <c r="G14" s="3"/>
      <c r="H14" s="3"/>
      <c r="I14"/>
    </row>
    <row r="15" spans="1:9" ht="14.25" x14ac:dyDescent="0.2">
      <c r="A15" s="80" t="s">
        <v>436</v>
      </c>
      <c r="B15" s="3"/>
      <c r="C15" s="3"/>
      <c r="D15" s="3"/>
      <c r="E15" s="3"/>
      <c r="F15" s="3"/>
      <c r="G15" s="3"/>
      <c r="H15" s="3"/>
      <c r="I15"/>
    </row>
    <row r="16" spans="1:9" ht="14.25" x14ac:dyDescent="0.2">
      <c r="A16" s="133" t="s">
        <v>549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181" priority="8" operator="equal">
      <formula>0</formula>
    </cfRule>
  </conditionalFormatting>
  <conditionalFormatting sqref="E10">
    <cfRule type="cellIs" dxfId="180" priority="9" operator="between">
      <formula>0</formula>
      <formula>0.5</formula>
    </cfRule>
  </conditionalFormatting>
  <conditionalFormatting sqref="C10">
    <cfRule type="cellIs" dxfId="179" priority="7" operator="between">
      <formula>0</formula>
      <formula>0.5</formula>
    </cfRule>
  </conditionalFormatting>
  <conditionalFormatting sqref="C10">
    <cfRule type="cellIs" dxfId="178"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875" style="1" customWidth="1"/>
    <col min="2" max="13" width="8.75" style="1" customWidth="1"/>
    <col min="14" max="16384" width="11" style="1"/>
  </cols>
  <sheetData>
    <row r="1" spans="1:13" x14ac:dyDescent="0.2">
      <c r="A1" s="162" t="s">
        <v>376</v>
      </c>
    </row>
    <row r="2" spans="1:13" x14ac:dyDescent="0.2">
      <c r="A2" s="162"/>
      <c r="M2" s="165"/>
    </row>
    <row r="3" spans="1:13" x14ac:dyDescent="0.2">
      <c r="A3" s="195"/>
      <c r="B3" s="145">
        <v>2019</v>
      </c>
      <c r="C3" s="145" t="s">
        <v>526</v>
      </c>
      <c r="D3" s="145" t="s">
        <v>526</v>
      </c>
      <c r="E3" s="145" t="s">
        <v>526</v>
      </c>
      <c r="F3" s="145" t="s">
        <v>526</v>
      </c>
      <c r="G3" s="145" t="s">
        <v>526</v>
      </c>
      <c r="H3" s="145">
        <v>2020</v>
      </c>
      <c r="I3" s="145" t="s">
        <v>526</v>
      </c>
      <c r="J3" s="145" t="s">
        <v>526</v>
      </c>
      <c r="K3" s="145" t="s">
        <v>526</v>
      </c>
      <c r="L3" s="145" t="s">
        <v>526</v>
      </c>
      <c r="M3" s="145" t="s">
        <v>526</v>
      </c>
    </row>
    <row r="4" spans="1:13" x14ac:dyDescent="0.2">
      <c r="B4" s="563">
        <v>43647</v>
      </c>
      <c r="C4" s="563">
        <v>43678</v>
      </c>
      <c r="D4" s="563">
        <v>43709</v>
      </c>
      <c r="E4" s="563">
        <v>43739</v>
      </c>
      <c r="F4" s="563">
        <v>43770</v>
      </c>
      <c r="G4" s="563">
        <v>43800</v>
      </c>
      <c r="H4" s="563">
        <v>43831</v>
      </c>
      <c r="I4" s="563">
        <v>43862</v>
      </c>
      <c r="J4" s="563">
        <v>43891</v>
      </c>
      <c r="K4" s="563">
        <v>43922</v>
      </c>
      <c r="L4" s="563">
        <v>43952</v>
      </c>
      <c r="M4" s="563">
        <v>43983</v>
      </c>
    </row>
    <row r="5" spans="1:13" x14ac:dyDescent="0.2">
      <c r="A5" s="578" t="s">
        <v>558</v>
      </c>
      <c r="B5" s="565">
        <v>2.3612380952380954</v>
      </c>
      <c r="C5" s="565">
        <v>2.2238636363636362</v>
      </c>
      <c r="D5" s="565">
        <v>2.5739999999999998</v>
      </c>
      <c r="E5" s="565">
        <v>2.3267826086956522</v>
      </c>
      <c r="F5" s="565">
        <v>2.6347368421052635</v>
      </c>
      <c r="G5" s="565">
        <v>2.2238571428571432</v>
      </c>
      <c r="H5" s="565">
        <v>2.0177619047619051</v>
      </c>
      <c r="I5" s="565">
        <v>1.9129473684210525</v>
      </c>
      <c r="J5" s="565">
        <v>1.7889090909090912</v>
      </c>
      <c r="K5" s="565">
        <v>1.7383636363636361</v>
      </c>
      <c r="L5" s="565">
        <v>1.7476000000000003</v>
      </c>
      <c r="M5" s="565">
        <v>1.6313636363636363</v>
      </c>
    </row>
    <row r="6" spans="1:13" x14ac:dyDescent="0.2">
      <c r="A6" s="18" t="s">
        <v>559</v>
      </c>
      <c r="B6" s="565">
        <v>29.584782608695654</v>
      </c>
      <c r="C6" s="565">
        <v>27.842857142857145</v>
      </c>
      <c r="D6" s="565">
        <v>25.064285714285717</v>
      </c>
      <c r="E6" s="565">
        <v>26.067391304347829</v>
      </c>
      <c r="F6" s="565">
        <v>38.177619047619046</v>
      </c>
      <c r="G6" s="565">
        <v>32.064761904761909</v>
      </c>
      <c r="H6" s="565">
        <v>27.907826086956526</v>
      </c>
      <c r="I6" s="565">
        <v>23.501499999999997</v>
      </c>
      <c r="J6" s="565">
        <v>22.953181818181818</v>
      </c>
      <c r="K6" s="565">
        <v>13.943333333333337</v>
      </c>
      <c r="L6" s="565">
        <v>11.645789473684212</v>
      </c>
      <c r="M6" s="565">
        <v>13.169999999999998</v>
      </c>
    </row>
    <row r="7" spans="1:13" x14ac:dyDescent="0.2">
      <c r="A7" s="536" t="s">
        <v>560</v>
      </c>
      <c r="B7" s="565">
        <v>10.941304347826087</v>
      </c>
      <c r="C7" s="565">
        <v>10.029545454545454</v>
      </c>
      <c r="D7" s="565">
        <v>9.5680952380952391</v>
      </c>
      <c r="E7" s="565">
        <v>10.309130434782606</v>
      </c>
      <c r="F7" s="565">
        <v>14.763809523809522</v>
      </c>
      <c r="G7" s="565">
        <v>13.128095238095238</v>
      </c>
      <c r="H7" s="565">
        <v>11.144782608695651</v>
      </c>
      <c r="I7" s="565">
        <v>9.3724999999999987</v>
      </c>
      <c r="J7" s="565">
        <v>8.6236363636363631</v>
      </c>
      <c r="K7" s="565">
        <v>6.5219047619047608</v>
      </c>
      <c r="L7" s="565">
        <v>4.5910000000000002</v>
      </c>
      <c r="M7" s="606">
        <v>4.996818181818182</v>
      </c>
    </row>
    <row r="8" spans="1:13" x14ac:dyDescent="0.2">
      <c r="A8" s="457" t="s">
        <v>561</v>
      </c>
      <c r="B8" s="607">
        <v>13.81</v>
      </c>
      <c r="C8" s="607">
        <v>12</v>
      </c>
      <c r="D8" s="607">
        <v>11.94</v>
      </c>
      <c r="E8" s="607">
        <v>12.72</v>
      </c>
      <c r="F8" s="607">
        <v>14.22</v>
      </c>
      <c r="G8" s="607">
        <v>11.93</v>
      </c>
      <c r="H8" s="607">
        <v>11.69</v>
      </c>
      <c r="I8" s="607">
        <v>9.8623999999999992</v>
      </c>
      <c r="J8" s="607">
        <v>8.5980645161290354</v>
      </c>
      <c r="K8" s="607">
        <v>7.3833333333333346</v>
      </c>
      <c r="L8" s="607">
        <v>5.3861290322580651</v>
      </c>
      <c r="M8" s="607">
        <v>6.492333333333332</v>
      </c>
    </row>
    <row r="9" spans="1:13" x14ac:dyDescent="0.2">
      <c r="M9" s="165" t="s">
        <v>562</v>
      </c>
    </row>
    <row r="10" spans="1:13" x14ac:dyDescent="0.2">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5"/>
      <c r="H2" s="257"/>
      <c r="I2" s="256" t="s">
        <v>152</v>
      </c>
    </row>
    <row r="3" spans="1:71" s="69" customFormat="1" ht="12.75" x14ac:dyDescent="0.2">
      <c r="A3" s="70"/>
      <c r="B3" s="827">
        <f>INDICE!A3</f>
        <v>43983</v>
      </c>
      <c r="C3" s="828">
        <v>41671</v>
      </c>
      <c r="D3" s="827">
        <f>DATE(YEAR(B3),MONTH(B3)-1,1)</f>
        <v>43952</v>
      </c>
      <c r="E3" s="828"/>
      <c r="F3" s="827">
        <f>DATE(YEAR(B3)-1,MONTH(B3),1)</f>
        <v>43617</v>
      </c>
      <c r="G3" s="828"/>
      <c r="H3" s="772" t="s">
        <v>434</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661">
        <f>D3</f>
        <v>43952</v>
      </c>
      <c r="I4" s="293">
        <f>F3</f>
        <v>43617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4" t="s">
        <v>378</v>
      </c>
      <c r="B5" s="247">
        <v>5631</v>
      </c>
      <c r="C5" s="462">
        <v>32.474048442906572</v>
      </c>
      <c r="D5" s="247">
        <v>5897</v>
      </c>
      <c r="E5" s="462">
        <v>32.793905016127241</v>
      </c>
      <c r="F5" s="247">
        <v>6516</v>
      </c>
      <c r="G5" s="462">
        <v>37.963178746213003</v>
      </c>
      <c r="H5" s="665">
        <v>-4.510768187213837</v>
      </c>
      <c r="I5" s="745">
        <v>-13.581952117863718</v>
      </c>
      <c r="K5" s="252"/>
    </row>
    <row r="6" spans="1:71" s="13" customFormat="1" ht="15" x14ac:dyDescent="0.2">
      <c r="A6" s="16" t="s">
        <v>118</v>
      </c>
      <c r="B6" s="247">
        <v>11709</v>
      </c>
      <c r="C6" s="462">
        <v>67.525951557093421</v>
      </c>
      <c r="D6" s="247">
        <v>12085</v>
      </c>
      <c r="E6" s="462">
        <v>67.206094983872759</v>
      </c>
      <c r="F6" s="247">
        <v>10648</v>
      </c>
      <c r="G6" s="462">
        <v>62.036821253786997</v>
      </c>
      <c r="H6" s="253">
        <v>-3.1112949937939596</v>
      </c>
      <c r="I6" s="253">
        <v>9.9643125469571761</v>
      </c>
      <c r="K6" s="252"/>
    </row>
    <row r="7" spans="1:71" s="69" customFormat="1" ht="12.75" x14ac:dyDescent="0.2">
      <c r="A7" s="76" t="s">
        <v>115</v>
      </c>
      <c r="B7" s="77">
        <v>17340</v>
      </c>
      <c r="C7" s="78">
        <v>100</v>
      </c>
      <c r="D7" s="77">
        <v>17982</v>
      </c>
      <c r="E7" s="78">
        <v>100</v>
      </c>
      <c r="F7" s="77">
        <v>17164</v>
      </c>
      <c r="G7" s="78">
        <v>100</v>
      </c>
      <c r="H7" s="78">
        <v>-3.5702369035702368</v>
      </c>
      <c r="I7" s="668">
        <v>1.0254020041948264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2.75" x14ac:dyDescent="0.2">
      <c r="A9" s="460" t="s">
        <v>510</v>
      </c>
      <c r="B9" s="250"/>
      <c r="C9" s="251"/>
      <c r="D9" s="250"/>
      <c r="E9" s="250"/>
      <c r="F9" s="250"/>
      <c r="G9" s="250"/>
      <c r="H9" s="250"/>
      <c r="I9" s="250"/>
      <c r="J9" s="250"/>
      <c r="K9" s="250"/>
      <c r="L9" s="250"/>
    </row>
    <row r="10" spans="1:71" x14ac:dyDescent="0.2">
      <c r="A10" s="461" t="s">
        <v>476</v>
      </c>
    </row>
    <row r="11" spans="1:71" x14ac:dyDescent="0.2">
      <c r="A11" s="460" t="s">
        <v>549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55"/>
      <c r="H2" s="257"/>
      <c r="I2" s="256" t="s">
        <v>152</v>
      </c>
    </row>
    <row r="3" spans="1:71" s="69" customFormat="1" ht="12.75" x14ac:dyDescent="0.2">
      <c r="A3" s="70"/>
      <c r="B3" s="827">
        <f>INDICE!A3</f>
        <v>43983</v>
      </c>
      <c r="C3" s="828">
        <v>41671</v>
      </c>
      <c r="D3" s="827">
        <f>DATE(YEAR(B3),MONTH(B3)-1,1)</f>
        <v>43952</v>
      </c>
      <c r="E3" s="828"/>
      <c r="F3" s="827">
        <f>DATE(YEAR(B3)-1,MONTH(B3),1)</f>
        <v>43617</v>
      </c>
      <c r="G3" s="828"/>
      <c r="H3" s="772" t="s">
        <v>434</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293">
        <f>D3</f>
        <v>43952</v>
      </c>
      <c r="I4" s="293">
        <f>F3</f>
        <v>43617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4" t="s">
        <v>478</v>
      </c>
      <c r="B5" s="247">
        <v>6206</v>
      </c>
      <c r="C5" s="462">
        <v>35.321772557395605</v>
      </c>
      <c r="D5" s="247">
        <v>6206</v>
      </c>
      <c r="E5" s="462">
        <v>34.813756346726308</v>
      </c>
      <c r="F5" s="247">
        <v>6228</v>
      </c>
      <c r="G5" s="462">
        <v>37.662433212435587</v>
      </c>
      <c r="H5" s="488">
        <v>0</v>
      </c>
      <c r="I5" s="408">
        <v>-0.35324341682723187</v>
      </c>
      <c r="K5" s="252"/>
    </row>
    <row r="6" spans="1:71" s="13" customFormat="1" ht="15" x14ac:dyDescent="0.2">
      <c r="A6" s="16" t="s">
        <v>532</v>
      </c>
      <c r="B6" s="247">
        <v>11363.899669999999</v>
      </c>
      <c r="C6" s="462">
        <v>64.678227442604395</v>
      </c>
      <c r="D6" s="247">
        <v>11620.28665</v>
      </c>
      <c r="E6" s="462">
        <v>65.186243653273678</v>
      </c>
      <c r="F6" s="247">
        <v>10308.371839999985</v>
      </c>
      <c r="G6" s="462">
        <v>62.337566787564413</v>
      </c>
      <c r="H6" s="408">
        <v>-2.2063739709897874</v>
      </c>
      <c r="I6" s="191">
        <v>10.239520327586622</v>
      </c>
      <c r="K6" s="252"/>
    </row>
    <row r="7" spans="1:71" s="69" customFormat="1" ht="12.75" x14ac:dyDescent="0.2">
      <c r="A7" s="76" t="s">
        <v>115</v>
      </c>
      <c r="B7" s="77">
        <v>17569.899669999999</v>
      </c>
      <c r="C7" s="78">
        <v>100</v>
      </c>
      <c r="D7" s="77">
        <v>17826.286650000002</v>
      </c>
      <c r="E7" s="78">
        <v>100</v>
      </c>
      <c r="F7" s="77">
        <v>16536.371839999985</v>
      </c>
      <c r="G7" s="78">
        <v>100</v>
      </c>
      <c r="H7" s="78">
        <v>-1.438252312631823</v>
      </c>
      <c r="I7" s="78">
        <v>6.2500277569956628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60" t="s">
        <v>510</v>
      </c>
    </row>
    <row r="10" spans="1:71" x14ac:dyDescent="0.2">
      <c r="A10" s="460" t="s">
        <v>476</v>
      </c>
    </row>
    <row r="11" spans="1:71" x14ac:dyDescent="0.2">
      <c r="A11" s="446" t="s">
        <v>549</v>
      </c>
    </row>
  </sheetData>
  <mergeCells count="4">
    <mergeCell ref="B3:C3"/>
    <mergeCell ref="D3:E3"/>
    <mergeCell ref="F3:G3"/>
    <mergeCell ref="H3:I3"/>
  </mergeCells>
  <conditionalFormatting sqref="H5">
    <cfRule type="cellIs" dxfId="3" priority="4" operator="equal">
      <formula>0</formula>
    </cfRule>
  </conditionalFormatting>
  <conditionalFormatting sqref="I6">
    <cfRule type="cellIs" dxfId="2" priority="1" operator="between">
      <formula>-0.5</formula>
      <formula>0.5</formula>
    </cfRule>
    <cfRule type="cellIs" dxfId="1"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816" t="s">
        <v>519</v>
      </c>
      <c r="B1" s="816"/>
      <c r="C1" s="816"/>
      <c r="D1" s="816"/>
      <c r="E1" s="816"/>
      <c r="F1" s="816"/>
    </row>
    <row r="2" spans="1:9" x14ac:dyDescent="0.2">
      <c r="A2" s="817"/>
      <c r="B2" s="817"/>
      <c r="C2" s="817"/>
      <c r="D2" s="817"/>
      <c r="E2" s="817"/>
      <c r="F2" s="817"/>
      <c r="I2" s="165" t="s">
        <v>477</v>
      </c>
    </row>
    <row r="3" spans="1:9" x14ac:dyDescent="0.2">
      <c r="A3" s="261"/>
      <c r="B3" s="263"/>
      <c r="C3" s="263"/>
      <c r="D3" s="779">
        <f>INDICE!A3</f>
        <v>43983</v>
      </c>
      <c r="E3" s="779">
        <v>41671</v>
      </c>
      <c r="F3" s="779">
        <f>DATE(YEAR(D3),MONTH(D3)-1,1)</f>
        <v>43952</v>
      </c>
      <c r="G3" s="779"/>
      <c r="H3" s="782">
        <f>DATE(YEAR(D3)-1,MONTH(D3),1)</f>
        <v>43617</v>
      </c>
      <c r="I3" s="782"/>
    </row>
    <row r="4" spans="1:9" x14ac:dyDescent="0.2">
      <c r="A4" s="225"/>
      <c r="B4" s="226"/>
      <c r="C4" s="226"/>
      <c r="D4" s="82" t="s">
        <v>381</v>
      </c>
      <c r="E4" s="188" t="s">
        <v>107</v>
      </c>
      <c r="F4" s="82" t="s">
        <v>381</v>
      </c>
      <c r="G4" s="188" t="s">
        <v>107</v>
      </c>
      <c r="H4" s="82" t="s">
        <v>381</v>
      </c>
      <c r="I4" s="188" t="s">
        <v>107</v>
      </c>
    </row>
    <row r="5" spans="1:9" x14ac:dyDescent="0.2">
      <c r="A5" s="566" t="s">
        <v>380</v>
      </c>
      <c r="B5" s="170"/>
      <c r="C5" s="170"/>
      <c r="D5" s="408">
        <v>107.5954887218045</v>
      </c>
      <c r="E5" s="465">
        <v>100</v>
      </c>
      <c r="F5" s="408">
        <v>111.6110902255639</v>
      </c>
      <c r="G5" s="465">
        <v>100</v>
      </c>
      <c r="H5" s="408">
        <v>106.33233082706768</v>
      </c>
      <c r="I5" s="465">
        <v>100</v>
      </c>
    </row>
    <row r="6" spans="1:9" x14ac:dyDescent="0.2">
      <c r="A6" s="608" t="s">
        <v>474</v>
      </c>
      <c r="B6" s="170"/>
      <c r="C6" s="170"/>
      <c r="D6" s="408">
        <v>67.44840225563911</v>
      </c>
      <c r="E6" s="465">
        <v>62.687016952942678</v>
      </c>
      <c r="F6" s="408">
        <v>71.464003759398508</v>
      </c>
      <c r="G6" s="465">
        <v>64.029482746715502</v>
      </c>
      <c r="H6" s="408">
        <v>66.083176691729335</v>
      </c>
      <c r="I6" s="465">
        <v>62.147774037985606</v>
      </c>
    </row>
    <row r="7" spans="1:9" x14ac:dyDescent="0.2">
      <c r="A7" s="608" t="s">
        <v>475</v>
      </c>
      <c r="B7" s="170"/>
      <c r="C7" s="170"/>
      <c r="D7" s="408">
        <v>40.147086466165419</v>
      </c>
      <c r="E7" s="465">
        <v>37.312983047057351</v>
      </c>
      <c r="F7" s="408">
        <v>40.147086466165419</v>
      </c>
      <c r="G7" s="465">
        <v>35.97051725328452</v>
      </c>
      <c r="H7" s="408">
        <v>40.249154135338351</v>
      </c>
      <c r="I7" s="465">
        <v>37.852225962014394</v>
      </c>
    </row>
    <row r="8" spans="1:9" x14ac:dyDescent="0.2">
      <c r="A8" s="567" t="s">
        <v>651</v>
      </c>
      <c r="B8" s="260"/>
      <c r="C8" s="260"/>
      <c r="D8" s="458">
        <v>90</v>
      </c>
      <c r="E8" s="466"/>
      <c r="F8" s="458">
        <v>90</v>
      </c>
      <c r="G8" s="466"/>
      <c r="H8" s="458">
        <v>90</v>
      </c>
      <c r="I8" s="466"/>
    </row>
    <row r="9" spans="1:9" x14ac:dyDescent="0.2">
      <c r="B9" s="133"/>
      <c r="C9" s="133"/>
      <c r="D9" s="133"/>
      <c r="E9" s="232"/>
      <c r="I9" s="165" t="s">
        <v>223</v>
      </c>
    </row>
    <row r="10" spans="1:9" x14ac:dyDescent="0.2">
      <c r="A10" s="415" t="s">
        <v>596</v>
      </c>
      <c r="B10" s="258"/>
      <c r="C10" s="258"/>
      <c r="D10" s="258"/>
      <c r="E10" s="258"/>
      <c r="F10" s="258"/>
      <c r="G10" s="258"/>
      <c r="H10" s="258"/>
      <c r="I10" s="258"/>
    </row>
    <row r="11" spans="1:9" x14ac:dyDescent="0.2">
      <c r="A11" s="415" t="s">
        <v>571</v>
      </c>
      <c r="B11" s="258"/>
      <c r="C11" s="258"/>
      <c r="D11" s="258"/>
      <c r="E11" s="258"/>
      <c r="F11" s="258"/>
      <c r="G11" s="258"/>
      <c r="H11" s="258"/>
      <c r="I11" s="258"/>
    </row>
    <row r="12" spans="1:9" x14ac:dyDescent="0.2">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816" t="s">
        <v>478</v>
      </c>
      <c r="B1" s="816"/>
      <c r="C1" s="816"/>
      <c r="D1" s="816"/>
      <c r="E1" s="262"/>
      <c r="F1" s="1"/>
      <c r="G1" s="1"/>
      <c r="H1" s="1"/>
      <c r="I1" s="1"/>
    </row>
    <row r="2" spans="1:40" ht="15" x14ac:dyDescent="0.2">
      <c r="A2" s="816"/>
      <c r="B2" s="816"/>
      <c r="C2" s="816"/>
      <c r="D2" s="816"/>
      <c r="E2" s="262"/>
      <c r="F2" s="1"/>
      <c r="G2" s="216"/>
      <c r="H2" s="257"/>
      <c r="I2" s="256" t="s">
        <v>152</v>
      </c>
    </row>
    <row r="3" spans="1:40" x14ac:dyDescent="0.2">
      <c r="A3" s="261"/>
      <c r="B3" s="827">
        <f>INDICE!A3</f>
        <v>43983</v>
      </c>
      <c r="C3" s="828">
        <v>41671</v>
      </c>
      <c r="D3" s="827">
        <f>DATE(YEAR(B3),MONTH(B3)-1,1)</f>
        <v>43952</v>
      </c>
      <c r="E3" s="828"/>
      <c r="F3" s="827">
        <f>DATE(YEAR(B3)-1,MONTH(B3),1)</f>
        <v>43617</v>
      </c>
      <c r="G3" s="828"/>
      <c r="H3" s="772" t="s">
        <v>434</v>
      </c>
      <c r="I3" s="772"/>
    </row>
    <row r="4" spans="1:40" x14ac:dyDescent="0.2">
      <c r="A4" s="225"/>
      <c r="B4" s="188" t="s">
        <v>47</v>
      </c>
      <c r="C4" s="188" t="s">
        <v>107</v>
      </c>
      <c r="D4" s="188" t="s">
        <v>47</v>
      </c>
      <c r="E4" s="188" t="s">
        <v>107</v>
      </c>
      <c r="F4" s="188" t="s">
        <v>47</v>
      </c>
      <c r="G4" s="188" t="s">
        <v>107</v>
      </c>
      <c r="H4" s="293">
        <f>D3</f>
        <v>43952</v>
      </c>
      <c r="I4" s="293">
        <f>F3</f>
        <v>43617</v>
      </c>
    </row>
    <row r="5" spans="1:40" x14ac:dyDescent="0.2">
      <c r="A5" s="566" t="s">
        <v>48</v>
      </c>
      <c r="B5" s="246">
        <v>436</v>
      </c>
      <c r="C5" s="253">
        <v>7.0254592330003227</v>
      </c>
      <c r="D5" s="246">
        <v>436</v>
      </c>
      <c r="E5" s="253">
        <v>7.0254592330003227</v>
      </c>
      <c r="F5" s="246">
        <v>416</v>
      </c>
      <c r="G5" s="253">
        <v>6.6795118818240216</v>
      </c>
      <c r="H5" s="408">
        <v>0</v>
      </c>
      <c r="I5" s="408">
        <v>4.8076923076923075</v>
      </c>
    </row>
    <row r="6" spans="1:40" x14ac:dyDescent="0.2">
      <c r="A6" s="608" t="s">
        <v>49</v>
      </c>
      <c r="B6" s="246">
        <v>337</v>
      </c>
      <c r="C6" s="253">
        <v>5.4302288108282308</v>
      </c>
      <c r="D6" s="246">
        <v>337</v>
      </c>
      <c r="E6" s="253">
        <v>5.4302288108282308</v>
      </c>
      <c r="F6" s="246">
        <v>337</v>
      </c>
      <c r="G6" s="253">
        <v>5.4110468850353239</v>
      </c>
      <c r="H6" s="408">
        <v>0</v>
      </c>
      <c r="I6" s="408">
        <v>0</v>
      </c>
    </row>
    <row r="7" spans="1:40" x14ac:dyDescent="0.2">
      <c r="A7" s="608" t="s">
        <v>123</v>
      </c>
      <c r="B7" s="246">
        <v>3417</v>
      </c>
      <c r="C7" s="253">
        <v>55.059619722848851</v>
      </c>
      <c r="D7" s="246">
        <v>3417</v>
      </c>
      <c r="E7" s="253">
        <v>55.059619722848851</v>
      </c>
      <c r="F7" s="246">
        <v>3391</v>
      </c>
      <c r="G7" s="253">
        <v>54.447655748233778</v>
      </c>
      <c r="H7" s="408">
        <v>0</v>
      </c>
      <c r="I7" s="191">
        <v>0.76673547626069005</v>
      </c>
    </row>
    <row r="8" spans="1:40" x14ac:dyDescent="0.2">
      <c r="A8" s="608" t="s">
        <v>124</v>
      </c>
      <c r="B8" s="246">
        <v>93</v>
      </c>
      <c r="C8" s="253">
        <v>1.498549790525298</v>
      </c>
      <c r="D8" s="246">
        <v>93</v>
      </c>
      <c r="E8" s="253">
        <v>1.498549790525298</v>
      </c>
      <c r="F8" s="246">
        <v>93</v>
      </c>
      <c r="G8" s="253">
        <v>1.4932562620423893</v>
      </c>
      <c r="H8" s="408">
        <v>0</v>
      </c>
      <c r="I8" s="408">
        <v>0</v>
      </c>
    </row>
    <row r="9" spans="1:40" x14ac:dyDescent="0.2">
      <c r="A9" s="567" t="s">
        <v>379</v>
      </c>
      <c r="B9" s="458">
        <v>1923</v>
      </c>
      <c r="C9" s="463">
        <v>30.986142442797295</v>
      </c>
      <c r="D9" s="458">
        <v>1923</v>
      </c>
      <c r="E9" s="463">
        <v>30.986142442797295</v>
      </c>
      <c r="F9" s="458">
        <v>1991</v>
      </c>
      <c r="G9" s="463">
        <v>31.968529222864483</v>
      </c>
      <c r="H9" s="464">
        <v>0</v>
      </c>
      <c r="I9" s="464">
        <v>-3.4153691612255148</v>
      </c>
    </row>
    <row r="10" spans="1:40" s="69" customFormat="1" x14ac:dyDescent="0.2">
      <c r="A10" s="76" t="s">
        <v>115</v>
      </c>
      <c r="B10" s="77">
        <v>6206</v>
      </c>
      <c r="C10" s="259">
        <v>100</v>
      </c>
      <c r="D10" s="77">
        <v>6206</v>
      </c>
      <c r="E10" s="259">
        <v>100</v>
      </c>
      <c r="F10" s="77">
        <v>6228</v>
      </c>
      <c r="G10" s="259">
        <v>100</v>
      </c>
      <c r="H10" s="668">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5" t="s">
        <v>223</v>
      </c>
    </row>
    <row r="12" spans="1:40" s="249" customFormat="1" ht="12.75" x14ac:dyDescent="0.2">
      <c r="A12" s="461" t="s">
        <v>510</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
      <c r="A13" s="133" t="s">
        <v>476</v>
      </c>
      <c r="B13" s="258"/>
      <c r="C13" s="258"/>
      <c r="D13" s="258"/>
      <c r="E13" s="258"/>
      <c r="F13" s="258"/>
      <c r="G13" s="258"/>
      <c r="H13" s="258"/>
      <c r="I13" s="258"/>
    </row>
    <row r="14" spans="1:40" x14ac:dyDescent="0.2">
      <c r="A14" s="446" t="s">
        <v>548</v>
      </c>
      <c r="B14" s="258"/>
      <c r="C14" s="258"/>
      <c r="D14" s="258"/>
      <c r="E14" s="258"/>
      <c r="F14" s="258"/>
      <c r="G14" s="258"/>
      <c r="H14" s="258"/>
      <c r="I14" s="258"/>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33" customWidth="1"/>
    <col min="2" max="2" width="11" style="233"/>
    <col min="3" max="3" width="11.625" style="233" customWidth="1"/>
    <col min="4" max="4" width="11" style="233"/>
    <col min="5" max="5" width="11.625" style="233" customWidth="1"/>
    <col min="6" max="6" width="11" style="233"/>
    <col min="7" max="7" width="11.625" style="233" customWidth="1"/>
    <col min="8" max="9" width="10.5" style="233" customWidth="1"/>
    <col min="10" max="12" width="11" style="233"/>
    <col min="13" max="47" width="11" style="11"/>
    <col min="48" max="16384" width="11" style="233"/>
  </cols>
  <sheetData>
    <row r="1" spans="1:47" x14ac:dyDescent="0.2">
      <c r="A1" s="816" t="s">
        <v>40</v>
      </c>
      <c r="B1" s="816"/>
      <c r="C1" s="816"/>
      <c r="D1" s="11"/>
      <c r="E1" s="11"/>
      <c r="F1" s="11"/>
      <c r="G1" s="11"/>
      <c r="H1" s="11"/>
      <c r="I1" s="11"/>
      <c r="J1" s="11"/>
      <c r="K1" s="11"/>
      <c r="L1" s="11"/>
    </row>
    <row r="2" spans="1:47" x14ac:dyDescent="0.2">
      <c r="A2" s="816"/>
      <c r="B2" s="816"/>
      <c r="C2" s="816"/>
      <c r="D2" s="267"/>
      <c r="E2" s="11"/>
      <c r="F2" s="11"/>
      <c r="H2" s="11"/>
      <c r="I2" s="11"/>
      <c r="J2" s="11"/>
      <c r="K2" s="11"/>
    </row>
    <row r="3" spans="1:47" x14ac:dyDescent="0.2">
      <c r="A3" s="266"/>
      <c r="B3" s="11"/>
      <c r="C3" s="11"/>
      <c r="D3" s="11"/>
      <c r="E3" s="11"/>
      <c r="F3" s="11"/>
      <c r="G3" s="11"/>
      <c r="H3" s="234"/>
      <c r="I3" s="256" t="s">
        <v>512</v>
      </c>
      <c r="J3" s="11"/>
      <c r="K3" s="11"/>
      <c r="L3" s="11"/>
    </row>
    <row r="4" spans="1:47" x14ac:dyDescent="0.2">
      <c r="A4" s="11"/>
      <c r="B4" s="827">
        <f>INDICE!A3</f>
        <v>43983</v>
      </c>
      <c r="C4" s="828">
        <v>41671</v>
      </c>
      <c r="D4" s="827">
        <f>DATE(YEAR(B4),MONTH(B4)-1,1)</f>
        <v>43952</v>
      </c>
      <c r="E4" s="828"/>
      <c r="F4" s="827">
        <f>DATE(YEAR(B4)-1,MONTH(B4),1)</f>
        <v>43617</v>
      </c>
      <c r="G4" s="828"/>
      <c r="H4" s="772" t="s">
        <v>434</v>
      </c>
      <c r="I4" s="772"/>
      <c r="J4" s="11"/>
      <c r="K4" s="11"/>
      <c r="L4" s="11"/>
    </row>
    <row r="5" spans="1:47" x14ac:dyDescent="0.2">
      <c r="A5" s="266"/>
      <c r="B5" s="188" t="s">
        <v>54</v>
      </c>
      <c r="C5" s="188" t="s">
        <v>107</v>
      </c>
      <c r="D5" s="188" t="s">
        <v>54</v>
      </c>
      <c r="E5" s="188" t="s">
        <v>107</v>
      </c>
      <c r="F5" s="188" t="s">
        <v>54</v>
      </c>
      <c r="G5" s="188" t="s">
        <v>107</v>
      </c>
      <c r="H5" s="293">
        <f>D4</f>
        <v>43952</v>
      </c>
      <c r="I5" s="293">
        <f>F4</f>
        <v>43617</v>
      </c>
      <c r="J5" s="11"/>
      <c r="K5" s="11"/>
      <c r="L5" s="11"/>
    </row>
    <row r="6" spans="1:47" ht="15" customHeight="1" x14ac:dyDescent="0.2">
      <c r="A6" s="11" t="s">
        <v>384</v>
      </c>
      <c r="B6" s="236">
        <v>11061.974199999999</v>
      </c>
      <c r="C6" s="235">
        <v>29.060715500233147</v>
      </c>
      <c r="D6" s="236">
        <v>11987.645050000001</v>
      </c>
      <c r="E6" s="235">
        <v>31.463304111335599</v>
      </c>
      <c r="F6" s="236">
        <v>10626.976620000007</v>
      </c>
      <c r="G6" s="235">
        <v>32.530203821946955</v>
      </c>
      <c r="H6" s="235">
        <v>-7.7218740306295786</v>
      </c>
      <c r="I6" s="235">
        <v>4.0933333680373876</v>
      </c>
      <c r="J6" s="11"/>
      <c r="K6" s="11"/>
      <c r="L6" s="11"/>
    </row>
    <row r="7" spans="1:47" x14ac:dyDescent="0.2">
      <c r="A7" s="265" t="s">
        <v>383</v>
      </c>
      <c r="B7" s="236">
        <v>27003.07</v>
      </c>
      <c r="C7" s="235">
        <v>70.939284499766856</v>
      </c>
      <c r="D7" s="236">
        <v>26112.756000000001</v>
      </c>
      <c r="E7" s="235">
        <v>68.536695888664411</v>
      </c>
      <c r="F7" s="236">
        <v>22041.053</v>
      </c>
      <c r="G7" s="235">
        <v>67.469796178053031</v>
      </c>
      <c r="H7" s="235">
        <v>3.4094984075981807</v>
      </c>
      <c r="I7" s="235">
        <v>22.512613167801014</v>
      </c>
      <c r="J7" s="11"/>
      <c r="K7" s="11"/>
      <c r="L7" s="11"/>
    </row>
    <row r="8" spans="1:47" x14ac:dyDescent="0.2">
      <c r="A8" s="177" t="s">
        <v>115</v>
      </c>
      <c r="B8" s="178">
        <v>38065.044199999997</v>
      </c>
      <c r="C8" s="179">
        <v>100</v>
      </c>
      <c r="D8" s="178">
        <v>38100.40105</v>
      </c>
      <c r="E8" s="179">
        <v>100</v>
      </c>
      <c r="F8" s="178">
        <v>32668.029620000008</v>
      </c>
      <c r="G8" s="179">
        <v>100</v>
      </c>
      <c r="H8" s="78">
        <v>-9.2799154406811052E-2</v>
      </c>
      <c r="I8" s="78">
        <v>16.520783906403189</v>
      </c>
      <c r="J8" s="236"/>
      <c r="K8" s="11"/>
    </row>
    <row r="9" spans="1:47" s="249" customFormat="1" x14ac:dyDescent="0.2">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
      <c r="A10" s="461" t="s">
        <v>510</v>
      </c>
      <c r="B10" s="250"/>
      <c r="C10" s="251"/>
      <c r="D10" s="250"/>
      <c r="E10" s="250"/>
      <c r="F10" s="250"/>
      <c r="G10" s="250"/>
      <c r="H10" s="11"/>
      <c r="I10" s="11"/>
      <c r="J10" s="11"/>
      <c r="K10" s="11"/>
      <c r="L10" s="11"/>
    </row>
    <row r="11" spans="1:47" x14ac:dyDescent="0.2">
      <c r="A11" s="133" t="s">
        <v>511</v>
      </c>
      <c r="B11" s="11"/>
      <c r="C11" s="264"/>
      <c r="D11" s="11"/>
      <c r="E11" s="11"/>
      <c r="F11" s="11"/>
      <c r="G11" s="11"/>
      <c r="H11" s="11"/>
      <c r="I11" s="11"/>
      <c r="J11" s="11"/>
      <c r="K11" s="11"/>
      <c r="L11" s="11"/>
    </row>
    <row r="12" spans="1:47" x14ac:dyDescent="0.2">
      <c r="A12" s="133" t="s">
        <v>476</v>
      </c>
      <c r="B12" s="11"/>
      <c r="C12" s="11"/>
      <c r="D12" s="11"/>
      <c r="E12" s="11"/>
      <c r="F12" s="11"/>
      <c r="G12" s="11"/>
      <c r="H12" s="11"/>
      <c r="I12" s="11"/>
      <c r="J12" s="11"/>
      <c r="K12" s="11"/>
      <c r="L12" s="11"/>
    </row>
    <row r="13" spans="1:47" x14ac:dyDescent="0.2">
      <c r="A13" s="11"/>
      <c r="B13" s="11"/>
      <c r="C13" s="11"/>
      <c r="D13" s="236"/>
      <c r="E13" s="11"/>
      <c r="F13" s="11"/>
      <c r="G13" s="11"/>
      <c r="H13" s="11"/>
      <c r="I13" s="11"/>
      <c r="J13" s="11"/>
      <c r="K13" s="11"/>
      <c r="L13" s="11"/>
    </row>
    <row r="14" spans="1:47" x14ac:dyDescent="0.2">
      <c r="A14" s="11"/>
      <c r="B14" s="11"/>
      <c r="C14" s="11"/>
      <c r="D14" s="236"/>
      <c r="E14" s="236"/>
      <c r="F14" s="652"/>
      <c r="G14" s="11"/>
      <c r="H14" s="11"/>
      <c r="I14" s="11"/>
      <c r="J14" s="11"/>
      <c r="K14" s="11"/>
      <c r="L14" s="11"/>
    </row>
    <row r="15" spans="1:47" x14ac:dyDescent="0.2">
      <c r="A15" s="11"/>
      <c r="B15" s="236"/>
      <c r="C15" s="11"/>
      <c r="D15" s="11"/>
      <c r="E15" s="11"/>
      <c r="F15" s="11"/>
      <c r="G15" s="11"/>
      <c r="H15" s="11"/>
      <c r="I15" s="11"/>
      <c r="J15" s="11"/>
      <c r="K15" s="11"/>
      <c r="L15" s="11"/>
    </row>
    <row r="16" spans="1:47" s="11" customFormat="1" x14ac:dyDescent="0.2"/>
    <row r="17" spans="2:13" s="11" customFormat="1" x14ac:dyDescent="0.2">
      <c r="B17" s="236"/>
    </row>
    <row r="18" spans="2:13" s="11" customFormat="1" x14ac:dyDescent="0.2">
      <c r="B18" s="236"/>
    </row>
    <row r="19" spans="2:13" s="11" customFormat="1" x14ac:dyDescent="0.2">
      <c r="M19" s="11" t="s">
        <v>382</v>
      </c>
    </row>
    <row r="20" spans="2:13" s="11" customFormat="1" x14ac:dyDescent="0.2"/>
    <row r="21" spans="2:13" s="11" customFormat="1" x14ac:dyDescent="0.2">
      <c r="C21" s="236"/>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1" workbookViewId="0">
      <selection activeCell="A18" sqref="A18"/>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29" t="s">
        <v>1</v>
      </c>
      <c r="B1" s="829"/>
      <c r="C1" s="829"/>
      <c r="D1" s="829"/>
      <c r="E1" s="268"/>
      <c r="F1" s="268"/>
      <c r="G1" s="269"/>
    </row>
    <row r="2" spans="1:7" x14ac:dyDescent="0.2">
      <c r="A2" s="829"/>
      <c r="B2" s="829"/>
      <c r="C2" s="829"/>
      <c r="D2" s="829"/>
      <c r="E2" s="269"/>
      <c r="F2" s="269"/>
      <c r="G2" s="269"/>
    </row>
    <row r="3" spans="1:7" x14ac:dyDescent="0.2">
      <c r="A3" s="414"/>
      <c r="B3" s="414"/>
      <c r="C3" s="414"/>
      <c r="D3" s="269"/>
      <c r="E3" s="269"/>
      <c r="F3" s="269"/>
      <c r="G3" s="269"/>
    </row>
    <row r="4" spans="1:7" x14ac:dyDescent="0.2">
      <c r="A4" s="268" t="s">
        <v>385</v>
      </c>
      <c r="B4" s="269"/>
      <c r="C4" s="269"/>
      <c r="D4" s="269"/>
      <c r="E4" s="269"/>
      <c r="F4" s="269"/>
      <c r="G4" s="269"/>
    </row>
    <row r="5" spans="1:7" x14ac:dyDescent="0.2">
      <c r="A5" s="270"/>
      <c r="B5" s="270" t="s">
        <v>386</v>
      </c>
      <c r="C5" s="270" t="s">
        <v>387</v>
      </c>
      <c r="D5" s="270" t="s">
        <v>388</v>
      </c>
      <c r="E5" s="270" t="s">
        <v>389</v>
      </c>
      <c r="F5" s="270" t="s">
        <v>54</v>
      </c>
      <c r="G5" s="269"/>
    </row>
    <row r="6" spans="1:7" x14ac:dyDescent="0.2">
      <c r="A6" s="271" t="s">
        <v>386</v>
      </c>
      <c r="B6" s="272">
        <v>1</v>
      </c>
      <c r="C6" s="272">
        <v>238.8</v>
      </c>
      <c r="D6" s="272">
        <v>0.23880000000000001</v>
      </c>
      <c r="E6" s="273" t="s">
        <v>390</v>
      </c>
      <c r="F6" s="273">
        <v>0.27779999999999999</v>
      </c>
      <c r="G6" s="269"/>
    </row>
    <row r="7" spans="1:7" x14ac:dyDescent="0.2">
      <c r="A7" s="268" t="s">
        <v>387</v>
      </c>
      <c r="B7" s="274" t="s">
        <v>391</v>
      </c>
      <c r="C7" s="269">
        <v>1</v>
      </c>
      <c r="D7" s="275" t="s">
        <v>392</v>
      </c>
      <c r="E7" s="275" t="s">
        <v>393</v>
      </c>
      <c r="F7" s="274" t="s">
        <v>394</v>
      </c>
      <c r="G7" s="269"/>
    </row>
    <row r="8" spans="1:7" x14ac:dyDescent="0.2">
      <c r="A8" s="268" t="s">
        <v>388</v>
      </c>
      <c r="B8" s="274">
        <v>4.1867999999999999</v>
      </c>
      <c r="C8" s="275" t="s">
        <v>395</v>
      </c>
      <c r="D8" s="269">
        <v>1</v>
      </c>
      <c r="E8" s="275" t="s">
        <v>396</v>
      </c>
      <c r="F8" s="274">
        <v>1.163</v>
      </c>
      <c r="G8" s="269"/>
    </row>
    <row r="9" spans="1:7" x14ac:dyDescent="0.2">
      <c r="A9" s="268" t="s">
        <v>389</v>
      </c>
      <c r="B9" s="274" t="s">
        <v>397</v>
      </c>
      <c r="C9" s="275" t="s">
        <v>398</v>
      </c>
      <c r="D9" s="275" t="s">
        <v>399</v>
      </c>
      <c r="E9" s="274">
        <v>1</v>
      </c>
      <c r="F9" s="276">
        <v>11630</v>
      </c>
      <c r="G9" s="269"/>
    </row>
    <row r="10" spans="1:7" x14ac:dyDescent="0.2">
      <c r="A10" s="277" t="s">
        <v>54</v>
      </c>
      <c r="B10" s="278">
        <v>3.6</v>
      </c>
      <c r="C10" s="278">
        <v>860</v>
      </c>
      <c r="D10" s="278">
        <v>0.86</v>
      </c>
      <c r="E10" s="279" t="s">
        <v>400</v>
      </c>
      <c r="F10" s="278">
        <v>1</v>
      </c>
      <c r="G10" s="269"/>
    </row>
    <row r="11" spans="1:7" x14ac:dyDescent="0.2">
      <c r="A11" s="268"/>
      <c r="B11" s="269"/>
      <c r="C11" s="269"/>
      <c r="D11" s="269"/>
      <c r="E11" s="274"/>
      <c r="F11" s="269"/>
      <c r="G11" s="269"/>
    </row>
    <row r="12" spans="1:7" x14ac:dyDescent="0.2">
      <c r="A12" s="268"/>
      <c r="B12" s="269"/>
      <c r="C12" s="269"/>
      <c r="D12" s="269"/>
      <c r="E12" s="274"/>
      <c r="F12" s="269"/>
      <c r="G12" s="269"/>
    </row>
    <row r="13" spans="1:7" x14ac:dyDescent="0.2">
      <c r="A13" s="268" t="s">
        <v>401</v>
      </c>
      <c r="B13" s="269"/>
      <c r="C13" s="269"/>
      <c r="D13" s="269"/>
      <c r="E13" s="269"/>
      <c r="F13" s="269"/>
      <c r="G13" s="269"/>
    </row>
    <row r="14" spans="1:7" x14ac:dyDescent="0.2">
      <c r="A14" s="270"/>
      <c r="B14" s="280" t="s">
        <v>402</v>
      </c>
      <c r="C14" s="270" t="s">
        <v>403</v>
      </c>
      <c r="D14" s="270" t="s">
        <v>404</v>
      </c>
      <c r="E14" s="270" t="s">
        <v>405</v>
      </c>
      <c r="F14" s="270" t="s">
        <v>406</v>
      </c>
      <c r="G14" s="269"/>
    </row>
    <row r="15" spans="1:7" x14ac:dyDescent="0.2">
      <c r="A15" s="271" t="s">
        <v>402</v>
      </c>
      <c r="B15" s="272">
        <v>1</v>
      </c>
      <c r="C15" s="272">
        <v>2.3810000000000001E-2</v>
      </c>
      <c r="D15" s="272">
        <v>0.13370000000000001</v>
      </c>
      <c r="E15" s="272">
        <v>3.7850000000000001</v>
      </c>
      <c r="F15" s="272">
        <v>3.8E-3</v>
      </c>
      <c r="G15" s="269"/>
    </row>
    <row r="16" spans="1:7" x14ac:dyDescent="0.2">
      <c r="A16" s="268" t="s">
        <v>403</v>
      </c>
      <c r="B16" s="269">
        <v>42</v>
      </c>
      <c r="C16" s="269">
        <v>1</v>
      </c>
      <c r="D16" s="269">
        <v>5.6150000000000002</v>
      </c>
      <c r="E16" s="269">
        <v>159</v>
      </c>
      <c r="F16" s="269">
        <v>0.159</v>
      </c>
      <c r="G16" s="269"/>
    </row>
    <row r="17" spans="1:7" x14ac:dyDescent="0.2">
      <c r="A17" s="268" t="s">
        <v>404</v>
      </c>
      <c r="B17" s="269">
        <v>7.48</v>
      </c>
      <c r="C17" s="269">
        <v>0.17810000000000001</v>
      </c>
      <c r="D17" s="269">
        <v>1</v>
      </c>
      <c r="E17" s="269">
        <v>28.3</v>
      </c>
      <c r="F17" s="269">
        <v>2.8299999999999999E-2</v>
      </c>
      <c r="G17" s="269"/>
    </row>
    <row r="18" spans="1:7" x14ac:dyDescent="0.2">
      <c r="A18" s="268" t="s">
        <v>405</v>
      </c>
      <c r="B18" s="269">
        <v>0.26419999999999999</v>
      </c>
      <c r="C18" s="269">
        <v>6.3E-3</v>
      </c>
      <c r="D18" s="269">
        <v>3.5299999999999998E-2</v>
      </c>
      <c r="E18" s="269">
        <v>1</v>
      </c>
      <c r="F18" s="269">
        <v>1E-3</v>
      </c>
      <c r="G18" s="269"/>
    </row>
    <row r="19" spans="1:7" x14ac:dyDescent="0.2">
      <c r="A19" s="277" t="s">
        <v>406</v>
      </c>
      <c r="B19" s="278">
        <v>264.2</v>
      </c>
      <c r="C19" s="278">
        <v>6.2889999999999997</v>
      </c>
      <c r="D19" s="278">
        <v>35.314700000000002</v>
      </c>
      <c r="E19" s="281">
        <v>1000</v>
      </c>
      <c r="F19" s="278">
        <v>1</v>
      </c>
      <c r="G19" s="269"/>
    </row>
    <row r="20" spans="1:7" x14ac:dyDescent="0.2">
      <c r="A20" s="269"/>
      <c r="B20" s="269"/>
      <c r="C20" s="269"/>
      <c r="D20" s="269"/>
      <c r="E20" s="269"/>
      <c r="F20" s="269"/>
      <c r="G20" s="269"/>
    </row>
    <row r="21" spans="1:7" x14ac:dyDescent="0.2">
      <c r="A21" s="269"/>
      <c r="B21" s="269"/>
      <c r="C21" s="269"/>
      <c r="D21" s="269"/>
      <c r="E21" s="269"/>
      <c r="F21" s="269"/>
      <c r="G21" s="269"/>
    </row>
    <row r="22" spans="1:7" x14ac:dyDescent="0.2">
      <c r="A22" s="268" t="s">
        <v>407</v>
      </c>
      <c r="B22" s="269"/>
      <c r="C22" s="269"/>
      <c r="D22" s="269"/>
      <c r="E22" s="269"/>
      <c r="F22" s="269"/>
      <c r="G22" s="269"/>
    </row>
    <row r="23" spans="1:7" x14ac:dyDescent="0.2">
      <c r="A23" s="282" t="s">
        <v>276</v>
      </c>
      <c r="B23" s="282"/>
      <c r="C23" s="282"/>
      <c r="D23" s="282"/>
      <c r="E23" s="282"/>
      <c r="F23" s="282"/>
      <c r="G23" s="269"/>
    </row>
    <row r="24" spans="1:7" x14ac:dyDescent="0.2">
      <c r="A24" s="830" t="s">
        <v>408</v>
      </c>
      <c r="B24" s="830"/>
      <c r="C24" s="830"/>
      <c r="D24" s="831" t="s">
        <v>409</v>
      </c>
      <c r="E24" s="831"/>
      <c r="F24" s="831"/>
      <c r="G24" s="269"/>
    </row>
    <row r="25" spans="1:7" x14ac:dyDescent="0.2">
      <c r="A25" s="269"/>
      <c r="B25" s="269"/>
      <c r="C25" s="269"/>
      <c r="D25" s="269"/>
      <c r="E25" s="269"/>
      <c r="F25" s="269"/>
      <c r="G25" s="269"/>
    </row>
    <row r="26" spans="1:7" x14ac:dyDescent="0.2">
      <c r="A26" s="269"/>
      <c r="B26" s="269"/>
      <c r="C26" s="269"/>
      <c r="D26" s="269"/>
      <c r="E26" s="269"/>
      <c r="F26" s="269"/>
      <c r="G26" s="269"/>
    </row>
    <row r="27" spans="1:7" x14ac:dyDescent="0.2">
      <c r="A27" s="6" t="s">
        <v>410</v>
      </c>
      <c r="B27" s="269"/>
      <c r="C27" s="6"/>
      <c r="D27" s="268" t="s">
        <v>411</v>
      </c>
      <c r="E27" s="269"/>
      <c r="F27" s="269"/>
      <c r="G27" s="269"/>
    </row>
    <row r="28" spans="1:7" x14ac:dyDescent="0.2">
      <c r="A28" s="280" t="s">
        <v>276</v>
      </c>
      <c r="B28" s="270" t="s">
        <v>413</v>
      </c>
      <c r="C28" s="3"/>
      <c r="D28" s="271" t="s">
        <v>110</v>
      </c>
      <c r="E28" s="272"/>
      <c r="F28" s="273" t="s">
        <v>414</v>
      </c>
      <c r="G28" s="269"/>
    </row>
    <row r="29" spans="1:7" x14ac:dyDescent="0.2">
      <c r="A29" s="283" t="s">
        <v>572</v>
      </c>
      <c r="B29" s="284" t="s">
        <v>418</v>
      </c>
      <c r="C29" s="3"/>
      <c r="D29" s="277" t="s">
        <v>379</v>
      </c>
      <c r="E29" s="278"/>
      <c r="F29" s="279" t="s">
        <v>419</v>
      </c>
      <c r="G29" s="269"/>
    </row>
    <row r="30" spans="1:7" x14ac:dyDescent="0.2">
      <c r="A30" s="65" t="s">
        <v>573</v>
      </c>
      <c r="B30" s="285" t="s">
        <v>420</v>
      </c>
      <c r="C30" s="269"/>
      <c r="D30" s="269"/>
      <c r="E30" s="269"/>
      <c r="F30" s="269"/>
      <c r="G30" s="269"/>
    </row>
    <row r="31" spans="1:7" x14ac:dyDescent="0.2">
      <c r="A31" s="269"/>
      <c r="B31" s="269"/>
      <c r="C31" s="269"/>
      <c r="D31" s="269"/>
      <c r="E31" s="269"/>
      <c r="F31" s="269"/>
      <c r="G31" s="269"/>
    </row>
    <row r="32" spans="1:7" x14ac:dyDescent="0.2">
      <c r="A32" s="269"/>
      <c r="B32" s="269"/>
      <c r="C32" s="269"/>
      <c r="D32" s="269"/>
      <c r="E32" s="269"/>
      <c r="F32" s="269"/>
      <c r="G32" s="269"/>
    </row>
    <row r="33" spans="1:7" x14ac:dyDescent="0.2">
      <c r="A33" s="268" t="s">
        <v>412</v>
      </c>
      <c r="B33" s="269"/>
      <c r="C33" s="269"/>
      <c r="D33" s="269"/>
      <c r="E33" s="268" t="s">
        <v>421</v>
      </c>
      <c r="F33" s="269"/>
      <c r="G33" s="269"/>
    </row>
    <row r="34" spans="1:7" x14ac:dyDescent="0.2">
      <c r="A34" s="282" t="s">
        <v>415</v>
      </c>
      <c r="B34" s="282" t="s">
        <v>416</v>
      </c>
      <c r="C34" s="282" t="s">
        <v>417</v>
      </c>
      <c r="D34" s="269"/>
      <c r="E34" s="270"/>
      <c r="F34" s="270" t="s">
        <v>422</v>
      </c>
      <c r="G34" s="269"/>
    </row>
    <row r="35" spans="1:7" x14ac:dyDescent="0.2">
      <c r="A35" s="1"/>
      <c r="B35" s="1"/>
      <c r="C35" s="1"/>
      <c r="D35" s="1"/>
      <c r="E35" s="271" t="s">
        <v>423</v>
      </c>
      <c r="F35" s="286">
        <v>11.6</v>
      </c>
      <c r="G35" s="269"/>
    </row>
    <row r="36" spans="1:7" x14ac:dyDescent="0.2">
      <c r="A36" s="1"/>
      <c r="B36" s="1"/>
      <c r="C36" s="1"/>
      <c r="D36" s="1"/>
      <c r="E36" s="268" t="s">
        <v>48</v>
      </c>
      <c r="F36" s="286">
        <v>8.5299999999999994</v>
      </c>
      <c r="G36" s="269"/>
    </row>
    <row r="37" spans="1:7" ht="14.25" customHeight="1" x14ac:dyDescent="0.2">
      <c r="A37" s="1"/>
      <c r="B37" s="1"/>
      <c r="C37" s="1"/>
      <c r="D37" s="1"/>
      <c r="E37" s="268" t="s">
        <v>49</v>
      </c>
      <c r="F37" s="286">
        <v>7.88</v>
      </c>
      <c r="G37" s="269"/>
    </row>
    <row r="38" spans="1:7" ht="14.25" customHeight="1" x14ac:dyDescent="0.2">
      <c r="A38" s="1"/>
      <c r="B38" s="1"/>
      <c r="C38" s="1"/>
      <c r="D38" s="1"/>
      <c r="E38" s="615" t="s">
        <v>424</v>
      </c>
      <c r="F38" s="286">
        <v>7.93</v>
      </c>
      <c r="G38" s="269"/>
    </row>
    <row r="39" spans="1:7" x14ac:dyDescent="0.2">
      <c r="A39" s="1"/>
      <c r="B39" s="1"/>
      <c r="C39" s="1"/>
      <c r="D39" s="1"/>
      <c r="E39" s="268" t="s">
        <v>123</v>
      </c>
      <c r="F39" s="286">
        <v>7.46</v>
      </c>
      <c r="G39" s="269"/>
    </row>
    <row r="40" spans="1:7" x14ac:dyDescent="0.2">
      <c r="A40" s="1"/>
      <c r="B40" s="1"/>
      <c r="C40" s="1"/>
      <c r="D40" s="1"/>
      <c r="E40" s="268" t="s">
        <v>124</v>
      </c>
      <c r="F40" s="286">
        <v>6.66</v>
      </c>
      <c r="G40" s="269"/>
    </row>
    <row r="41" spans="1:7" x14ac:dyDescent="0.2">
      <c r="A41" s="1"/>
      <c r="B41" s="1"/>
      <c r="C41" s="1"/>
      <c r="D41" s="1"/>
      <c r="E41" s="277" t="s">
        <v>425</v>
      </c>
      <c r="F41" s="287">
        <v>8</v>
      </c>
      <c r="G41" s="269"/>
    </row>
    <row r="42" spans="1:7" x14ac:dyDescent="0.2">
      <c r="A42" s="269"/>
      <c r="B42" s="269"/>
      <c r="C42" s="269"/>
      <c r="D42" s="269"/>
      <c r="E42" s="269"/>
      <c r="F42" s="269"/>
      <c r="G42" s="269"/>
    </row>
    <row r="43" spans="1:7" ht="15" x14ac:dyDescent="0.25">
      <c r="A43" s="288" t="s">
        <v>584</v>
      </c>
      <c r="B43" s="269"/>
      <c r="C43" s="269"/>
      <c r="D43" s="269"/>
      <c r="E43" s="269"/>
      <c r="F43" s="269"/>
      <c r="G43" s="269"/>
    </row>
    <row r="44" spans="1:7" x14ac:dyDescent="0.2">
      <c r="A44" s="1" t="s">
        <v>585</v>
      </c>
      <c r="B44" s="269"/>
      <c r="C44" s="269"/>
      <c r="D44" s="269"/>
      <c r="E44" s="269"/>
      <c r="F44" s="269"/>
      <c r="G44" s="269"/>
    </row>
    <row r="45" spans="1:7" x14ac:dyDescent="0.2">
      <c r="A45" s="269"/>
      <c r="B45" s="269"/>
      <c r="C45" s="269"/>
      <c r="D45" s="269"/>
      <c r="E45" s="269"/>
      <c r="F45" s="269"/>
      <c r="G45" s="269"/>
    </row>
    <row r="46" spans="1:7" ht="15" x14ac:dyDescent="0.25">
      <c r="A46" s="288" t="s">
        <v>426</v>
      </c>
      <c r="B46" s="1"/>
      <c r="C46" s="1"/>
      <c r="D46" s="1"/>
      <c r="E46" s="1"/>
      <c r="F46" s="1"/>
      <c r="G46" s="1"/>
    </row>
    <row r="47" spans="1:7" ht="14.25" customHeight="1" x14ac:dyDescent="0.2">
      <c r="A47" s="832" t="s">
        <v>640</v>
      </c>
      <c r="B47" s="832"/>
      <c r="C47" s="832"/>
      <c r="D47" s="832"/>
      <c r="E47" s="832"/>
      <c r="F47" s="832"/>
      <c r="G47" s="832"/>
    </row>
    <row r="48" spans="1:7" x14ac:dyDescent="0.2">
      <c r="A48" s="832"/>
      <c r="B48" s="832"/>
      <c r="C48" s="832"/>
      <c r="D48" s="832"/>
      <c r="E48" s="832"/>
      <c r="F48" s="832"/>
      <c r="G48" s="832"/>
    </row>
    <row r="49" spans="1:200" x14ac:dyDescent="0.2">
      <c r="A49" s="832"/>
      <c r="B49" s="832"/>
      <c r="C49" s="832"/>
      <c r="D49" s="832"/>
      <c r="E49" s="832"/>
      <c r="F49" s="832"/>
      <c r="G49" s="832"/>
    </row>
    <row r="50" spans="1:200" ht="15" x14ac:dyDescent="0.25">
      <c r="A50" s="288" t="s">
        <v>427</v>
      </c>
      <c r="B50" s="1"/>
      <c r="C50" s="1"/>
      <c r="D50" s="1"/>
      <c r="E50" s="1"/>
      <c r="F50" s="1"/>
      <c r="G50" s="1"/>
    </row>
    <row r="51" spans="1:200" x14ac:dyDescent="0.2">
      <c r="A51" s="1" t="s">
        <v>578</v>
      </c>
      <c r="B51" s="1"/>
      <c r="C51" s="1"/>
      <c r="D51" s="1"/>
      <c r="E51" s="1"/>
      <c r="F51" s="1"/>
      <c r="G51" s="1"/>
    </row>
    <row r="52" spans="1:200" x14ac:dyDescent="0.2">
      <c r="A52" s="1" t="s">
        <v>589</v>
      </c>
      <c r="B52" s="1"/>
      <c r="C52" s="1"/>
      <c r="D52" s="1"/>
      <c r="E52" s="1"/>
      <c r="F52" s="1"/>
      <c r="G52" s="1"/>
    </row>
    <row r="53" spans="1:200" x14ac:dyDescent="0.2">
      <c r="A53" s="1" t="s">
        <v>579</v>
      </c>
      <c r="B53" s="1"/>
      <c r="C53" s="1"/>
      <c r="D53" s="1"/>
      <c r="E53" s="1"/>
      <c r="F53" s="1"/>
      <c r="G53" s="1"/>
    </row>
    <row r="54" spans="1:200" x14ac:dyDescent="0.2">
      <c r="A54" s="1"/>
      <c r="B54" s="1"/>
      <c r="C54" s="1"/>
      <c r="D54" s="1"/>
      <c r="E54" s="1"/>
      <c r="F54" s="1"/>
      <c r="G54" s="1"/>
    </row>
    <row r="55" spans="1:200" ht="15" x14ac:dyDescent="0.25">
      <c r="A55" s="288" t="s">
        <v>428</v>
      </c>
      <c r="B55" s="1"/>
      <c r="C55" s="1"/>
      <c r="D55" s="1"/>
      <c r="E55" s="1"/>
      <c r="F55" s="1"/>
      <c r="G55" s="1"/>
    </row>
    <row r="56" spans="1:200" ht="14.25" customHeight="1" x14ac:dyDescent="0.2">
      <c r="A56" s="832" t="s">
        <v>664</v>
      </c>
      <c r="B56" s="832"/>
      <c r="C56" s="832"/>
      <c r="D56" s="832"/>
      <c r="E56" s="832"/>
      <c r="F56" s="832"/>
      <c r="G56" s="832"/>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32"/>
      <c r="B57" s="832"/>
      <c r="C57" s="832"/>
      <c r="D57" s="832"/>
      <c r="E57" s="832"/>
      <c r="F57" s="832"/>
      <c r="G57" s="832"/>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32"/>
      <c r="B58" s="832"/>
      <c r="C58" s="832"/>
      <c r="D58" s="832"/>
      <c r="E58" s="832"/>
      <c r="F58" s="832"/>
      <c r="G58" s="832"/>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32"/>
      <c r="B59" s="832"/>
      <c r="C59" s="832"/>
      <c r="D59" s="832"/>
      <c r="E59" s="832"/>
      <c r="F59" s="832"/>
      <c r="G59" s="83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2"/>
      <c r="B60" s="832"/>
      <c r="C60" s="832"/>
      <c r="D60" s="832"/>
      <c r="E60" s="832"/>
      <c r="F60" s="832"/>
      <c r="G60" s="832"/>
    </row>
    <row r="61" spans="1:200" ht="15" x14ac:dyDescent="0.25">
      <c r="A61" s="288" t="s">
        <v>547</v>
      </c>
      <c r="B61" s="1"/>
      <c r="C61" s="1"/>
      <c r="D61" s="1"/>
      <c r="E61" s="1"/>
      <c r="F61" s="1"/>
      <c r="G61" s="1"/>
    </row>
    <row r="62" spans="1:200" x14ac:dyDescent="0.2">
      <c r="A62" s="1" t="s">
        <v>575</v>
      </c>
      <c r="B62" s="1"/>
      <c r="C62" s="1"/>
      <c r="D62" s="1"/>
      <c r="E62" s="1"/>
      <c r="F62" s="1"/>
      <c r="G62" s="1"/>
    </row>
    <row r="63" spans="1:200" x14ac:dyDescent="0.2">
      <c r="A63" s="1" t="s">
        <v>574</v>
      </c>
      <c r="B63" s="1"/>
      <c r="C63" s="1"/>
      <c r="D63" s="1"/>
      <c r="E63" s="1"/>
      <c r="F63" s="1"/>
      <c r="G63" s="1"/>
    </row>
    <row r="64" spans="1:200" x14ac:dyDescent="0.2">
      <c r="A64" s="1"/>
      <c r="B64" s="1"/>
      <c r="C64" s="1"/>
      <c r="D64" s="1"/>
      <c r="E64" s="1"/>
      <c r="F64" s="1"/>
      <c r="G64" s="1"/>
    </row>
    <row r="65" spans="1:7" ht="15" x14ac:dyDescent="0.25">
      <c r="A65" s="288" t="s">
        <v>658</v>
      </c>
      <c r="B65" s="1"/>
      <c r="C65" s="1"/>
      <c r="D65" s="1"/>
      <c r="E65" s="1"/>
      <c r="F65" s="1"/>
      <c r="G65" s="1"/>
    </row>
    <row r="66" spans="1:7" x14ac:dyDescent="0.2">
      <c r="A66" s="1" t="s">
        <v>576</v>
      </c>
      <c r="B66" s="1"/>
      <c r="C66" s="1"/>
      <c r="D66" s="1"/>
      <c r="E66" s="1"/>
      <c r="F66" s="1"/>
      <c r="G66" s="1"/>
    </row>
    <row r="67" spans="1:7" x14ac:dyDescent="0.2">
      <c r="A67" s="1" t="s">
        <v>577</v>
      </c>
      <c r="B67" s="1"/>
      <c r="C67" s="1"/>
      <c r="D67" s="1"/>
      <c r="E67" s="1"/>
      <c r="F67" s="1"/>
      <c r="G67" s="1"/>
    </row>
    <row r="68" spans="1:7" x14ac:dyDescent="0.2">
      <c r="A68" s="1" t="s">
        <v>659</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75" defaultRowHeight="12.75" x14ac:dyDescent="0.2"/>
  <cols>
    <col min="1" max="1" width="11" style="18" customWidth="1"/>
    <col min="2" max="16384" width="11.375" style="18"/>
  </cols>
  <sheetData>
    <row r="1" spans="1:18" s="3" customFormat="1" ht="13.5" thickTop="1" x14ac:dyDescent="0.2">
      <c r="A1" s="299" t="s">
        <v>437</v>
      </c>
      <c r="B1" s="581"/>
      <c r="C1" s="581"/>
      <c r="D1" s="581"/>
    </row>
    <row r="2" spans="1:18" x14ac:dyDescent="0.2">
      <c r="A2" s="582"/>
      <c r="B2" s="457"/>
      <c r="C2" s="457"/>
      <c r="D2" s="583"/>
    </row>
    <row r="3" spans="1:18" x14ac:dyDescent="0.2">
      <c r="A3" s="584"/>
      <c r="B3" s="584">
        <v>2018</v>
      </c>
      <c r="C3" s="584">
        <v>2019</v>
      </c>
      <c r="D3" s="584">
        <v>2020</v>
      </c>
    </row>
    <row r="4" spans="1:18" x14ac:dyDescent="0.2">
      <c r="A4" s="18" t="s">
        <v>127</v>
      </c>
      <c r="B4" s="585">
        <v>6.4800745930508025E-2</v>
      </c>
      <c r="C4" s="585">
        <v>3.3219546307709544</v>
      </c>
      <c r="D4" s="585">
        <v>-1.4157321385367687</v>
      </c>
      <c r="Q4" s="586"/>
      <c r="R4" s="586"/>
    </row>
    <row r="5" spans="1:18" x14ac:dyDescent="0.2">
      <c r="A5" s="18" t="s">
        <v>128</v>
      </c>
      <c r="B5" s="585">
        <v>0.77538939727717215</v>
      </c>
      <c r="C5" s="585">
        <v>2.6458203498935595</v>
      </c>
      <c r="D5" s="585">
        <v>-1.2266217541600311</v>
      </c>
    </row>
    <row r="6" spans="1:18" x14ac:dyDescent="0.2">
      <c r="A6" s="18" t="s">
        <v>129</v>
      </c>
      <c r="B6" s="585">
        <v>1.0528166707765787</v>
      </c>
      <c r="C6" s="585">
        <v>2.3270883893727334</v>
      </c>
      <c r="D6" s="585">
        <v>-2.5006368468255245</v>
      </c>
    </row>
    <row r="7" spans="1:18" x14ac:dyDescent="0.2">
      <c r="A7" s="18" t="s">
        <v>130</v>
      </c>
      <c r="B7" s="585">
        <v>1.683604646005544</v>
      </c>
      <c r="C7" s="585">
        <v>1.8775844331416032</v>
      </c>
      <c r="D7" s="585">
        <v>-6.2767246375994334</v>
      </c>
    </row>
    <row r="8" spans="1:18" x14ac:dyDescent="0.2">
      <c r="A8" s="18" t="s">
        <v>131</v>
      </c>
      <c r="B8" s="585">
        <v>1.3535829566820521</v>
      </c>
      <c r="C8" s="585">
        <v>2.1019810116435576</v>
      </c>
      <c r="D8" s="587">
        <v>-9.913062314126913</v>
      </c>
    </row>
    <row r="9" spans="1:18" x14ac:dyDescent="0.2">
      <c r="A9" s="18" t="s">
        <v>132</v>
      </c>
      <c r="B9" s="585">
        <v>1.1873748163821347</v>
      </c>
      <c r="C9" s="585">
        <v>1.9848172602728602</v>
      </c>
      <c r="D9" s="587">
        <v>-11.725343442294369</v>
      </c>
    </row>
    <row r="10" spans="1:18" x14ac:dyDescent="0.2">
      <c r="A10" s="18" t="s">
        <v>133</v>
      </c>
      <c r="B10" s="585">
        <v>1.5356917664274576</v>
      </c>
      <c r="C10" s="585">
        <v>1.8587300759942882</v>
      </c>
      <c r="D10" s="587" t="s">
        <v>526</v>
      </c>
    </row>
    <row r="11" spans="1:18" x14ac:dyDescent="0.2">
      <c r="A11" s="18" t="s">
        <v>134</v>
      </c>
      <c r="B11" s="585">
        <v>1.8210087664733843</v>
      </c>
      <c r="C11" s="585">
        <v>1.425860281549765</v>
      </c>
      <c r="D11" s="587" t="s">
        <v>526</v>
      </c>
    </row>
    <row r="12" spans="1:18" x14ac:dyDescent="0.2">
      <c r="A12" s="18" t="s">
        <v>135</v>
      </c>
      <c r="B12" s="585">
        <v>2.0735219121925117</v>
      </c>
      <c r="C12" s="585">
        <v>1.1325842625548315</v>
      </c>
      <c r="D12" s="587" t="s">
        <v>526</v>
      </c>
    </row>
    <row r="13" spans="1:18" x14ac:dyDescent="0.2">
      <c r="A13" s="18" t="s">
        <v>136</v>
      </c>
      <c r="B13" s="585">
        <v>2.3080548720052012</v>
      </c>
      <c r="C13" s="585">
        <v>0.60785207671684371</v>
      </c>
      <c r="D13" s="587" t="s">
        <v>526</v>
      </c>
    </row>
    <row r="14" spans="1:18" x14ac:dyDescent="0.2">
      <c r="A14" s="18" t="s">
        <v>137</v>
      </c>
      <c r="B14" s="585">
        <v>2.6469021703338158</v>
      </c>
      <c r="C14" s="585">
        <v>1.776209175309551E-2</v>
      </c>
      <c r="D14" s="585" t="s">
        <v>526</v>
      </c>
    </row>
    <row r="15" spans="1:18" x14ac:dyDescent="0.2">
      <c r="A15" s="457" t="s">
        <v>138</v>
      </c>
      <c r="B15" s="463">
        <v>2.7690078947321535</v>
      </c>
      <c r="C15" s="463">
        <v>-0.26404334359709619</v>
      </c>
      <c r="D15" s="463" t="s">
        <v>526</v>
      </c>
    </row>
    <row r="16" spans="1:18" x14ac:dyDescent="0.2">
      <c r="A16" s="589"/>
      <c r="D16" s="590"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75" style="81" customWidth="1"/>
    <col min="8" max="8" width="15.75" style="81" customWidth="1"/>
    <col min="9" max="9" width="11" style="81"/>
    <col min="10" max="10" width="10.87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21" t="s">
        <v>24</v>
      </c>
      <c r="B1" s="322"/>
      <c r="C1" s="322"/>
      <c r="D1" s="322"/>
      <c r="E1" s="322"/>
      <c r="F1" s="322"/>
      <c r="G1" s="322"/>
      <c r="H1" s="322"/>
    </row>
    <row r="2" spans="1:8" ht="15.75" x14ac:dyDescent="0.25">
      <c r="A2" s="323"/>
      <c r="B2" s="324"/>
      <c r="C2" s="325"/>
      <c r="D2" s="325"/>
      <c r="E2" s="325"/>
      <c r="F2" s="325"/>
      <c r="G2" s="325"/>
      <c r="H2" s="347" t="s">
        <v>152</v>
      </c>
    </row>
    <row r="3" spans="1:8" s="69" customFormat="1" x14ac:dyDescent="0.2">
      <c r="A3" s="294"/>
      <c r="B3" s="779">
        <f>INDICE!A3</f>
        <v>43983</v>
      </c>
      <c r="C3" s="780"/>
      <c r="D3" s="780" t="s">
        <v>116</v>
      </c>
      <c r="E3" s="780"/>
      <c r="F3" s="780" t="s">
        <v>117</v>
      </c>
      <c r="G3" s="780"/>
      <c r="H3" s="780"/>
    </row>
    <row r="4" spans="1:8" s="69" customFormat="1" x14ac:dyDescent="0.2">
      <c r="A4" s="295"/>
      <c r="B4" s="82" t="s">
        <v>47</v>
      </c>
      <c r="C4" s="82" t="s">
        <v>434</v>
      </c>
      <c r="D4" s="82" t="s">
        <v>47</v>
      </c>
      <c r="E4" s="82" t="s">
        <v>434</v>
      </c>
      <c r="F4" s="82" t="s">
        <v>47</v>
      </c>
      <c r="G4" s="83" t="s">
        <v>434</v>
      </c>
      <c r="H4" s="83" t="s">
        <v>122</v>
      </c>
    </row>
    <row r="5" spans="1:8" x14ac:dyDescent="0.2">
      <c r="A5" s="326" t="s">
        <v>139</v>
      </c>
      <c r="B5" s="335">
        <v>45.731409999999997</v>
      </c>
      <c r="C5" s="328">
        <v>-5.8362820788681811</v>
      </c>
      <c r="D5" s="327">
        <v>415.04933999999997</v>
      </c>
      <c r="E5" s="328">
        <v>-8.0459164545586184</v>
      </c>
      <c r="F5" s="327">
        <v>797.29122999999981</v>
      </c>
      <c r="G5" s="328">
        <v>-4.7157760322130118</v>
      </c>
      <c r="H5" s="333">
        <v>36.399350768687817</v>
      </c>
    </row>
    <row r="6" spans="1:8" x14ac:dyDescent="0.2">
      <c r="A6" s="326" t="s">
        <v>140</v>
      </c>
      <c r="B6" s="335">
        <v>17.391639999999999</v>
      </c>
      <c r="C6" s="328">
        <v>-24.771274766581499</v>
      </c>
      <c r="D6" s="327">
        <v>234.07437999999999</v>
      </c>
      <c r="E6" s="328">
        <v>-16.084269219226915</v>
      </c>
      <c r="F6" s="327">
        <v>447.70733000000001</v>
      </c>
      <c r="G6" s="328">
        <v>-8.7558376354139398</v>
      </c>
      <c r="H6" s="333">
        <v>20.439527657143145</v>
      </c>
    </row>
    <row r="7" spans="1:8" x14ac:dyDescent="0.2">
      <c r="A7" s="326" t="s">
        <v>141</v>
      </c>
      <c r="B7" s="335">
        <v>4.872379999999997</v>
      </c>
      <c r="C7" s="328">
        <v>-30.910276861994429</v>
      </c>
      <c r="D7" s="327">
        <v>29.342159999999989</v>
      </c>
      <c r="E7" s="328">
        <v>-25.511386094502214</v>
      </c>
      <c r="F7" s="327">
        <v>76.096609999999984</v>
      </c>
      <c r="G7" s="328">
        <v>3.445908158235512</v>
      </c>
      <c r="H7" s="333">
        <v>3.4740971623355712</v>
      </c>
    </row>
    <row r="8" spans="1:8" x14ac:dyDescent="0.2">
      <c r="A8" s="329" t="s">
        <v>454</v>
      </c>
      <c r="B8" s="334">
        <v>37.339859999999994</v>
      </c>
      <c r="C8" s="331">
        <v>-66.613278111810175</v>
      </c>
      <c r="D8" s="330">
        <v>402.68069999999994</v>
      </c>
      <c r="E8" s="332">
        <v>-26.87430396055186</v>
      </c>
      <c r="F8" s="330">
        <v>869.30442000000005</v>
      </c>
      <c r="G8" s="332">
        <v>-29.569297418951074</v>
      </c>
      <c r="H8" s="503">
        <v>39.687024411833463</v>
      </c>
    </row>
    <row r="9" spans="1:8" s="69" customFormat="1" x14ac:dyDescent="0.2">
      <c r="A9" s="296" t="s">
        <v>115</v>
      </c>
      <c r="B9" s="61">
        <v>105.33528999999997</v>
      </c>
      <c r="C9" s="62">
        <v>-44.728196334393097</v>
      </c>
      <c r="D9" s="61">
        <v>1081.1465799999999</v>
      </c>
      <c r="E9" s="62">
        <v>-18.117682125739712</v>
      </c>
      <c r="F9" s="61">
        <v>2190.39959</v>
      </c>
      <c r="G9" s="62">
        <v>-16.880796558979696</v>
      </c>
      <c r="H9" s="62">
        <v>100</v>
      </c>
    </row>
    <row r="10" spans="1:8" x14ac:dyDescent="0.2">
      <c r="A10" s="320"/>
      <c r="B10" s="319"/>
      <c r="C10" s="325"/>
      <c r="D10" s="319"/>
      <c r="E10" s="325"/>
      <c r="F10" s="319"/>
      <c r="G10" s="325"/>
      <c r="H10" s="79" t="s">
        <v>223</v>
      </c>
    </row>
    <row r="11" spans="1:8" x14ac:dyDescent="0.2">
      <c r="A11" s="297" t="s">
        <v>491</v>
      </c>
      <c r="B11" s="319"/>
      <c r="C11" s="319"/>
      <c r="D11" s="319"/>
      <c r="E11" s="319"/>
      <c r="F11" s="319"/>
      <c r="G11" s="325"/>
      <c r="H11" s="325"/>
    </row>
    <row r="12" spans="1:8" x14ac:dyDescent="0.2">
      <c r="A12" s="297" t="s">
        <v>535</v>
      </c>
      <c r="B12" s="319"/>
      <c r="C12" s="319"/>
      <c r="D12" s="319"/>
      <c r="E12" s="319"/>
      <c r="F12" s="319"/>
      <c r="G12" s="325"/>
      <c r="H12" s="325"/>
    </row>
    <row r="13" spans="1:8" ht="14.25" x14ac:dyDescent="0.2">
      <c r="A13" s="133" t="s">
        <v>549</v>
      </c>
      <c r="B13" s="1"/>
      <c r="C13" s="1"/>
      <c r="D13" s="1"/>
      <c r="E13" s="1"/>
      <c r="F13" s="1"/>
      <c r="G13" s="1"/>
      <c r="H13" s="1"/>
    </row>
    <row r="17" spans="3:21" x14ac:dyDescent="0.2">
      <c r="C17" s="618"/>
      <c r="D17" s="618"/>
      <c r="E17" s="618"/>
      <c r="F17" s="618"/>
      <c r="G17" s="618"/>
      <c r="H17" s="618"/>
      <c r="I17" s="618"/>
      <c r="J17" s="618"/>
      <c r="K17" s="618"/>
      <c r="L17" s="618"/>
      <c r="M17" s="618"/>
      <c r="N17" s="618"/>
      <c r="O17" s="618"/>
      <c r="P17" s="618"/>
      <c r="Q17" s="618"/>
      <c r="R17" s="618"/>
      <c r="S17" s="618"/>
      <c r="T17" s="618"/>
      <c r="U17" s="618"/>
    </row>
  </sheetData>
  <mergeCells count="3">
    <mergeCell ref="B3:C3"/>
    <mergeCell ref="D3:E3"/>
    <mergeCell ref="F3:H3"/>
  </mergeCells>
  <conditionalFormatting sqref="B8">
    <cfRule type="cellIs" dxfId="177" priority="7" operator="between">
      <formula>0</formula>
      <formula>0.5</formula>
    </cfRule>
  </conditionalFormatting>
  <conditionalFormatting sqref="D8">
    <cfRule type="cellIs" dxfId="176" priority="6" operator="between">
      <formula>0</formula>
      <formula>0.5</formula>
    </cfRule>
  </conditionalFormatting>
  <conditionalFormatting sqref="F8">
    <cfRule type="cellIs" dxfId="175" priority="5" operator="between">
      <formula>0</formula>
      <formula>0.5</formula>
    </cfRule>
  </conditionalFormatting>
  <conditionalFormatting sqref="H8">
    <cfRule type="cellIs" dxfId="174" priority="4" operator="between">
      <formula>0</formula>
      <formula>0.5</formula>
    </cfRule>
  </conditionalFormatting>
  <conditionalFormatting sqref="C17:U17">
    <cfRule type="cellIs" dxfId="173"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E26" sqref="E26"/>
    </sheetView>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7" t="s">
        <v>152</v>
      </c>
    </row>
    <row r="3" spans="1:14" x14ac:dyDescent="0.2">
      <c r="A3" s="70"/>
      <c r="B3" s="779">
        <f>INDICE!A3</f>
        <v>43983</v>
      </c>
      <c r="C3" s="780"/>
      <c r="D3" s="781" t="s">
        <v>116</v>
      </c>
      <c r="E3" s="781"/>
      <c r="F3" s="781" t="s">
        <v>117</v>
      </c>
      <c r="G3" s="781"/>
      <c r="H3" s="781"/>
    </row>
    <row r="4" spans="1:14" x14ac:dyDescent="0.2">
      <c r="A4" s="66"/>
      <c r="B4" s="82" t="s">
        <v>47</v>
      </c>
      <c r="C4" s="82" t="s">
        <v>438</v>
      </c>
      <c r="D4" s="82" t="s">
        <v>47</v>
      </c>
      <c r="E4" s="82" t="s">
        <v>434</v>
      </c>
      <c r="F4" s="82" t="s">
        <v>47</v>
      </c>
      <c r="G4" s="83" t="s">
        <v>434</v>
      </c>
      <c r="H4" s="83" t="s">
        <v>107</v>
      </c>
    </row>
    <row r="5" spans="1:14" x14ac:dyDescent="0.2">
      <c r="A5" s="84" t="s">
        <v>184</v>
      </c>
      <c r="B5" s="349">
        <v>322.4252399999998</v>
      </c>
      <c r="C5" s="345">
        <v>-23.344132865220782</v>
      </c>
      <c r="D5" s="344">
        <v>1618.2440300000005</v>
      </c>
      <c r="E5" s="346">
        <v>-31.057115993557282</v>
      </c>
      <c r="F5" s="344">
        <v>4246.2318200000009</v>
      </c>
      <c r="G5" s="346">
        <v>-12.066101691082412</v>
      </c>
      <c r="H5" s="351">
        <v>92.445251967473624</v>
      </c>
    </row>
    <row r="6" spans="1:14" x14ac:dyDescent="0.2">
      <c r="A6" s="84" t="s">
        <v>185</v>
      </c>
      <c r="B6" s="335">
        <v>28.892900000000001</v>
      </c>
      <c r="C6" s="328">
        <v>-13.900243373532071</v>
      </c>
      <c r="D6" s="327">
        <v>131.66436999999996</v>
      </c>
      <c r="E6" s="328">
        <v>-30.475717551954169</v>
      </c>
      <c r="F6" s="327">
        <v>342.15366999999986</v>
      </c>
      <c r="G6" s="328">
        <v>-13.115321788041353</v>
      </c>
      <c r="H6" s="333">
        <v>7.4490709823623806</v>
      </c>
    </row>
    <row r="7" spans="1:14" x14ac:dyDescent="0.2">
      <c r="A7" s="84" t="s">
        <v>189</v>
      </c>
      <c r="B7" s="350">
        <v>7.9500000000000005E-3</v>
      </c>
      <c r="C7" s="342">
        <v>-81.481481481481481</v>
      </c>
      <c r="D7" s="341">
        <v>0.39332</v>
      </c>
      <c r="E7" s="613">
        <v>3.9017302866199923</v>
      </c>
      <c r="F7" s="327">
        <v>0.88129000000000002</v>
      </c>
      <c r="G7" s="613">
        <v>11.739571446684423</v>
      </c>
      <c r="H7" s="350">
        <v>1.9186676460451659E-2</v>
      </c>
    </row>
    <row r="8" spans="1:14" x14ac:dyDescent="0.2">
      <c r="A8" s="84" t="s">
        <v>146</v>
      </c>
      <c r="B8" s="350">
        <v>0.14713999999999999</v>
      </c>
      <c r="C8" s="342">
        <v>3644.0203562340962</v>
      </c>
      <c r="D8" s="341">
        <v>0.15813999999999998</v>
      </c>
      <c r="E8" s="613">
        <v>429.95978552278808</v>
      </c>
      <c r="F8" s="341">
        <v>0.16754999999999998</v>
      </c>
      <c r="G8" s="342">
        <v>170.94113842173346</v>
      </c>
      <c r="H8" s="350">
        <v>3.6477523187017609E-3</v>
      </c>
    </row>
    <row r="9" spans="1:14" x14ac:dyDescent="0.2">
      <c r="A9" s="348" t="s">
        <v>147</v>
      </c>
      <c r="B9" s="336">
        <v>351.47322999999989</v>
      </c>
      <c r="C9" s="337">
        <v>-22.620185838419903</v>
      </c>
      <c r="D9" s="336">
        <v>1750.4598600000004</v>
      </c>
      <c r="E9" s="337">
        <v>-31.003077983658528</v>
      </c>
      <c r="F9" s="336">
        <v>4589.434330000001</v>
      </c>
      <c r="G9" s="337">
        <v>-12.139441248625262</v>
      </c>
      <c r="H9" s="337">
        <v>99.917157378615144</v>
      </c>
    </row>
    <row r="10" spans="1:14" x14ac:dyDescent="0.2">
      <c r="A10" s="84" t="s">
        <v>148</v>
      </c>
      <c r="B10" s="350">
        <v>0.36735000000000001</v>
      </c>
      <c r="C10" s="342">
        <v>-27.620042164995162</v>
      </c>
      <c r="D10" s="341">
        <v>1.41171</v>
      </c>
      <c r="E10" s="342">
        <v>-38.722279374422158</v>
      </c>
      <c r="F10" s="341">
        <v>3.8051600000000003</v>
      </c>
      <c r="G10" s="342">
        <v>-17.650419629756279</v>
      </c>
      <c r="H10" s="333">
        <v>8.2842621384847492E-2</v>
      </c>
    </row>
    <row r="11" spans="1:14" x14ac:dyDescent="0.2">
      <c r="A11" s="60" t="s">
        <v>149</v>
      </c>
      <c r="B11" s="338">
        <v>351.84057999999982</v>
      </c>
      <c r="C11" s="339">
        <v>-22.625766294265702</v>
      </c>
      <c r="D11" s="338">
        <v>1751.8715700000002</v>
      </c>
      <c r="E11" s="339">
        <v>-31.01008121752319</v>
      </c>
      <c r="F11" s="338">
        <v>4593.2394900000008</v>
      </c>
      <c r="G11" s="339">
        <v>-12.144311944733879</v>
      </c>
      <c r="H11" s="339">
        <v>100</v>
      </c>
    </row>
    <row r="12" spans="1:14" x14ac:dyDescent="0.2">
      <c r="A12" s="375" t="s">
        <v>150</v>
      </c>
      <c r="B12" s="340"/>
      <c r="C12" s="340"/>
      <c r="D12" s="340"/>
      <c r="E12" s="340"/>
      <c r="F12" s="340"/>
      <c r="G12" s="340"/>
      <c r="H12" s="340"/>
    </row>
    <row r="13" spans="1:14" x14ac:dyDescent="0.2">
      <c r="A13" s="619" t="s">
        <v>189</v>
      </c>
      <c r="B13" s="620">
        <v>11.425880000000001</v>
      </c>
      <c r="C13" s="621">
        <v>-37.871626838695107</v>
      </c>
      <c r="D13" s="622">
        <v>69.665109999999956</v>
      </c>
      <c r="E13" s="621">
        <v>-32.356234528570432</v>
      </c>
      <c r="F13" s="622">
        <v>169.71248999999992</v>
      </c>
      <c r="G13" s="621">
        <v>-24.725729304991152</v>
      </c>
      <c r="H13" s="623">
        <v>3.6948321629970109</v>
      </c>
    </row>
    <row r="14" spans="1:14" x14ac:dyDescent="0.2">
      <c r="A14" s="624" t="s">
        <v>151</v>
      </c>
      <c r="B14" s="625">
        <v>3.2474594033468245</v>
      </c>
      <c r="C14" s="626"/>
      <c r="D14" s="627">
        <v>3.9766105685475535</v>
      </c>
      <c r="E14" s="626"/>
      <c r="F14" s="627">
        <v>3.6948321629970109</v>
      </c>
      <c r="G14" s="626"/>
      <c r="H14" s="628"/>
    </row>
    <row r="15" spans="1:14" x14ac:dyDescent="0.2">
      <c r="A15" s="84"/>
      <c r="B15" s="84"/>
      <c r="C15" s="84"/>
      <c r="D15" s="84"/>
      <c r="E15" s="84"/>
      <c r="F15" s="84"/>
      <c r="G15" s="84"/>
      <c r="H15" s="79" t="s">
        <v>223</v>
      </c>
    </row>
    <row r="16" spans="1:14" x14ac:dyDescent="0.2">
      <c r="A16" s="80" t="s">
        <v>491</v>
      </c>
      <c r="B16" s="84"/>
      <c r="C16" s="84"/>
      <c r="D16" s="84"/>
      <c r="E16" s="84"/>
      <c r="F16" s="85"/>
      <c r="G16" s="84"/>
      <c r="H16" s="84"/>
      <c r="I16" s="88"/>
      <c r="J16" s="88"/>
      <c r="K16" s="88"/>
      <c r="L16" s="88"/>
      <c r="M16" s="88"/>
      <c r="N16" s="88"/>
    </row>
    <row r="17" spans="1:14" x14ac:dyDescent="0.2">
      <c r="A17" s="80" t="s">
        <v>439</v>
      </c>
      <c r="B17" s="84"/>
      <c r="C17" s="84"/>
      <c r="D17" s="84"/>
      <c r="E17" s="84"/>
      <c r="F17" s="84"/>
      <c r="G17" s="84"/>
      <c r="H17" s="84"/>
      <c r="I17" s="88"/>
      <c r="J17" s="88"/>
      <c r="K17" s="88"/>
      <c r="L17" s="88"/>
      <c r="M17" s="88"/>
      <c r="N17" s="88"/>
    </row>
    <row r="18" spans="1:14" x14ac:dyDescent="0.2">
      <c r="A18" s="133" t="s">
        <v>549</v>
      </c>
      <c r="B18" s="84"/>
      <c r="C18" s="84"/>
      <c r="D18" s="84"/>
      <c r="E18" s="84"/>
      <c r="F18" s="84"/>
      <c r="G18" s="84"/>
      <c r="H18" s="84"/>
    </row>
  </sheetData>
  <mergeCells count="3">
    <mergeCell ref="B3:C3"/>
    <mergeCell ref="D3:E3"/>
    <mergeCell ref="F3:H3"/>
  </mergeCells>
  <conditionalFormatting sqref="H8">
    <cfRule type="cellIs" dxfId="172" priority="14" operator="between">
      <formula>0</formula>
      <formula>0.5</formula>
    </cfRule>
  </conditionalFormatting>
  <conditionalFormatting sqref="B10 D10 F10:G10">
    <cfRule type="cellIs" dxfId="171" priority="16" operator="between">
      <formula>0</formula>
      <formula>0.5</formula>
    </cfRule>
  </conditionalFormatting>
  <conditionalFormatting sqref="B8:C8 F8:G8">
    <cfRule type="cellIs" dxfId="170" priority="15" operator="between">
      <formula>0</formula>
      <formula>0.5</formula>
    </cfRule>
  </conditionalFormatting>
  <conditionalFormatting sqref="C8">
    <cfRule type="cellIs" dxfId="169" priority="13" operator="equal">
      <formula>0</formula>
    </cfRule>
  </conditionalFormatting>
  <conditionalFormatting sqref="B8">
    <cfRule type="cellIs" dxfId="168" priority="12" operator="equal">
      <formula>0</formula>
    </cfRule>
  </conditionalFormatting>
  <conditionalFormatting sqref="D8">
    <cfRule type="cellIs" dxfId="167" priority="10" operator="between">
      <formula>0</formula>
      <formula>0.5</formula>
    </cfRule>
  </conditionalFormatting>
  <conditionalFormatting sqref="D8">
    <cfRule type="cellIs" dxfId="166" priority="9" operator="equal">
      <formula>0</formula>
    </cfRule>
  </conditionalFormatting>
  <conditionalFormatting sqref="B7">
    <cfRule type="cellIs" dxfId="165" priority="7" operator="between">
      <formula>0</formula>
      <formula>0.5</formula>
    </cfRule>
  </conditionalFormatting>
  <conditionalFormatting sqref="B7">
    <cfRule type="cellIs" dxfId="164" priority="6" operator="equal">
      <formula>0</formula>
    </cfRule>
  </conditionalFormatting>
  <conditionalFormatting sqref="C7">
    <cfRule type="cellIs" dxfId="163" priority="5" operator="between">
      <formula>0</formula>
      <formula>0.5</formula>
    </cfRule>
  </conditionalFormatting>
  <conditionalFormatting sqref="C7">
    <cfRule type="cellIs" dxfId="162" priority="4" operator="equal">
      <formula>0</formula>
    </cfRule>
  </conditionalFormatting>
  <conditionalFormatting sqref="D7">
    <cfRule type="cellIs" dxfId="161" priority="3" operator="between">
      <formula>0</formula>
      <formula>0.5</formula>
    </cfRule>
  </conditionalFormatting>
  <conditionalFormatting sqref="D7">
    <cfRule type="cellIs" dxfId="160" priority="2" operator="equal">
      <formula>0</formula>
    </cfRule>
  </conditionalFormatting>
  <conditionalFormatting sqref="H7">
    <cfRule type="cellIs" dxfId="159"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D14" sqref="D14"/>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645</v>
      </c>
    </row>
    <row r="2" spans="1:10" ht="15.75" x14ac:dyDescent="0.25">
      <c r="A2" s="2"/>
      <c r="B2" s="89"/>
      <c r="H2" s="79" t="s">
        <v>152</v>
      </c>
    </row>
    <row r="3" spans="1:10" ht="13.7" customHeight="1" x14ac:dyDescent="0.2">
      <c r="A3" s="90"/>
      <c r="B3" s="782">
        <f>INDICE!A3</f>
        <v>43983</v>
      </c>
      <c r="C3" s="782"/>
      <c r="D3" s="782"/>
      <c r="E3" s="91"/>
      <c r="F3" s="783" t="s">
        <v>117</v>
      </c>
      <c r="G3" s="783"/>
      <c r="H3" s="783"/>
    </row>
    <row r="4" spans="1:10" x14ac:dyDescent="0.2">
      <c r="A4" s="92"/>
      <c r="B4" s="93" t="s">
        <v>144</v>
      </c>
      <c r="C4" s="509" t="s">
        <v>145</v>
      </c>
      <c r="D4" s="93" t="s">
        <v>153</v>
      </c>
      <c r="E4" s="93"/>
      <c r="F4" s="93" t="s">
        <v>144</v>
      </c>
      <c r="G4" s="509" t="s">
        <v>145</v>
      </c>
      <c r="H4" s="93" t="s">
        <v>153</v>
      </c>
    </row>
    <row r="5" spans="1:10" x14ac:dyDescent="0.2">
      <c r="A5" s="90" t="s">
        <v>154</v>
      </c>
      <c r="B5" s="94">
        <v>50.339739999999992</v>
      </c>
      <c r="C5" s="96">
        <v>2.6077299999999974</v>
      </c>
      <c r="D5" s="352">
        <v>52.947469999999988</v>
      </c>
      <c r="E5" s="94"/>
      <c r="F5" s="94">
        <v>647.78650999999968</v>
      </c>
      <c r="G5" s="96">
        <v>30.275969999999965</v>
      </c>
      <c r="H5" s="352">
        <v>678.0624799999996</v>
      </c>
    </row>
    <row r="6" spans="1:10" x14ac:dyDescent="0.2">
      <c r="A6" s="92" t="s">
        <v>155</v>
      </c>
      <c r="B6" s="95">
        <v>9.4800599999999982</v>
      </c>
      <c r="C6" s="96">
        <v>0.60482000000000025</v>
      </c>
      <c r="D6" s="353">
        <v>10.084879999999998</v>
      </c>
      <c r="E6" s="95"/>
      <c r="F6" s="95">
        <v>122.96121000000001</v>
      </c>
      <c r="G6" s="96">
        <v>7.3526500000000024</v>
      </c>
      <c r="H6" s="353">
        <v>130.31386000000001</v>
      </c>
    </row>
    <row r="7" spans="1:10" x14ac:dyDescent="0.2">
      <c r="A7" s="92" t="s">
        <v>156</v>
      </c>
      <c r="B7" s="95">
        <v>6.2147899999999989</v>
      </c>
      <c r="C7" s="96">
        <v>0.63844000000000001</v>
      </c>
      <c r="D7" s="353">
        <v>6.853229999999999</v>
      </c>
      <c r="E7" s="95"/>
      <c r="F7" s="95">
        <v>79.361310000000017</v>
      </c>
      <c r="G7" s="96">
        <v>6.7588400000000002</v>
      </c>
      <c r="H7" s="353">
        <v>86.120150000000024</v>
      </c>
    </row>
    <row r="8" spans="1:10" x14ac:dyDescent="0.2">
      <c r="A8" s="92" t="s">
        <v>157</v>
      </c>
      <c r="B8" s="95">
        <v>13.771140000000001</v>
      </c>
      <c r="C8" s="96">
        <v>1.0163600000000002</v>
      </c>
      <c r="D8" s="353">
        <v>14.787500000000001</v>
      </c>
      <c r="E8" s="95"/>
      <c r="F8" s="95">
        <v>189.77807000000001</v>
      </c>
      <c r="G8" s="96">
        <v>11.88663</v>
      </c>
      <c r="H8" s="353">
        <v>201.66470000000001</v>
      </c>
    </row>
    <row r="9" spans="1:10" x14ac:dyDescent="0.2">
      <c r="A9" s="92" t="s">
        <v>158</v>
      </c>
      <c r="B9" s="95">
        <v>24.955290000000002</v>
      </c>
      <c r="C9" s="96">
        <v>9.5130599999999994</v>
      </c>
      <c r="D9" s="353">
        <v>34.468350000000001</v>
      </c>
      <c r="E9" s="95"/>
      <c r="F9" s="95">
        <v>334.05147000000017</v>
      </c>
      <c r="G9" s="96">
        <v>109.36411000000001</v>
      </c>
      <c r="H9" s="353">
        <v>443.4155800000002</v>
      </c>
    </row>
    <row r="10" spans="1:10" x14ac:dyDescent="0.2">
      <c r="A10" s="92" t="s">
        <v>159</v>
      </c>
      <c r="B10" s="95">
        <v>4.2639399999999998</v>
      </c>
      <c r="C10" s="96">
        <v>0.31439000000000006</v>
      </c>
      <c r="D10" s="353">
        <v>4.5783300000000002</v>
      </c>
      <c r="E10" s="95"/>
      <c r="F10" s="95">
        <v>53.81597</v>
      </c>
      <c r="G10" s="96">
        <v>3.6744600000000016</v>
      </c>
      <c r="H10" s="353">
        <v>57.490430000000003</v>
      </c>
    </row>
    <row r="11" spans="1:10" x14ac:dyDescent="0.2">
      <c r="A11" s="92" t="s">
        <v>160</v>
      </c>
      <c r="B11" s="95">
        <v>15.472550000000002</v>
      </c>
      <c r="C11" s="96">
        <v>1.0844599999999995</v>
      </c>
      <c r="D11" s="353">
        <v>16.557010000000002</v>
      </c>
      <c r="E11" s="95"/>
      <c r="F11" s="95">
        <v>229.05961999999997</v>
      </c>
      <c r="G11" s="96">
        <v>16.195470000000014</v>
      </c>
      <c r="H11" s="353">
        <v>245.25509</v>
      </c>
    </row>
    <row r="12" spans="1:10" x14ac:dyDescent="0.2">
      <c r="A12" s="92" t="s">
        <v>529</v>
      </c>
      <c r="B12" s="95">
        <v>11.608030000000003</v>
      </c>
      <c r="C12" s="96">
        <v>0.74054000000000042</v>
      </c>
      <c r="D12" s="353">
        <v>12.348570000000004</v>
      </c>
      <c r="E12" s="95"/>
      <c r="F12" s="95">
        <v>163.07876999999991</v>
      </c>
      <c r="G12" s="96">
        <v>9.0558400000000052</v>
      </c>
      <c r="H12" s="353">
        <v>172.13460999999992</v>
      </c>
      <c r="J12" s="96"/>
    </row>
    <row r="13" spans="1:10" x14ac:dyDescent="0.2">
      <c r="A13" s="92" t="s">
        <v>161</v>
      </c>
      <c r="B13" s="95">
        <v>54.46300999999999</v>
      </c>
      <c r="C13" s="96">
        <v>4.2790299999999988</v>
      </c>
      <c r="D13" s="353">
        <v>58.742039999999989</v>
      </c>
      <c r="E13" s="95"/>
      <c r="F13" s="95">
        <v>734.54066999999998</v>
      </c>
      <c r="G13" s="96">
        <v>51.989239999999981</v>
      </c>
      <c r="H13" s="353">
        <v>786.52990999999997</v>
      </c>
      <c r="J13" s="96"/>
    </row>
    <row r="14" spans="1:10" x14ac:dyDescent="0.2">
      <c r="A14" s="92" t="s">
        <v>162</v>
      </c>
      <c r="B14" s="95">
        <v>0.36205000000000004</v>
      </c>
      <c r="C14" s="96">
        <v>6.1749999999999999E-2</v>
      </c>
      <c r="D14" s="354">
        <v>0.42380000000000007</v>
      </c>
      <c r="E14" s="96"/>
      <c r="F14" s="95">
        <v>4.6308299999999996</v>
      </c>
      <c r="G14" s="96">
        <v>0.69482999999999984</v>
      </c>
      <c r="H14" s="354">
        <v>5.3256599999999992</v>
      </c>
      <c r="J14" s="96"/>
    </row>
    <row r="15" spans="1:10" x14ac:dyDescent="0.2">
      <c r="A15" s="92" t="s">
        <v>163</v>
      </c>
      <c r="B15" s="95">
        <v>36.562670000000011</v>
      </c>
      <c r="C15" s="96">
        <v>1.9831600000000003</v>
      </c>
      <c r="D15" s="353">
        <v>38.545830000000009</v>
      </c>
      <c r="E15" s="95"/>
      <c r="F15" s="95">
        <v>474.54307999999986</v>
      </c>
      <c r="G15" s="96">
        <v>23.608919999999994</v>
      </c>
      <c r="H15" s="353">
        <v>498.15199999999987</v>
      </c>
      <c r="J15" s="96"/>
    </row>
    <row r="16" spans="1:10" x14ac:dyDescent="0.2">
      <c r="A16" s="92" t="s">
        <v>164</v>
      </c>
      <c r="B16" s="95">
        <v>5.6488600000000009</v>
      </c>
      <c r="C16" s="96">
        <v>0.24407000000000001</v>
      </c>
      <c r="D16" s="353">
        <v>5.8929300000000007</v>
      </c>
      <c r="E16" s="95"/>
      <c r="F16" s="95">
        <v>82.295120000000011</v>
      </c>
      <c r="G16" s="96">
        <v>3.5024500000000027</v>
      </c>
      <c r="H16" s="353">
        <v>85.797570000000007</v>
      </c>
      <c r="J16" s="96"/>
    </row>
    <row r="17" spans="1:11" x14ac:dyDescent="0.2">
      <c r="A17" s="92" t="s">
        <v>165</v>
      </c>
      <c r="B17" s="95">
        <v>16.235669999999995</v>
      </c>
      <c r="C17" s="96">
        <v>1.3878299999999999</v>
      </c>
      <c r="D17" s="353">
        <v>17.623499999999996</v>
      </c>
      <c r="E17" s="95"/>
      <c r="F17" s="95">
        <v>216.36326999999997</v>
      </c>
      <c r="G17" s="96">
        <v>15.07212000000002</v>
      </c>
      <c r="H17" s="353">
        <v>231.43538999999998</v>
      </c>
      <c r="J17" s="96"/>
    </row>
    <row r="18" spans="1:11" x14ac:dyDescent="0.2">
      <c r="A18" s="92" t="s">
        <v>166</v>
      </c>
      <c r="B18" s="95">
        <v>1.5983399999999996</v>
      </c>
      <c r="C18" s="96">
        <v>0.128</v>
      </c>
      <c r="D18" s="353">
        <v>1.7263399999999995</v>
      </c>
      <c r="E18" s="95"/>
      <c r="F18" s="95">
        <v>19.577449999999995</v>
      </c>
      <c r="G18" s="96">
        <v>1.3914500000000001</v>
      </c>
      <c r="H18" s="353">
        <v>20.968899999999994</v>
      </c>
      <c r="J18" s="96"/>
    </row>
    <row r="19" spans="1:11" x14ac:dyDescent="0.2">
      <c r="A19" s="92" t="s">
        <v>167</v>
      </c>
      <c r="B19" s="95">
        <v>42.43336</v>
      </c>
      <c r="C19" s="96">
        <v>2.4297999999999997</v>
      </c>
      <c r="D19" s="353">
        <v>44.863160000000001</v>
      </c>
      <c r="E19" s="95"/>
      <c r="F19" s="95">
        <v>542.10719000000017</v>
      </c>
      <c r="G19" s="96">
        <v>29.66156999999999</v>
      </c>
      <c r="H19" s="353">
        <v>571.76876000000016</v>
      </c>
      <c r="J19" s="96"/>
    </row>
    <row r="20" spans="1:11" x14ac:dyDescent="0.2">
      <c r="A20" s="92" t="s">
        <v>168</v>
      </c>
      <c r="B20" s="96">
        <v>0.44739000000000001</v>
      </c>
      <c r="C20" s="96">
        <v>0</v>
      </c>
      <c r="D20" s="354">
        <v>0.44739000000000001</v>
      </c>
      <c r="E20" s="96"/>
      <c r="F20" s="95">
        <v>5.8690199999999999</v>
      </c>
      <c r="G20" s="96">
        <v>0</v>
      </c>
      <c r="H20" s="354">
        <v>5.8690199999999999</v>
      </c>
      <c r="J20" s="96"/>
    </row>
    <row r="21" spans="1:11" x14ac:dyDescent="0.2">
      <c r="A21" s="92" t="s">
        <v>169</v>
      </c>
      <c r="B21" s="95">
        <v>9.5666600000000006</v>
      </c>
      <c r="C21" s="96">
        <v>0.60704000000000025</v>
      </c>
      <c r="D21" s="353">
        <v>10.1737</v>
      </c>
      <c r="E21" s="95"/>
      <c r="F21" s="95">
        <v>115.92835000000004</v>
      </c>
      <c r="G21" s="96">
        <v>6.9983000000000022</v>
      </c>
      <c r="H21" s="353">
        <v>122.92665000000004</v>
      </c>
      <c r="J21" s="96"/>
      <c r="K21" s="96"/>
    </row>
    <row r="22" spans="1:11" x14ac:dyDescent="0.2">
      <c r="A22" s="92" t="s">
        <v>170</v>
      </c>
      <c r="B22" s="95">
        <v>4.3805099999999992</v>
      </c>
      <c r="C22" s="96">
        <v>0.19963000000000003</v>
      </c>
      <c r="D22" s="353">
        <v>4.5801399999999992</v>
      </c>
      <c r="E22" s="95"/>
      <c r="F22" s="95">
        <v>59.845950000000009</v>
      </c>
      <c r="G22" s="96">
        <v>2.7563799999999996</v>
      </c>
      <c r="H22" s="353">
        <v>62.602330000000009</v>
      </c>
      <c r="J22" s="96"/>
    </row>
    <row r="23" spans="1:11" x14ac:dyDescent="0.2">
      <c r="A23" s="97" t="s">
        <v>171</v>
      </c>
      <c r="B23" s="98">
        <v>14.621180000000001</v>
      </c>
      <c r="C23" s="96">
        <v>1.0527899999999999</v>
      </c>
      <c r="D23" s="355">
        <v>15.673970000000001</v>
      </c>
      <c r="E23" s="98"/>
      <c r="F23" s="98">
        <v>170.63795999999994</v>
      </c>
      <c r="G23" s="96">
        <v>11.914440000000001</v>
      </c>
      <c r="H23" s="355">
        <v>182.55239999999995</v>
      </c>
      <c r="J23" s="96"/>
    </row>
    <row r="24" spans="1:11" x14ac:dyDescent="0.2">
      <c r="A24" s="99" t="s">
        <v>443</v>
      </c>
      <c r="B24" s="100">
        <v>322.4252400000002</v>
      </c>
      <c r="C24" s="100">
        <v>28.892899999999994</v>
      </c>
      <c r="D24" s="100">
        <v>351.3181400000002</v>
      </c>
      <c r="E24" s="100"/>
      <c r="F24" s="100">
        <v>4246.2318200000045</v>
      </c>
      <c r="G24" s="100">
        <v>342.15367000000134</v>
      </c>
      <c r="H24" s="100">
        <v>4588.385490000006</v>
      </c>
      <c r="J24" s="96"/>
    </row>
    <row r="25" spans="1:11" x14ac:dyDescent="0.2">
      <c r="H25" s="79" t="s">
        <v>223</v>
      </c>
      <c r="J25" s="96"/>
    </row>
    <row r="26" spans="1:11" x14ac:dyDescent="0.2">
      <c r="A26" s="356" t="s">
        <v>580</v>
      </c>
      <c r="G26" s="58"/>
      <c r="H26" s="58"/>
      <c r="J26" s="96"/>
    </row>
    <row r="27" spans="1:11" x14ac:dyDescent="0.2">
      <c r="A27" s="101" t="s">
        <v>224</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1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58" priority="11" operator="between">
      <formula>0</formula>
      <formula>0.5</formula>
    </cfRule>
    <cfRule type="cellIs" dxfId="157" priority="12" operator="between">
      <formula>0</formula>
      <formula>0.49</formula>
    </cfRule>
  </conditionalFormatting>
  <conditionalFormatting sqref="C5:C23">
    <cfRule type="cellIs" dxfId="156" priority="10" stopIfTrue="1" operator="equal">
      <formula>0</formula>
    </cfRule>
  </conditionalFormatting>
  <conditionalFormatting sqref="G20">
    <cfRule type="cellIs" dxfId="155" priority="9" stopIfTrue="1" operator="equal">
      <formula>0</formula>
    </cfRule>
  </conditionalFormatting>
  <conditionalFormatting sqref="G5:G23">
    <cfRule type="cellIs" dxfId="154" priority="8" stopIfTrue="1" operator="equal">
      <formula>0</formula>
    </cfRule>
  </conditionalFormatting>
  <conditionalFormatting sqref="J12:J30">
    <cfRule type="cellIs" dxfId="153" priority="6" operator="between">
      <formula>0</formula>
      <formula>0.5</formula>
    </cfRule>
    <cfRule type="cellIs" dxfId="152" priority="7" operator="between">
      <formula>0</formula>
      <formula>0.49</formula>
    </cfRule>
  </conditionalFormatting>
  <conditionalFormatting sqref="J27">
    <cfRule type="cellIs" dxfId="151" priority="5" stopIfTrue="1" operator="equal">
      <formula>0</formula>
    </cfRule>
  </conditionalFormatting>
  <conditionalFormatting sqref="J12:J30">
    <cfRule type="cellIs" dxfId="15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2020-08-27T05:34:42Z</dcterms:modified>
</cp:coreProperties>
</file>