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U:\INFORMES CORES WEB\BEH\BEH 2014\2021\04.ABRIL\"/>
    </mc:Choice>
  </mc:AlternateContent>
  <xr:revisionPtr revIDLastSave="0" documentId="13_ncr:1_{2C831041-739B-4D77-903B-C480252FB848}"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<sst xmlns="http://schemas.openxmlformats.org/spreadsheetml/2006/main" count="1761" uniqueCount="681">
  <si>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</si>
  <si>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</si>
  <si>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</si>
  <si>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</si>
  <si>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</si>
  <si>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</si>
  <si>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</si>
  <si>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</si>
  <si>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</si>
  <si>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</si>
  <si>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</si>
  <si>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</si>
  <si>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</si>
  <si>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</si>
  <si>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</si>
  <si>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</si>
  <si>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</si>
  <si>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</si>
  <si>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</si>
  <si>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</si>
  <si>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</si>
  <si>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</si>
  <si>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</si>
  <si>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</si>
  <si>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</si>
  <si>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</si>
  <si>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</si>
  <si>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</si>
  <si>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</si>
  <si>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</si>
  <si>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</si>
  <si>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</si>
  <si>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</si>
  <si>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</si>
  <si>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</si>
  <si>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</si>
  <si>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</si>
  <si>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</si>
  <si>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</si>
  <si>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</si>
  <si>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</si>
  <si>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</si>
  <si>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</si>
  <si>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</si>
  <si>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</si>
  <si>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</si>
  <si>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</si>
  <si>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</si>
  <si>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</si>
  <si>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</si>
  <si>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</si>
  <si>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</si>
  <si>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</si>
  <si>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</si>
  <si>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</si>
  <si>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</si>
  <si>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</si>
  <si>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</si>
  <si>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</si>
  <si>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</si>
  <si>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</si>
  <si>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</si>
  <si>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</si>
  <si>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</si>
  <si>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</si>
  <si>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</si>
  <si>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</si>
  <si>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</si>
  <si>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</si>
  <si>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</si>
  <si>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</si>
  <si>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</si>
  <si>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</si>
  <si>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</si>
  <si>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</si>
  <si>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</si>
  <si>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</si>
  <si>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</si>
  <si>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</si>
  <si>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</si>
  <si>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</si>
  <si>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</si>
  <si>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</si>
  <si>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</si>
  <si>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</si>
  <si>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</si>
  <si>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</si>
  <si>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</si>
  <si>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</si>
  <si>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</si>
  <si>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</si>
  <si>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</si>
  <si>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</si>
  <si>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</si>
  <si>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</si>
  <si>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</si>
  <si>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</si>
  <si>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</si>
  <si>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</si>
  <si>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</si>
  <si>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</si>
  <si>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</si>
  <si>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</si>
  <si>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</si>
  <si>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</si>
  <si>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</si>
  <si>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</si>
  <si>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</si>
  <si>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</si>
  <si>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</si>
  <si>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</si>
  <si>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</si>
  <si>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</si>
  <si>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</si>
  <si>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</si>
  <si>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</si>
  <si>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</si>
  <si>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</si>
  <si>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</si>
  <si>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</si>
  <si>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</si>
  <si>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</si>
  <si>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</si>
  <si>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</si>
  <si>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</si>
  <si>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</si>
  <si>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</si>
  <si>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</si>
  <si>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</si>
  <si>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</si>
  <si>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</si>
  <si>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</si>
  <si>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</si>
  <si>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</si>
  <si>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</si>
  <si>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</si>
  <si>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</si>
  <si>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</si>
  <si>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</si>
  <si>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</si>
  <si>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</si>
  <si>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</si>
  <si>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</si>
  <si>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</si>
  <si>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</si>
  <si>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</si>
  <si>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</si>
  <si>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</si>
  <si>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</si>
  <si>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</si>
  <si>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</si>
  <si>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</si>
  <si>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</si>
  <si>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</si>
  <si>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</si>
  <si>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</si>
  <si>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</si>
  <si>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</si>
  <si>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</si>
  <si>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</si>
  <si>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</si>
  <si>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</si>
  <si>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</si>
  <si>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</si>
  <si>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</si>
  <si>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</si>
  <si>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</si>
  <si>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</si>
  <si>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</si>
  <si>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</si>
  <si>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</si>
  <si>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</si>
  <si>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</si>
  <si>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</si>
  <si>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</si>
  <si>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</si>
  <si>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</si>
  <si>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</si>
  <si>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</si>
  <si>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</si>
  <si>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</si>
  <si>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</si>
  <si>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</si>
  <si>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</si>
  <si>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</si>
  <si>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</si>
  <si>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</si>
  <si>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</si>
  <si>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</si>
  <si>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</si>
  <si>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</si>
  <si>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</si>
  <si>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</si>
  <si>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</si>
  <si>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</si>
  <si>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</si>
  <si>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</si>
  <si>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</si>
  <si>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</si>
  <si>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</si>
  <si>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</si>
  <si>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</si>
  <si>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</si>
  <si>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</si>
  <si>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</si>
  <si>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</si>
  <si>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</si>
  <si>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</si>
  <si>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</si>
  <si>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</si>
  <si>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</si>
  <si>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</si>
  <si>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</si>
  <si>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</si>
  <si>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</si>
  <si>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</si>
  <si>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</si>
  <si>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</si>
  <si>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</si>
  <si>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</si>
  <si>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</si>
  <si>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</si>
  <si>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</si>
  <si>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</si>
  <si>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</si>
  <si>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</si>
  <si>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</si>
  <si>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</si>
  <si>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</si>
  <si>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</si>
  <si>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</si>
  <si>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</si>
  <si>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</si>
  <si>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</si>
  <si>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</si>
  <si>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</si>
  <si>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</si>
  <si>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</si>
  <si>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</si>
  <si>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</si>
  <si>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</si>
  <si>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</si>
  <si>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</si>
  <si>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</si>
  <si>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</si>
  <si>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</si>
  <si>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</si>
  <si>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</si>
  <si>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</si>
  <si>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</si>
  <si>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</si>
  <si>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</si>
  <si>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</si>
  <si>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</si>
  <si>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</si>
  <si>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</si>
  <si>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</si>
  <si>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</si>
  <si>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</si>
  <si>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</si>
  <si>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</si>
  <si>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</si>
  <si>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</si>
  <si>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</si>
  <si>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</si>
  <si>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</si>
  <si>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</si>
  <si>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</si>
  <si>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</si>
  <si>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</si>
  <si>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</si>
  <si>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</si>
  <si>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</si>
  <si>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</si>
  <si>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</si>
  <si>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</si>
  <si>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</si>
  <si>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</si>
  <si>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</si>
  <si>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</si>
  <si>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</si>
  <si>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</si>
  <si>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</si>
  <si>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</si>
  <si>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</si>
  <si>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</si>
  <si>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</si>
  <si>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</si>
  <si>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</si>
  <si>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</si>
  <si>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</si>
  <si>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</si>
  <si>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</si>
  <si>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</si>
  <si>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</si>
  <si>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</si>
  <si>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</si>
  <si>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</si>
  <si>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</si>
  <si>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</si>
  <si>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</si>
  <si>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</si>
  <si>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</si>
  <si>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</si>
  <si>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</si>
  <si>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</si>
  <si>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</si>
  <si>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</si>
  <si>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</si>
  <si>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</si>
  <si>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</si>
  <si>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</si>
  <si>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</si>
  <si>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</si>
  <si>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</si>
  <si>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</si>
  <si>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</si>
  <si>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</si>
  <si>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</si>
  <si>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</si>
  <si>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</si>
  <si>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</si>
  <si>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</si>
  <si>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</si>
  <si>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</si>
  <si>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</si>
  <si>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</si>
  <si>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</si>
  <si>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</si>
  <si>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</si>
  <si>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</si>
  <si>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</si>
  <si>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</si>
  <si>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</si>
  <si>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</si>
  <si>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</si>
  <si>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</si>
  <si>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</si>
  <si>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</si>
  <si>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</si>
  <si>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</si>
  <si>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</si>
  <si>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</si>
  <si>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</si>
  <si>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</si>
  <si>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</si>
  <si>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</si>
  <si>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</si>
  <si>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</si>
  <si>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</si>
  <si>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</si>
  <si>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</si>
  <si>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</si>
  <si>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</si>
  <si>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</si>
  <si>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</si>
  <si>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</si>
  <si>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</si>
  <si>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</si>
  <si>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</si>
  <si>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</si>
  <si>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</si>
  <si>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</si>
  <si>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</si>
  <si>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</si>
  <si>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</si>
  <si>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</si>
  <si>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</si>
  <si>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</si>
  <si>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</si>
  <si>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</si>
  <si>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</si>
  <si>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</si>
  <si>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</si>
  <si>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</si>
  <si>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</si>
  <si>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</si>
  <si>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</si>
  <si>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</si>
  <si>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</si>
  <si>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</si>
  <si>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</si>
  <si>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</si>
  <si>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</si>
  <si>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</si>
  <si>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</si>
  <si>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</si>
  <si>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</si>
  <si>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</si>
  <si>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</si>
  <si>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</si>
  <si>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</si>
  <si>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</si>
  <si>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</si>
  <si>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</si>
  <si>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</si>
  <si>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</si>
  <si>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</si>
  <si>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</si>
  <si>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</si>
  <si>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</si>
  <si>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</si>
  <si>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</si>
  <si>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</si>
  <si>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</si>
  <si>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</si>
  <si>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</si>
  <si>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</si>
  <si>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</si>
  <si>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</si>
  <si>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</si>
  <si>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</si>
  <si>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</si>
  <si>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</si>
  <si>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</si>
  <si>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</si>
  <si>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</si>
  <si>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</si>
  <si>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</si>
  <si>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</si>
  <si>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</si>
  <si>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</si>
  <si>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</si>
  <si>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</si>
  <si>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</si>
  <si>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</si>
  <si>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</si>
  <si>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</si>
  <si>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</si>
  <si>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</si>
  <si>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</si>
  <si>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</si>
  <si>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</si>
  <si>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</si>
  <si>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</si>
  <si>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</si>
  <si>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</si>
  <si>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</si>
  <si>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</si>
  <si>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</si>
  <si>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</si>
  <si>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</si>
  <si>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</si>
  <si>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</si>
  <si>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</si>
  <si>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</si>
  <si>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</si>
  <si>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</si>
  <si>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</si>
  <si>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</si>
  <si>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</si>
  <si>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</si>
  <si>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</si>
  <si>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</si>
  <si>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</si>
  <si>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</si>
  <si>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</si>
  <si>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</si>
  <si>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</si>
  <si>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</si>
  <si>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</si>
  <si>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</si>
  <si>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</si>
  <si>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</si>
  <si>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</si>
  <si>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</si>
  <si>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</si>
  <si>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</si>
  <si>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</si>
  <si>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</si>
  <si>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</si>
  <si>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</si>
  <si>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</si>
  <si>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</si>
  <si>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</si>
  <si>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</si>
  <si>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</si>
  <si>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</si>
  <si>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</si>
  <si>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</si>
  <si>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</si>
  <si>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</si>
  <si>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</si>
  <si>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</si>
  <si>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</si>
  <si>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</si>
  <si>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</si>
  <si>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</si>
  <si>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</si>
  <si>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</si>
  <si>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</si>
  <si>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</si>
  <si>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</si>
  <si>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</si>
  <si>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</si>
  <si>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</si>
  <si>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</si>
  <si>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</si>
  <si>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</si>
  <si>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</si>
  <si>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</si>
  <si>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</si>
  <si>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</si>
  <si>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</si>
  <si>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</si>
  <si>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</si>
  <si>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</si>
  <si>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</si>
  <si>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</si>
  <si>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</si>
  <si>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</si>
  <si>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</si>
  <si>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</si>
  <si>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</si>
  <si>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</si>
  <si>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</si>
  <si>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</si>
  <si>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</si>
  <si>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</si>
  <si>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</si>
  <si>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</si>
  <si>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</si>
  <si>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</si>
  <si>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</si>
  <si>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</si>
  <si>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</si>
  <si>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</si>
  <si>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</si>
  <si>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</si>
  <si>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</si>
  <si>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</si>
  <si>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</si>
  <si>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</si>
  <si>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</si>
  <si>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</si>
  <si>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</si>
  <si>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</si>
  <si>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</si>
  <si>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</si>
  <si>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</si>
  <si>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</si>
  <si>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</si>
  <si>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</si>
  <si>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</si>
  <si>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</si>
  <si>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</si>
  <si>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</si>
  <si>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</si>
  <si>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</si>
  <si>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</si>
  <si>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</si>
  <si>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</si>
  <si>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</si>
  <si>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</si>
  <si>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</si>
  <si>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</si>
  <si>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</si>
  <si>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</si>
  <si>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</si>
  <si>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</si>
  <si>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</si>
  <si>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</si>
  <si>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</si>
  <si>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</si>
  <si>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</si>
  <si>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</si>
  <si>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</si>
  <si>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</si>
  <si>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</si>
  <si>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</si>
  <si>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</si>
  <si>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</si>
  <si>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</si>
  <si>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</si>
  <si>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</si>
  <si>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</si>
  <si>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</si>
  <si>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</si>
  <si>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</si>
  <si>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</si>
  <si>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</si>
  <si>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</si>
  <si>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</si>
  <si>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</si>
  <si>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</si>
  <si>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</si>
  <si>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</si>
  <si>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</si>
  <si>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</si>
  <si>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</si>
  <si>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</si>
  <si>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</si>
  <si>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</si>
  <si>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</si>
  <si>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</si>
  <si>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</si>
  <si>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</si>
  <si>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</si>
  <si>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</si>
  <si>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</si>
  <si>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</si>
  <si>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</si>
  <si>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</si>
  <si>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</si>
  <si>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</si>
  <si>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</si>
  <si>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</si>
  <si>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</si>
  <si>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</si>
  <si>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</si>
  <si>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</si>
  <si>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</si>
  <si>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</si>
  <si>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</si>
  <si>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</si>
  <si>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</si>
  <si>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</si>
  <si>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</si>
  <si>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</si>
  <si>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</si>
  <si>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</si>
  <si>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</si>
  <si>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</si>
  <si>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</si>
  <si>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</si>
  <si>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</si>
  <si>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</si>
  <si>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</si>
  <si>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</si>
  <si>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</si>
  <si>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</si>
  <si>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</si>
  <si>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</si>
  <si>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</si>
  <si>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</si>
  <si>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</si>
  <si>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</si>
  <si>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</si>
  <si>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</si>
  <si>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</si>
  <si>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</si>
  <si>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</si>
  <si>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</si>
  <si>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</si>
  <si>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</si>
  <si>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</si>
  <si>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</si>
  <si>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</si>
  <si>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</si>
  <si>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</si>
  <si>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</si>
  <si>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</si>
  <si>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</si>
  <si>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</si>
  <si>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</si>
  <si>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</si>
  <si>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</si>
  <si>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</si>
  <si>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</si>
  <si>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19 Enero</t>
  </si>
  <si>
    <t>(*) Tasa de variación respecto al mismo periodo del año anterior // '- igual que 0,0 / ^ distinto de 0,0</t>
  </si>
  <si>
    <t>mar-21</t>
  </si>
  <si>
    <t>1er 2021</t>
  </si>
  <si>
    <t>16 Marzo</t>
  </si>
  <si>
    <t>Japón</t>
  </si>
  <si>
    <t>** Reino Unido no incluido desde el 1 de febrero de 2020 por su salida de la UE (31 enero 2020).</t>
  </si>
  <si>
    <t>abr-21</t>
  </si>
  <si>
    <t xml:space="preserve">Plantas de regasificación </t>
  </si>
  <si>
    <t>Otras salidas</t>
  </si>
  <si>
    <t>abr-20</t>
  </si>
  <si>
    <t>BOLETÍN ESTADÍSTICO HIDROCARBUROS ABRIL 2021</t>
  </si>
  <si>
    <t>UE*</t>
  </si>
  <si>
    <t>* Reino Unido no incluido desde el 1 de febrero de 2020 por su salida de la UE (31 enero 2020).</t>
  </si>
  <si>
    <t>UE***</t>
  </si>
  <si>
    <t>UE**</t>
  </si>
  <si>
    <t>*** Reino Unido no incluido desde el 1 de febrero de 2020 por su salida de la UE (31 enero 2020).</t>
  </si>
  <si>
    <t>Otras salidas del sistema**</t>
  </si>
  <si>
    <t>n.d.</t>
  </si>
  <si>
    <t>Año 2020</t>
  </si>
  <si>
    <t>Tv (%)
2020/2019</t>
  </si>
  <si>
    <t xml:space="preserve">              n.d.: no disponible por la supresión del flujo de turistas a España ocasionado por la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</si>
</sst>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5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3" fontId="4" fillId="6" borderId="0" xfId="1" quotePrefix="1" applyNumberFormat="1" applyFill="1" applyAlignment="1"/>
    <xf numFmtId="168" fontId="15" fillId="2" borderId="0" xfId="13" applyNumberFormat="1" applyFont="1" applyFill="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4" fillId="6" borderId="0" xfId="1" quotePrefix="1" applyNumberFormat="1" applyFill="1" applyAlignment="1"/>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0" fontId="22" fillId="0" borderId="0" xfId="1" applyFont="1" applyAlignment="1">
      <alignment horizontal="right"/>
    </xf>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68" fontId="31" fillId="2" borderId="0" xfId="0" applyNumberFormat="1" applyFont="1" applyFill="1" applyAlignment="1">
      <alignment horizontal="left" indent="1"/>
    </xf>
    <xf numFmtId="168" fontId="13" fillId="2" borderId="0" xfId="0" applyNumberFormat="1" applyFont="1" applyFill="1" applyAlignment="1">
      <alignment horizontal="left" indent="1"/>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0" fontId="22" fillId="2" borderId="0" xfId="0" quotePrefix="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7" fillId="2" borderId="1" xfId="0" applyNumberFormat="1" applyFont="1" applyFill="1" applyBorder="1" applyAlignment="1">
      <alignment horizontal="left"/>
    </xf>
    <xf numFmtId="0" fontId="45" fillId="2" borderId="1" xfId="0" applyFont="1" applyFill="1" applyBorder="1"/>
    <xf numFmtId="17" fontId="8" fillId="2" borderId="2" xfId="1" applyNumberFormat="1" applyFont="1" applyFill="1" applyBorder="1" applyAlignment="1">
      <alignment horizontal="right"/>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18">
    <dxf>
      <numFmt numFmtId="185" formatCode="\^"/>
    </dxf>
    <dxf>
      <numFmt numFmtId="186" formatCode="\^;\^;\^"/>
    </dxf>
    <dxf>
      <numFmt numFmtId="187" formatCode="&quot;-&quot;"/>
    </dxf>
    <dxf>
      <numFmt numFmtId="187" formatCode="&quot;-&quot;"/>
    </dxf>
    <dxf>
      <numFmt numFmtId="185" formatCode="\^"/>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6" formatCode="\^;\^;\^"/>
    </dxf>
    <dxf>
      <numFmt numFmtId="187" formatCode="&quot;-&quot;"/>
    </dxf>
    <dxf>
      <numFmt numFmtId="185" formatCode="\^"/>
    </dxf>
    <dxf>
      <numFmt numFmtId="186" formatCode="\^;\^;\^"/>
    </dxf>
    <dxf>
      <numFmt numFmtId="187"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6" formatCode="\^;\^;\^"/>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4" formatCode="\^;&quot;^&quot;"/>
    </dxf>
    <dxf>
      <numFmt numFmtId="185" formatCode="\^"/>
    </dxf>
    <dxf>
      <numFmt numFmtId="184" formatCode="\^;&quot;^&quot;"/>
    </dxf>
    <dxf>
      <numFmt numFmtId="185" formatCode="\^"/>
    </dxf>
    <dxf>
      <numFmt numFmtId="184" formatCode="\^;&quot;^&quot;"/>
    </dxf>
    <dxf>
      <numFmt numFmtId="185" formatCode="\^"/>
    </dxf>
    <dxf>
      <numFmt numFmtId="184" formatCode="\^;&quot;^&quot;"/>
    </dxf>
    <dxf>
      <numFmt numFmtId="187" formatCode="&quot;-&quot;"/>
    </dxf>
    <dxf>
      <numFmt numFmtId="186" formatCode="\^;\^;\^"/>
    </dxf>
    <dxf>
      <numFmt numFmtId="187" formatCode="&quot;-&quot;"/>
    </dxf>
    <dxf>
      <numFmt numFmtId="186"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5" formatCode="\^"/>
    </dxf>
    <dxf>
      <numFmt numFmtId="185" formatCode="\^"/>
    </dxf>
    <dxf>
      <numFmt numFmtId="186" formatCode="\^;\^;\^"/>
    </dxf>
    <dxf>
      <numFmt numFmtId="187"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quot;-&quot;"/>
    </dxf>
    <dxf>
      <numFmt numFmtId="187" formatCode="&quot;-&quot;"/>
    </dxf>
    <dxf>
      <numFmt numFmtId="185" formatCode="\^"/>
    </dxf>
    <dxf>
      <numFmt numFmtId="185" formatCode="\^"/>
    </dxf>
    <dxf>
      <numFmt numFmtId="187" formatCode="&quot;-&quot;"/>
    </dxf>
    <dxf>
      <numFmt numFmtId="187" formatCode="&quot;-&quot;"/>
    </dxf>
    <dxf>
      <numFmt numFmtId="187" formatCode="&quot;-&quot;"/>
    </dxf>
    <dxf>
      <numFmt numFmtId="185" formatCode="\^"/>
    </dxf>
    <dxf>
      <numFmt numFmtId="185" formatCode="\^"/>
    </dxf>
    <dxf>
      <numFmt numFmtId="187" formatCode="&quot;-&quot;"/>
    </dxf>
    <dxf>
      <numFmt numFmtId="185" formatCode="\^"/>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5" formatCode="\^"/>
    </dxf>
    <dxf>
      <numFmt numFmtId="187" formatCode="&quot;-&quot;"/>
    </dxf>
    <dxf>
      <numFmt numFmtId="187" formatCode="&quot;-&quot;"/>
    </dxf>
    <dxf>
      <numFmt numFmtId="185" formatCode="\^"/>
    </dxf>
    <dxf>
      <numFmt numFmtId="185" formatCode="\^"/>
    </dxf>
    <dxf>
      <numFmt numFmtId="185" formatCode="\^"/>
    </dxf>
    <dxf>
      <numFmt numFmtId="184" formatCode="\^;&quot;^&quot;"/>
    </dxf>
    <dxf>
      <numFmt numFmtId="185" formatCode="\^"/>
    </dxf>
    <dxf>
      <numFmt numFmtId="185" formatCode="\^"/>
    </dxf>
    <dxf>
      <numFmt numFmtId="185" formatCode="\^"/>
    </dxf>
    <dxf>
      <numFmt numFmtId="185" formatCode="\^"/>
    </dxf>
    <dxf>
      <numFmt numFmtId="187" formatCode="&quot;-&quot;"/>
    </dxf>
    <dxf>
      <numFmt numFmtId="185" formatCode="\^"/>
    </dxf>
    <dxf>
      <numFmt numFmtId="185" formatCode="\^"/>
    </dxf>
    <dxf>
      <numFmt numFmtId="187" formatCode="&quot;-&quot;"/>
    </dxf>
    <dxf>
      <numFmt numFmtId="187" formatCode="&quot;-&quot;"/>
    </dxf>
    <dxf>
      <numFmt numFmtId="185"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670</v>
      </c>
    </row>
    <row r="3" spans="1:9" ht="15" customHeight="1" x14ac:dyDescent="0.2">
      <c r="A3" s="514">
        <v>44287</v>
      </c>
    </row>
    <row r="4" spans="1:9" ht="15" customHeight="1" x14ac:dyDescent="0.25">
      <c r="A4" s="779" t="s">
        <v>19</v>
      </c>
      <c r="B4" s="779"/>
      <c r="C4" s="779"/>
      <c r="D4" s="779"/>
      <c r="E4" s="779"/>
      <c r="F4" s="779"/>
      <c r="G4" s="77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509</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517</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519</v>
      </c>
      <c r="D25" s="215"/>
      <c r="E25" s="215"/>
      <c r="F25" s="215"/>
      <c r="G25" s="8"/>
      <c r="H25" s="8"/>
    </row>
    <row r="26" spans="2:9" ht="15" customHeight="1" x14ac:dyDescent="0.2">
      <c r="C26" s="215" t="s">
        <v>33</v>
      </c>
      <c r="D26" s="215"/>
      <c r="E26" s="215"/>
      <c r="F26" s="215"/>
      <c r="G26" s="8"/>
      <c r="H26" s="8"/>
    </row>
    <row r="27" spans="2:9" ht="15" customHeight="1" x14ac:dyDescent="0.2">
      <c r="C27" s="215" t="s">
        <v>445</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449</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246</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512</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252</v>
      </c>
      <c r="D43" s="8"/>
      <c r="E43" s="8"/>
      <c r="F43" s="8"/>
      <c r="H43" s="11"/>
      <c r="I43" s="11"/>
    </row>
    <row r="44" spans="1:9" ht="15" customHeight="1" x14ac:dyDescent="0.2">
      <c r="C44" s="8" t="s">
        <v>511</v>
      </c>
      <c r="D44" s="8"/>
      <c r="E44" s="8"/>
      <c r="F44" s="8"/>
      <c r="G44" s="11"/>
    </row>
    <row r="45" spans="1:9" ht="15" customHeight="1" x14ac:dyDescent="0.2">
      <c r="C45" s="8" t="s">
        <v>254</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510</v>
      </c>
      <c r="D49" s="8"/>
      <c r="E49" s="8"/>
      <c r="F49" s="8"/>
      <c r="G49" s="8"/>
    </row>
    <row r="50" spans="1:8" ht="15" customHeight="1" x14ac:dyDescent="0.2">
      <c r="B50" s="6"/>
      <c r="C50" s="8" t="s">
        <v>489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325</v>
      </c>
      <c r="D63" s="8"/>
      <c r="E63" s="8"/>
      <c r="F63" s="8"/>
      <c r="G63" s="8"/>
    </row>
    <row r="64" spans="1:8" ht="15" customHeight="1" x14ac:dyDescent="0.2">
      <c r="B64" s="6"/>
      <c r="C64" s="8" t="s">
        <v>373</v>
      </c>
      <c r="D64" s="8"/>
      <c r="E64" s="8"/>
      <c r="F64" s="8"/>
      <c r="G64" s="8"/>
    </row>
    <row r="65" spans="2:9" ht="15" customHeight="1" x14ac:dyDescent="0.2">
      <c r="B65" s="6"/>
      <c r="C65" s="8" t="s">
        <v>501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502</v>
      </c>
      <c r="D69" s="8"/>
      <c r="E69" s="8"/>
      <c r="F69" s="8"/>
      <c r="G69" s="10"/>
      <c r="H69" s="10"/>
    </row>
    <row r="70" spans="2:9" ht="15" customHeight="1" x14ac:dyDescent="0.2">
      <c r="B70" s="6"/>
      <c r="C70" s="8" t="s">
        <v>18</v>
      </c>
      <c r="D70" s="8"/>
      <c r="E70" s="8"/>
      <c r="F70" s="8"/>
      <c r="G70" s="10"/>
    </row>
    <row r="71" spans="2:9" ht="15" customHeight="1" x14ac:dyDescent="0.2">
      <c r="C71" s="215" t="s">
        <v>514</v>
      </c>
      <c r="D71" s="215"/>
      <c r="E71" s="215"/>
      <c r="F71" s="8"/>
      <c r="G71" s="8"/>
    </row>
    <row r="72" spans="2:9" ht="15" customHeight="1" x14ac:dyDescent="0.2">
      <c r="C72" s="8" t="s">
        <v>513</v>
      </c>
      <c r="D72" s="8"/>
      <c r="E72" s="8"/>
      <c r="F72" s="8"/>
      <c r="G72" s="8"/>
      <c r="H72" s="8"/>
    </row>
    <row r="73" spans="2:9" ht="15" customHeight="1" x14ac:dyDescent="0.2">
      <c r="C73" s="8" t="s">
        <v>350</v>
      </c>
      <c r="D73" s="8"/>
      <c r="E73" s="8"/>
      <c r="F73" s="8"/>
    </row>
    <row r="74" spans="2:9" ht="15" customHeight="1" x14ac:dyDescent="0.2">
      <c r="C74" s="8" t="s">
        <v>535</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357</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372</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515</v>
      </c>
      <c r="D90" s="8"/>
      <c r="E90" s="8"/>
      <c r="F90" s="8"/>
      <c r="G90" s="8"/>
      <c r="H90" s="8"/>
      <c r="I90" s="10"/>
      <c r="J90" s="10"/>
    </row>
    <row r="91" spans="1:10" ht="15" customHeight="1" x14ac:dyDescent="0.2">
      <c r="C91" s="215" t="s">
        <v>516</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80" t="s">
        <v>521</v>
      </c>
      <c r="B98" s="781"/>
      <c r="C98" s="781"/>
      <c r="D98" s="781"/>
      <c r="E98" s="781"/>
      <c r="F98" s="781"/>
      <c r="G98" s="781"/>
      <c r="H98" s="781"/>
      <c r="I98" s="781"/>
      <c r="J98" s="781"/>
      <c r="K98" s="781"/>
    </row>
    <row r="99" spans="1:11" ht="15" customHeight="1" x14ac:dyDescent="0.2">
      <c r="A99" s="781"/>
      <c r="B99" s="781"/>
      <c r="C99" s="781"/>
      <c r="D99" s="781"/>
      <c r="E99" s="781"/>
      <c r="F99" s="781"/>
      <c r="G99" s="781"/>
      <c r="H99" s="781"/>
      <c r="I99" s="781"/>
      <c r="J99" s="781"/>
      <c r="K99" s="781"/>
    </row>
    <row r="100" spans="1:11" ht="15" customHeight="1" x14ac:dyDescent="0.2">
      <c r="A100" s="781"/>
      <c r="B100" s="781"/>
      <c r="C100" s="781"/>
      <c r="D100" s="781"/>
      <c r="E100" s="781"/>
      <c r="F100" s="781"/>
      <c r="G100" s="781"/>
      <c r="H100" s="781"/>
      <c r="I100" s="781"/>
      <c r="J100" s="781"/>
      <c r="K100" s="781"/>
    </row>
    <row r="101" spans="1:11" ht="15" customHeight="1" x14ac:dyDescent="0.2">
      <c r="A101" s="781"/>
      <c r="B101" s="781"/>
      <c r="C101" s="781"/>
      <c r="D101" s="781"/>
      <c r="E101" s="781"/>
      <c r="F101" s="781"/>
      <c r="G101" s="781"/>
      <c r="H101" s="781"/>
      <c r="I101" s="781"/>
      <c r="J101" s="781"/>
      <c r="K101" s="781"/>
    </row>
    <row r="102" spans="1:11" ht="15" customHeight="1" x14ac:dyDescent="0.2">
      <c r="A102" s="781"/>
      <c r="B102" s="781"/>
      <c r="C102" s="781"/>
      <c r="D102" s="781"/>
      <c r="E102" s="781"/>
      <c r="F102" s="781"/>
      <c r="G102" s="781"/>
      <c r="H102" s="781"/>
      <c r="I102" s="781"/>
      <c r="J102" s="781"/>
      <c r="K102" s="78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82" t="s">
        <v>0</v>
      </c>
      <c r="B1" s="782"/>
      <c r="C1" s="782"/>
      <c r="D1" s="782"/>
      <c r="E1" s="782"/>
      <c r="F1" s="782"/>
    </row>
    <row r="2" spans="1:6" ht="12.75" x14ac:dyDescent="0.2">
      <c r="A2" s="783"/>
      <c r="B2" s="783"/>
      <c r="C2" s="783"/>
      <c r="D2" s="783"/>
      <c r="E2" s="783"/>
      <c r="F2" s="783"/>
    </row>
    <row r="3" spans="1:6" ht="29.65" customHeight="1" x14ac:dyDescent="0.25">
      <c r="A3" s="20"/>
      <c r="B3" s="21" t="s">
        <v>42</v>
      </c>
      <c r="C3" s="21" t="s">
        <v>43</v>
      </c>
      <c r="D3" s="22" t="s">
        <v>44</v>
      </c>
      <c r="E3" s="22" t="s">
        <v>425</v>
      </c>
      <c r="F3" s="463" t="s">
        <v>426</v>
      </c>
    </row>
    <row r="4" spans="1:6" ht="12.75" x14ac:dyDescent="0.2">
      <c r="A4" s="23" t="s">
        <v>45</v>
      </c>
      <c r="B4" s="288"/>
      <c r="C4" s="288"/>
      <c r="D4" s="288"/>
      <c r="E4" s="288"/>
      <c r="F4" s="463"/>
    </row>
    <row r="5" spans="1:6" ht="12.75" x14ac:dyDescent="0.2">
      <c r="A5" s="24" t="s">
        <v>46</v>
      </c>
      <c r="B5" s="25" t="s">
        <v>547</v>
      </c>
      <c r="C5" s="26" t="s">
        <v>47</v>
      </c>
      <c r="D5" s="27">
        <v>4583.4528838555698</v>
      </c>
      <c r="E5" s="298">
        <v>4050.3831199999995</v>
      </c>
      <c r="F5" s="28" t="s">
        <v>666</v>
      </c>
    </row>
    <row r="6" spans="1:6" ht="12.75" x14ac:dyDescent="0.2">
      <c r="A6" s="19" t="s">
        <v>419</v>
      </c>
      <c r="B6" s="28" t="s">
        <v>547</v>
      </c>
      <c r="C6" s="29" t="s">
        <v>47</v>
      </c>
      <c r="D6" s="30">
        <v>174.1883</v>
      </c>
      <c r="E6" s="299">
        <v>123.44886</v>
      </c>
      <c r="F6" s="28" t="s">
        <v>666</v>
      </c>
    </row>
    <row r="7" spans="1:6" ht="12.75" x14ac:dyDescent="0.2">
      <c r="A7" s="19" t="s">
        <v>48</v>
      </c>
      <c r="B7" s="28" t="s">
        <v>547</v>
      </c>
      <c r="C7" s="29" t="s">
        <v>47</v>
      </c>
      <c r="D7" s="30">
        <v>407.28321000000034</v>
      </c>
      <c r="E7" s="299">
        <v>377.41206000000034</v>
      </c>
      <c r="F7" s="28" t="s">
        <v>666</v>
      </c>
    </row>
    <row r="8" spans="1:6" ht="12.75" x14ac:dyDescent="0.2">
      <c r="A8" s="19" t="s">
        <v>49</v>
      </c>
      <c r="B8" s="28" t="s">
        <v>547</v>
      </c>
      <c r="C8" s="29" t="s">
        <v>47</v>
      </c>
      <c r="D8" s="30">
        <v>123.50521999999998</v>
      </c>
      <c r="E8" s="299">
        <v>140.34300000000007</v>
      </c>
      <c r="F8" s="28" t="s">
        <v>666</v>
      </c>
    </row>
    <row r="9" spans="1:6" ht="12.75" x14ac:dyDescent="0.2">
      <c r="A9" s="19" t="s">
        <v>582</v>
      </c>
      <c r="B9" s="28" t="s">
        <v>547</v>
      </c>
      <c r="C9" s="29" t="s">
        <v>47</v>
      </c>
      <c r="D9" s="30">
        <v>1880.7262600000008</v>
      </c>
      <c r="E9" s="299">
        <v>1696.5127499999994</v>
      </c>
      <c r="F9" s="28" t="s">
        <v>666</v>
      </c>
    </row>
    <row r="10" spans="1:6" ht="12.75" x14ac:dyDescent="0.2">
      <c r="A10" s="31" t="s">
        <v>50</v>
      </c>
      <c r="B10" s="32" t="s">
        <v>547</v>
      </c>
      <c r="C10" s="33" t="s">
        <v>523</v>
      </c>
      <c r="D10" s="34">
        <v>31992.946</v>
      </c>
      <c r="E10" s="300">
        <v>30273.847999999998</v>
      </c>
      <c r="F10" s="32" t="s">
        <v>666</v>
      </c>
    </row>
    <row r="11" spans="1:6" ht="12.75" x14ac:dyDescent="0.2">
      <c r="A11" s="35" t="s">
        <v>51</v>
      </c>
      <c r="B11" s="36"/>
      <c r="C11" s="37"/>
      <c r="D11" s="38"/>
      <c r="E11" s="38"/>
      <c r="F11" s="462"/>
    </row>
    <row r="12" spans="1:6" ht="12.75" x14ac:dyDescent="0.2">
      <c r="A12" s="19" t="s">
        <v>52</v>
      </c>
      <c r="B12" s="28" t="s">
        <v>547</v>
      </c>
      <c r="C12" s="29" t="s">
        <v>47</v>
      </c>
      <c r="D12" s="30">
        <v>4470</v>
      </c>
      <c r="E12" s="299">
        <v>4295</v>
      </c>
      <c r="F12" s="25" t="s">
        <v>666</v>
      </c>
    </row>
    <row r="13" spans="1:6" ht="12.75" x14ac:dyDescent="0.2">
      <c r="A13" s="19" t="s">
        <v>53</v>
      </c>
      <c r="B13" s="28" t="s">
        <v>547</v>
      </c>
      <c r="C13" s="29" t="s">
        <v>54</v>
      </c>
      <c r="D13" s="30">
        <v>32411.888790000005</v>
      </c>
      <c r="E13" s="299">
        <v>34424.788789999999</v>
      </c>
      <c r="F13" s="28" t="s">
        <v>666</v>
      </c>
    </row>
    <row r="14" spans="1:6" ht="12.75" x14ac:dyDescent="0.2">
      <c r="A14" s="19" t="s">
        <v>55</v>
      </c>
      <c r="B14" s="28" t="s">
        <v>547</v>
      </c>
      <c r="C14" s="29" t="s">
        <v>56</v>
      </c>
      <c r="D14" s="39">
        <v>54.576004847320689</v>
      </c>
      <c r="E14" s="301">
        <v>52.847995085812713</v>
      </c>
      <c r="F14" s="28" t="s">
        <v>666</v>
      </c>
    </row>
    <row r="15" spans="1:6" ht="12.75" x14ac:dyDescent="0.2">
      <c r="A15" s="19" t="s">
        <v>427</v>
      </c>
      <c r="B15" s="28" t="s">
        <v>547</v>
      </c>
      <c r="C15" s="29" t="s">
        <v>47</v>
      </c>
      <c r="D15" s="30">
        <v>795</v>
      </c>
      <c r="E15" s="299">
        <v>373</v>
      </c>
      <c r="F15" s="32" t="s">
        <v>666</v>
      </c>
    </row>
    <row r="16" spans="1:6" ht="12.75" x14ac:dyDescent="0.2">
      <c r="A16" s="23" t="s">
        <v>57</v>
      </c>
      <c r="B16" s="25"/>
      <c r="C16" s="26"/>
      <c r="D16" s="40"/>
      <c r="E16" s="40"/>
      <c r="F16" s="462"/>
    </row>
    <row r="17" spans="1:6" ht="12.75" x14ac:dyDescent="0.2">
      <c r="A17" s="24" t="s">
        <v>58</v>
      </c>
      <c r="B17" s="25" t="s">
        <v>547</v>
      </c>
      <c r="C17" s="26" t="s">
        <v>47</v>
      </c>
      <c r="D17" s="27">
        <v>4652</v>
      </c>
      <c r="E17" s="298">
        <v>4577</v>
      </c>
      <c r="F17" s="25" t="s">
        <v>666</v>
      </c>
    </row>
    <row r="18" spans="1:6" ht="12.75" x14ac:dyDescent="0.2">
      <c r="A18" s="19" t="s">
        <v>59</v>
      </c>
      <c r="B18" s="28" t="s">
        <v>547</v>
      </c>
      <c r="C18" s="29" t="s">
        <v>60</v>
      </c>
      <c r="D18" s="39">
        <v>69.333605553287057</v>
      </c>
      <c r="E18" s="301">
        <v>70.489662447257388</v>
      </c>
      <c r="F18" s="28" t="s">
        <v>666</v>
      </c>
    </row>
    <row r="19" spans="1:6" ht="12.75" x14ac:dyDescent="0.2">
      <c r="A19" s="31" t="s">
        <v>61</v>
      </c>
      <c r="B19" s="32" t="s">
        <v>547</v>
      </c>
      <c r="C19" s="41" t="s">
        <v>47</v>
      </c>
      <c r="D19" s="34">
        <v>16441</v>
      </c>
      <c r="E19" s="300">
        <v>16308</v>
      </c>
      <c r="F19" s="32" t="s">
        <v>666</v>
      </c>
    </row>
    <row r="20" spans="1:6" ht="12.75" x14ac:dyDescent="0.2">
      <c r="A20" s="23" t="s">
        <v>66</v>
      </c>
      <c r="B20" s="25"/>
      <c r="C20" s="26"/>
      <c r="D20" s="27"/>
      <c r="E20" s="27"/>
      <c r="F20" s="462"/>
    </row>
    <row r="21" spans="1:6" ht="12.75" x14ac:dyDescent="0.2">
      <c r="A21" s="24" t="s">
        <v>67</v>
      </c>
      <c r="B21" s="25" t="s">
        <v>68</v>
      </c>
      <c r="C21" s="26" t="s">
        <v>69</v>
      </c>
      <c r="D21" s="43">
        <v>65.401739130434777</v>
      </c>
      <c r="E21" s="302">
        <v>64.79249999999999</v>
      </c>
      <c r="F21" s="28" t="s">
        <v>666</v>
      </c>
    </row>
    <row r="22" spans="1:6" ht="12.75" x14ac:dyDescent="0.2">
      <c r="A22" s="19" t="s">
        <v>70</v>
      </c>
      <c r="B22" s="28" t="s">
        <v>71</v>
      </c>
      <c r="C22" s="29" t="s">
        <v>72</v>
      </c>
      <c r="D22" s="44">
        <v>1.1899086956521738</v>
      </c>
      <c r="E22" s="303">
        <v>1.1979100000000005</v>
      </c>
      <c r="F22" s="28" t="s">
        <v>666</v>
      </c>
    </row>
    <row r="23" spans="1:6" ht="12.75" x14ac:dyDescent="0.2">
      <c r="A23" s="19" t="s">
        <v>73</v>
      </c>
      <c r="B23" s="28" t="s">
        <v>585</v>
      </c>
      <c r="C23" s="29" t="s">
        <v>74</v>
      </c>
      <c r="D23" s="42">
        <v>131.04779015483874</v>
      </c>
      <c r="E23" s="304">
        <v>132.12295421666661</v>
      </c>
      <c r="F23" s="28" t="s">
        <v>666</v>
      </c>
    </row>
    <row r="24" spans="1:6" ht="12.75" x14ac:dyDescent="0.2">
      <c r="A24" s="19" t="s">
        <v>75</v>
      </c>
      <c r="B24" s="28" t="s">
        <v>585</v>
      </c>
      <c r="C24" s="29" t="s">
        <v>74</v>
      </c>
      <c r="D24" s="42">
        <v>118.38325905483873</v>
      </c>
      <c r="E24" s="304">
        <v>118.17604893666665</v>
      </c>
      <c r="F24" s="28" t="s">
        <v>666</v>
      </c>
    </row>
    <row r="25" spans="1:6" ht="12.75" x14ac:dyDescent="0.2">
      <c r="A25" s="19" t="s">
        <v>76</v>
      </c>
      <c r="B25" s="28" t="s">
        <v>585</v>
      </c>
      <c r="C25" s="29" t="s">
        <v>77</v>
      </c>
      <c r="D25" s="42">
        <v>13.3</v>
      </c>
      <c r="E25" s="304">
        <v>13.96</v>
      </c>
      <c r="F25" s="28" t="s">
        <v>666</v>
      </c>
    </row>
    <row r="26" spans="1:6" ht="12.75" x14ac:dyDescent="0.2">
      <c r="A26" s="31" t="s">
        <v>78</v>
      </c>
      <c r="B26" s="32" t="s">
        <v>585</v>
      </c>
      <c r="C26" s="33" t="s">
        <v>79</v>
      </c>
      <c r="D26" s="44">
        <v>7.7840267999999995</v>
      </c>
      <c r="E26" s="303">
        <v>8.1517022399999988</v>
      </c>
      <c r="F26" s="32" t="s">
        <v>666</v>
      </c>
    </row>
    <row r="27" spans="1:6" ht="12.75" x14ac:dyDescent="0.2">
      <c r="A27" s="35" t="s">
        <v>80</v>
      </c>
      <c r="B27" s="36"/>
      <c r="C27" s="37"/>
      <c r="D27" s="38"/>
      <c r="E27" s="38"/>
      <c r="F27" s="462"/>
    </row>
    <row r="28" spans="1:6" ht="12.75" x14ac:dyDescent="0.2">
      <c r="A28" s="19" t="s">
        <v>81</v>
      </c>
      <c r="B28" s="28" t="s">
        <v>82</v>
      </c>
      <c r="C28" s="29" t="s">
        <v>428</v>
      </c>
      <c r="D28" s="45">
        <v>-8.9</v>
      </c>
      <c r="E28" s="305">
        <v>-4.3</v>
      </c>
      <c r="F28" s="28" t="s">
        <v>662</v>
      </c>
    </row>
    <row r="29" spans="1:6" x14ac:dyDescent="0.2">
      <c r="A29" s="19" t="s">
        <v>83</v>
      </c>
      <c r="B29" s="28" t="s">
        <v>82</v>
      </c>
      <c r="C29" s="29" t="s">
        <v>428</v>
      </c>
      <c r="D29" s="46">
        <v>12.4</v>
      </c>
      <c r="E29" s="306">
        <v>48.2</v>
      </c>
      <c r="F29" s="638">
        <v>44287</v>
      </c>
    </row>
    <row r="30" spans="1:6" ht="12.75" x14ac:dyDescent="0.2">
      <c r="A30" s="47" t="s">
        <v>84</v>
      </c>
      <c r="B30" s="28" t="s">
        <v>82</v>
      </c>
      <c r="C30" s="29" t="s">
        <v>428</v>
      </c>
      <c r="D30" s="46">
        <v>8.1</v>
      </c>
      <c r="E30" s="306">
        <v>30.2</v>
      </c>
      <c r="F30" s="638">
        <v>44287</v>
      </c>
    </row>
    <row r="31" spans="1:6" ht="12.75" x14ac:dyDescent="0.2">
      <c r="A31" s="47" t="s">
        <v>85</v>
      </c>
      <c r="B31" s="28" t="s">
        <v>82</v>
      </c>
      <c r="C31" s="29" t="s">
        <v>428</v>
      </c>
      <c r="D31" s="46">
        <v>44.9</v>
      </c>
      <c r="E31" s="306">
        <v>222.1</v>
      </c>
      <c r="F31" s="638">
        <v>44287</v>
      </c>
    </row>
    <row r="32" spans="1:6" ht="12.75" x14ac:dyDescent="0.2">
      <c r="A32" s="47" t="s">
        <v>86</v>
      </c>
      <c r="B32" s="28" t="s">
        <v>82</v>
      </c>
      <c r="C32" s="29" t="s">
        <v>428</v>
      </c>
      <c r="D32" s="46">
        <v>1.5</v>
      </c>
      <c r="E32" s="306">
        <v>25.3</v>
      </c>
      <c r="F32" s="638">
        <v>44287</v>
      </c>
    </row>
    <row r="33" spans="1:7" ht="12.75" x14ac:dyDescent="0.2">
      <c r="A33" s="47" t="s">
        <v>87</v>
      </c>
      <c r="B33" s="28" t="s">
        <v>82</v>
      </c>
      <c r="C33" s="29" t="s">
        <v>428</v>
      </c>
      <c r="D33" s="46">
        <v>28.1</v>
      </c>
      <c r="E33" s="306">
        <v>117.6</v>
      </c>
      <c r="F33" s="638">
        <v>44287</v>
      </c>
    </row>
    <row r="34" spans="1:7" ht="12.75" x14ac:dyDescent="0.2">
      <c r="A34" s="47" t="s">
        <v>88</v>
      </c>
      <c r="B34" s="28" t="s">
        <v>82</v>
      </c>
      <c r="C34" s="29" t="s">
        <v>428</v>
      </c>
      <c r="D34" s="46">
        <v>14.8</v>
      </c>
      <c r="E34" s="306">
        <v>59.1</v>
      </c>
      <c r="F34" s="638">
        <v>44287</v>
      </c>
    </row>
    <row r="35" spans="1:7" ht="12.75" x14ac:dyDescent="0.2">
      <c r="A35" s="47" t="s">
        <v>89</v>
      </c>
      <c r="B35" s="28" t="s">
        <v>82</v>
      </c>
      <c r="C35" s="29" t="s">
        <v>428</v>
      </c>
      <c r="D35" s="46">
        <v>1.6</v>
      </c>
      <c r="E35" s="306">
        <v>13.5</v>
      </c>
      <c r="F35" s="638">
        <v>44287</v>
      </c>
    </row>
    <row r="36" spans="1:7" x14ac:dyDescent="0.2">
      <c r="A36" s="19" t="s">
        <v>90</v>
      </c>
      <c r="B36" s="28" t="s">
        <v>91</v>
      </c>
      <c r="C36" s="29" t="s">
        <v>428</v>
      </c>
      <c r="D36" s="46">
        <v>3.4</v>
      </c>
      <c r="E36" s="306">
        <v>15.8</v>
      </c>
      <c r="F36" s="638">
        <v>44287</v>
      </c>
    </row>
    <row r="37" spans="1:7" ht="12.75" x14ac:dyDescent="0.2">
      <c r="A37" s="19" t="s">
        <v>578</v>
      </c>
      <c r="B37" s="28" t="s">
        <v>82</v>
      </c>
      <c r="C37" s="29" t="s">
        <v>428</v>
      </c>
      <c r="D37" s="46">
        <v>-75.5</v>
      </c>
      <c r="E37" s="306" t="s">
        <v>677</v>
      </c>
      <c r="F37" s="638">
        <v>44287</v>
      </c>
      <c r="G37" s="638"/>
    </row>
    <row r="38" spans="1:7" ht="12.75" x14ac:dyDescent="0.2">
      <c r="A38" s="31" t="s">
        <v>92</v>
      </c>
      <c r="B38" s="32" t="s">
        <v>93</v>
      </c>
      <c r="C38" s="33" t="s">
        <v>428</v>
      </c>
      <c r="D38" s="48">
        <v>128</v>
      </c>
      <c r="E38" s="775">
        <v>1787.9</v>
      </c>
      <c r="F38" s="638">
        <v>44287</v>
      </c>
    </row>
    <row r="39" spans="1:7" ht="12.75" x14ac:dyDescent="0.2">
      <c r="A39" s="35" t="s">
        <v>62</v>
      </c>
      <c r="B39" s="36"/>
      <c r="C39" s="37"/>
      <c r="D39" s="38"/>
      <c r="E39" s="38"/>
      <c r="F39" s="462"/>
    </row>
    <row r="40" spans="1:7" ht="12.75" x14ac:dyDescent="0.2">
      <c r="A40" s="19" t="s">
        <v>63</v>
      </c>
      <c r="B40" s="28" t="s">
        <v>547</v>
      </c>
      <c r="C40" s="29" t="s">
        <v>47</v>
      </c>
      <c r="D40" s="655">
        <v>0.99590000000000001</v>
      </c>
      <c r="E40" s="656">
        <v>0.92100000000000004</v>
      </c>
      <c r="F40" s="28" t="s">
        <v>666</v>
      </c>
    </row>
    <row r="41" spans="1:7" ht="12.75" x14ac:dyDescent="0.2">
      <c r="A41" s="19" t="s">
        <v>50</v>
      </c>
      <c r="B41" s="28" t="s">
        <v>547</v>
      </c>
      <c r="C41" s="29" t="s">
        <v>54</v>
      </c>
      <c r="D41" s="30">
        <v>58.793042217200004</v>
      </c>
      <c r="E41" s="299">
        <v>54.048771091599995</v>
      </c>
      <c r="F41" s="28" t="s">
        <v>666</v>
      </c>
    </row>
    <row r="42" spans="1:7" ht="12.75" x14ac:dyDescent="0.2">
      <c r="A42" s="19" t="s">
        <v>64</v>
      </c>
      <c r="B42" s="28" t="s">
        <v>547</v>
      </c>
      <c r="C42" s="29" t="s">
        <v>60</v>
      </c>
      <c r="D42" s="42">
        <v>2.172815603555452E-2</v>
      </c>
      <c r="E42" s="304">
        <v>2.2738589726297304E-2</v>
      </c>
      <c r="F42" s="638">
        <v>44287</v>
      </c>
    </row>
    <row r="43" spans="1:7" ht="12.75" x14ac:dyDescent="0.2">
      <c r="A43" s="31" t="s">
        <v>65</v>
      </c>
      <c r="B43" s="32" t="s">
        <v>547</v>
      </c>
      <c r="C43" s="33" t="s">
        <v>60</v>
      </c>
      <c r="D43" s="42">
        <v>0.18358542173359685</v>
      </c>
      <c r="E43" s="304">
        <v>0.17853287461706219</v>
      </c>
      <c r="F43" s="638">
        <v>44287</v>
      </c>
    </row>
    <row r="44" spans="1:7" x14ac:dyDescent="0.2">
      <c r="A44" s="35" t="s">
        <v>94</v>
      </c>
      <c r="B44" s="36"/>
      <c r="C44" s="37"/>
      <c r="D44" s="38"/>
      <c r="E44" s="38"/>
      <c r="F44" s="462"/>
    </row>
    <row r="45" spans="1:7" ht="12.75" x14ac:dyDescent="0.2">
      <c r="A45" s="49" t="s">
        <v>95</v>
      </c>
      <c r="B45" s="28" t="s">
        <v>82</v>
      </c>
      <c r="C45" s="29" t="s">
        <v>428</v>
      </c>
      <c r="D45" s="46">
        <v>31.6</v>
      </c>
      <c r="E45" s="306">
        <v>610.4</v>
      </c>
      <c r="F45" s="638">
        <v>44287</v>
      </c>
    </row>
    <row r="46" spans="1:7" ht="12.75" x14ac:dyDescent="0.2">
      <c r="A46" s="50" t="s">
        <v>96</v>
      </c>
      <c r="B46" s="28" t="s">
        <v>82</v>
      </c>
      <c r="C46" s="29" t="s">
        <v>428</v>
      </c>
      <c r="D46" s="46">
        <v>34</v>
      </c>
      <c r="E46" s="306">
        <v>622.9</v>
      </c>
      <c r="F46" s="638">
        <v>44287</v>
      </c>
    </row>
    <row r="47" spans="1:7" ht="12.75" x14ac:dyDescent="0.2">
      <c r="A47" s="50" t="s">
        <v>97</v>
      </c>
      <c r="B47" s="28" t="s">
        <v>82</v>
      </c>
      <c r="C47" s="29" t="s">
        <v>428</v>
      </c>
      <c r="D47" s="46">
        <v>22.8</v>
      </c>
      <c r="E47" s="306">
        <v>582.70000000000005</v>
      </c>
      <c r="F47" s="638">
        <v>44287</v>
      </c>
    </row>
    <row r="48" spans="1:7" ht="12.75" x14ac:dyDescent="0.2">
      <c r="A48" s="49" t="s">
        <v>98</v>
      </c>
      <c r="B48" s="28" t="s">
        <v>82</v>
      </c>
      <c r="C48" s="29" t="s">
        <v>428</v>
      </c>
      <c r="D48" s="46">
        <v>27.3</v>
      </c>
      <c r="E48" s="306">
        <v>577.5</v>
      </c>
      <c r="F48" s="638">
        <v>44287</v>
      </c>
    </row>
    <row r="49" spans="1:7" ht="12.75" x14ac:dyDescent="0.2">
      <c r="A49" s="308" t="s">
        <v>99</v>
      </c>
      <c r="B49" s="28" t="s">
        <v>82</v>
      </c>
      <c r="C49" s="29" t="s">
        <v>428</v>
      </c>
      <c r="D49" s="46">
        <v>20.8</v>
      </c>
      <c r="E49" s="306">
        <v>571.6</v>
      </c>
      <c r="F49" s="638">
        <v>44287</v>
      </c>
    </row>
    <row r="50" spans="1:7" ht="12.75" x14ac:dyDescent="0.2">
      <c r="A50" s="50" t="s">
        <v>100</v>
      </c>
      <c r="B50" s="28" t="s">
        <v>82</v>
      </c>
      <c r="C50" s="29" t="s">
        <v>428</v>
      </c>
      <c r="D50" s="46">
        <v>24.7</v>
      </c>
      <c r="E50" s="306">
        <v>551.29999999999995</v>
      </c>
      <c r="F50" s="638">
        <v>44287</v>
      </c>
    </row>
    <row r="51" spans="1:7" ht="12.75" x14ac:dyDescent="0.2">
      <c r="A51" s="50" t="s">
        <v>101</v>
      </c>
      <c r="B51" s="28" t="s">
        <v>82</v>
      </c>
      <c r="C51" s="29" t="s">
        <v>428</v>
      </c>
      <c r="D51" s="46">
        <v>-5.4</v>
      </c>
      <c r="E51" s="306">
        <v>619.20000000000005</v>
      </c>
      <c r="F51" s="638">
        <v>44287</v>
      </c>
    </row>
    <row r="52" spans="1:7" ht="12.75" x14ac:dyDescent="0.2">
      <c r="A52" s="50" t="s">
        <v>102</v>
      </c>
      <c r="B52" s="28" t="s">
        <v>82</v>
      </c>
      <c r="C52" s="29" t="s">
        <v>428</v>
      </c>
      <c r="D52" s="46">
        <v>-25.8</v>
      </c>
      <c r="E52" s="776">
        <v>7268</v>
      </c>
      <c r="F52" s="638">
        <v>44287</v>
      </c>
    </row>
    <row r="53" spans="1:7" ht="12.75" x14ac:dyDescent="0.2">
      <c r="A53" s="49" t="s">
        <v>103</v>
      </c>
      <c r="B53" s="28" t="s">
        <v>82</v>
      </c>
      <c r="C53" s="29" t="s">
        <v>428</v>
      </c>
      <c r="D53" s="46">
        <v>-30.6</v>
      </c>
      <c r="E53" s="776">
        <v>2674.1</v>
      </c>
      <c r="F53" s="638">
        <v>44287</v>
      </c>
    </row>
    <row r="54" spans="1:7" ht="12.75" x14ac:dyDescent="0.2">
      <c r="A54" s="51" t="s">
        <v>104</v>
      </c>
      <c r="B54" s="32" t="s">
        <v>82</v>
      </c>
      <c r="C54" s="33" t="s">
        <v>428</v>
      </c>
      <c r="D54" s="48">
        <v>-10.4</v>
      </c>
      <c r="E54" s="307">
        <v>650.9</v>
      </c>
      <c r="F54" s="639">
        <v>44287</v>
      </c>
    </row>
    <row r="55" spans="1:7" ht="12.75" x14ac:dyDescent="0.2">
      <c r="F55" s="55" t="s">
        <v>593</v>
      </c>
    </row>
    <row r="56" spans="1:7" ht="12.75" x14ac:dyDescent="0.2">
      <c r="A56" s="294" t="s">
        <v>562</v>
      </c>
      <c r="B56" s="296"/>
      <c r="C56" s="296"/>
      <c r="D56" s="297"/>
    </row>
    <row r="57" spans="1:7" ht="12.75" x14ac:dyDescent="0.2">
      <c r="A57" s="294" t="s">
        <v>561</v>
      </c>
    </row>
    <row r="58" spans="1:7" ht="12.75" x14ac:dyDescent="0.2">
      <c r="A58" s="294" t="s">
        <v>680</v>
      </c>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594</v>
      </c>
      <c r="B1" s="53"/>
      <c r="C1" s="53"/>
      <c r="D1" s="53"/>
      <c r="E1" s="53"/>
      <c r="F1" s="6"/>
    </row>
    <row r="2" spans="1:6" x14ac:dyDescent="0.2">
      <c r="A2" s="54"/>
      <c r="B2" s="54"/>
      <c r="C2" s="54"/>
      <c r="D2" s="54"/>
      <c r="E2" s="54"/>
      <c r="F2" s="55" t="s">
        <v>106</v>
      </c>
    </row>
    <row r="3" spans="1:6" ht="14.65" customHeight="1" x14ac:dyDescent="0.2">
      <c r="A3" s="56"/>
      <c r="B3" s="784" t="s">
        <v>678</v>
      </c>
      <c r="C3" s="786" t="s">
        <v>429</v>
      </c>
      <c r="D3" s="784" t="s">
        <v>649</v>
      </c>
      <c r="E3" s="786" t="s">
        <v>429</v>
      </c>
      <c r="F3" s="788" t="s">
        <v>679</v>
      </c>
    </row>
    <row r="4" spans="1:6" ht="14.65" customHeight="1" x14ac:dyDescent="0.2">
      <c r="A4" s="506"/>
      <c r="B4" s="785"/>
      <c r="C4" s="787"/>
      <c r="D4" s="785"/>
      <c r="E4" s="787"/>
      <c r="F4" s="789"/>
    </row>
    <row r="5" spans="1:6" x14ac:dyDescent="0.2">
      <c r="A5" s="3" t="s">
        <v>108</v>
      </c>
      <c r="B5" s="95">
        <v>2918.6689261488482</v>
      </c>
      <c r="C5" s="187">
        <v>2.6410776005068048</v>
      </c>
      <c r="D5" s="95">
        <v>4901.9519919747781</v>
      </c>
      <c r="E5" s="187">
        <v>3.8871252162513166</v>
      </c>
      <c r="F5" s="187">
        <v>-40.45904711169873</v>
      </c>
    </row>
    <row r="6" spans="1:6" x14ac:dyDescent="0.2">
      <c r="A6" s="3" t="s">
        <v>109</v>
      </c>
      <c r="B6" s="95">
        <v>45139.415942167434</v>
      </c>
      <c r="C6" s="187">
        <v>40.846256756542552</v>
      </c>
      <c r="D6" s="95">
        <v>56162.26234833285</v>
      </c>
      <c r="E6" s="187">
        <v>44.535268100000138</v>
      </c>
      <c r="F6" s="187">
        <v>-19.626784864539246</v>
      </c>
    </row>
    <row r="7" spans="1:6" x14ac:dyDescent="0.2">
      <c r="A7" s="3" t="s">
        <v>110</v>
      </c>
      <c r="B7" s="95">
        <v>27911.199484092864</v>
      </c>
      <c r="C7" s="187">
        <v>25.256596628786447</v>
      </c>
      <c r="D7" s="95">
        <v>30896.861564918319</v>
      </c>
      <c r="E7" s="187">
        <v>24.500437762067349</v>
      </c>
      <c r="F7" s="187">
        <v>-9.6633183100237918</v>
      </c>
    </row>
    <row r="8" spans="1:6" x14ac:dyDescent="0.2">
      <c r="A8" s="3" t="s">
        <v>111</v>
      </c>
      <c r="B8" s="95">
        <v>15193.596949819197</v>
      </c>
      <c r="C8" s="187">
        <v>13.748550997267017</v>
      </c>
      <c r="D8" s="95">
        <v>15218</v>
      </c>
      <c r="E8" s="187">
        <v>12.067493039049921</v>
      </c>
      <c r="F8" s="187">
        <v>-0.16035648692865617</v>
      </c>
    </row>
    <row r="9" spans="1:6" x14ac:dyDescent="0.2">
      <c r="A9" s="3" t="s">
        <v>112</v>
      </c>
      <c r="B9" s="95">
        <v>18448.329927635179</v>
      </c>
      <c r="C9" s="187">
        <v>16.693729974686335</v>
      </c>
      <c r="D9" s="95">
        <v>18024.937995223081</v>
      </c>
      <c r="E9" s="187">
        <v>14.293324601567944</v>
      </c>
      <c r="F9" s="187">
        <v>2.348923100452851</v>
      </c>
    </row>
    <row r="10" spans="1:6" x14ac:dyDescent="0.2">
      <c r="A10" s="3" t="s">
        <v>113</v>
      </c>
      <c r="B10" s="95">
        <v>617.32795930065924</v>
      </c>
      <c r="C10" s="187">
        <v>0.55861458998258418</v>
      </c>
      <c r="D10" s="95">
        <v>313.31804719594913</v>
      </c>
      <c r="E10" s="187">
        <v>0.24845336795543638</v>
      </c>
      <c r="F10" s="187">
        <v>97.029173654520534</v>
      </c>
    </row>
    <row r="11" spans="1:6" x14ac:dyDescent="0.2">
      <c r="A11" s="3" t="s">
        <v>114</v>
      </c>
      <c r="B11" s="95">
        <v>281.99354144453991</v>
      </c>
      <c r="C11" s="187">
        <v>0.25517345222826404</v>
      </c>
      <c r="D11" s="95">
        <v>590.05382631126406</v>
      </c>
      <c r="E11" s="187">
        <v>0.4678979131078953</v>
      </c>
      <c r="F11" s="187">
        <v>-52.208844537551869</v>
      </c>
    </row>
    <row r="12" spans="1:6" x14ac:dyDescent="0.2">
      <c r="A12" s="60" t="s">
        <v>115</v>
      </c>
      <c r="B12" s="476">
        <v>110510.53273060871</v>
      </c>
      <c r="C12" s="477">
        <v>100</v>
      </c>
      <c r="D12" s="476">
        <v>126107.38577395624</v>
      </c>
      <c r="E12" s="477">
        <v>100</v>
      </c>
      <c r="F12" s="477">
        <v>-12.367914018378292</v>
      </c>
    </row>
    <row r="13" spans="1:6" x14ac:dyDescent="0.2">
      <c r="A13" s="3"/>
      <c r="B13" s="3"/>
      <c r="C13" s="3"/>
      <c r="D13" s="3"/>
      <c r="E13" s="3"/>
      <c r="F13" s="55" t="s">
        <v>586</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790" t="s">
        <v>678</v>
      </c>
      <c r="C3" s="786" t="s">
        <v>429</v>
      </c>
      <c r="D3" s="790" t="s">
        <v>649</v>
      </c>
      <c r="E3" s="786" t="s">
        <v>429</v>
      </c>
      <c r="F3" s="792" t="s">
        <v>679</v>
      </c>
    </row>
    <row r="4" spans="1:6" x14ac:dyDescent="0.2">
      <c r="A4" s="66"/>
      <c r="B4" s="791"/>
      <c r="C4" s="787"/>
      <c r="D4" s="791"/>
      <c r="E4" s="787"/>
      <c r="F4" s="793"/>
    </row>
    <row r="5" spans="1:6" x14ac:dyDescent="0.2">
      <c r="A5" s="3" t="s">
        <v>108</v>
      </c>
      <c r="B5" s="58">
        <v>1103</v>
      </c>
      <c r="C5" s="59">
        <v>1.4</v>
      </c>
      <c r="D5" s="58">
        <v>1099</v>
      </c>
      <c r="E5" s="59">
        <v>1.2</v>
      </c>
      <c r="F5" s="59">
        <v>0.4</v>
      </c>
    </row>
    <row r="6" spans="1:6" x14ac:dyDescent="0.2">
      <c r="A6" s="3" t="s">
        <v>118</v>
      </c>
      <c r="B6" s="58">
        <v>39383</v>
      </c>
      <c r="C6" s="59">
        <v>49.4</v>
      </c>
      <c r="D6" s="58">
        <v>49223</v>
      </c>
      <c r="E6" s="59">
        <v>53.8</v>
      </c>
      <c r="F6" s="59">
        <v>-20</v>
      </c>
    </row>
    <row r="7" spans="1:6" x14ac:dyDescent="0.2">
      <c r="A7" s="3" t="s">
        <v>119</v>
      </c>
      <c r="B7" s="58">
        <v>14037</v>
      </c>
      <c r="C7" s="59">
        <v>17.600000000000001</v>
      </c>
      <c r="D7" s="58">
        <v>14678</v>
      </c>
      <c r="E7" s="59">
        <v>16</v>
      </c>
      <c r="F7" s="59">
        <v>-4.4000000000000004</v>
      </c>
    </row>
    <row r="8" spans="1:6" x14ac:dyDescent="0.2">
      <c r="A8" s="3" t="s">
        <v>120</v>
      </c>
      <c r="B8" s="58">
        <v>18997</v>
      </c>
      <c r="C8" s="59">
        <v>23.8</v>
      </c>
      <c r="D8" s="58">
        <v>20166</v>
      </c>
      <c r="E8" s="59">
        <v>22</v>
      </c>
      <c r="F8" s="59">
        <v>-5.8</v>
      </c>
    </row>
    <row r="9" spans="1:6" x14ac:dyDescent="0.2">
      <c r="A9" s="3" t="s">
        <v>121</v>
      </c>
      <c r="B9" s="58">
        <v>5949</v>
      </c>
      <c r="C9" s="59">
        <v>7.5</v>
      </c>
      <c r="D9" s="58">
        <v>6340</v>
      </c>
      <c r="E9" s="59">
        <v>6.9</v>
      </c>
      <c r="F9" s="59">
        <v>-6.2</v>
      </c>
    </row>
    <row r="10" spans="1:6" x14ac:dyDescent="0.2">
      <c r="A10" s="695" t="s">
        <v>113</v>
      </c>
      <c r="B10" s="58">
        <v>272</v>
      </c>
      <c r="C10" s="73">
        <v>0.34071634264656053</v>
      </c>
      <c r="D10" s="58">
        <v>4.8008025222126678</v>
      </c>
      <c r="E10" s="337">
        <v>5.2461710350377626E-3</v>
      </c>
      <c r="F10" s="59">
        <v>5559.2</v>
      </c>
    </row>
    <row r="11" spans="1:6" x14ac:dyDescent="0.2">
      <c r="A11" s="60" t="s">
        <v>115</v>
      </c>
      <c r="B11" s="61">
        <v>79740</v>
      </c>
      <c r="C11" s="62">
        <v>100</v>
      </c>
      <c r="D11" s="61">
        <v>91511</v>
      </c>
      <c r="E11" s="62">
        <v>100</v>
      </c>
      <c r="F11" s="62">
        <v>-12.9</v>
      </c>
    </row>
    <row r="12" spans="1:6" x14ac:dyDescent="0.2">
      <c r="A12" s="3"/>
      <c r="B12" s="3"/>
      <c r="C12" s="3"/>
      <c r="D12" s="3"/>
      <c r="E12" s="3"/>
      <c r="F12" s="55" t="s">
        <v>586</v>
      </c>
    </row>
    <row r="13" spans="1:6" x14ac:dyDescent="0.2">
      <c r="A13" s="441" t="s">
        <v>651</v>
      </c>
    </row>
  </sheetData>
  <mergeCells count="5">
    <mergeCell ref="B3:B4"/>
    <mergeCell ref="C3:C4"/>
    <mergeCell ref="D3:D4"/>
    <mergeCell ref="E3:E4"/>
    <mergeCell ref="F3:F4"/>
  </mergeCells>
  <conditionalFormatting sqref="E10">
    <cfRule type="cellIs" dxfId="217" priority="2" operator="between">
      <formula>0</formula>
      <formula>0.5</formula>
    </cfRule>
  </conditionalFormatting>
  <conditionalFormatting sqref="E10">
    <cfRule type="cellIs" dxfId="21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94">
        <f>INDICE!A3</f>
        <v>44287</v>
      </c>
      <c r="C3" s="795"/>
      <c r="D3" s="795" t="s">
        <v>116</v>
      </c>
      <c r="E3" s="795"/>
      <c r="F3" s="795" t="s">
        <v>117</v>
      </c>
      <c r="G3" s="795"/>
      <c r="H3" s="795"/>
      <c r="I3"/>
    </row>
    <row r="4" spans="1:9" ht="14.25" x14ac:dyDescent="0.2">
      <c r="A4" s="66"/>
      <c r="B4" s="63" t="s">
        <v>47</v>
      </c>
      <c r="C4" s="63" t="s">
        <v>430</v>
      </c>
      <c r="D4" s="63" t="s">
        <v>47</v>
      </c>
      <c r="E4" s="63" t="s">
        <v>430</v>
      </c>
      <c r="F4" s="63" t="s">
        <v>47</v>
      </c>
      <c r="G4" s="64" t="s">
        <v>430</v>
      </c>
      <c r="H4" s="64" t="s">
        <v>122</v>
      </c>
      <c r="I4"/>
    </row>
    <row r="5" spans="1:9" ht="14.25" x14ac:dyDescent="0.2">
      <c r="A5" s="3" t="s">
        <v>524</v>
      </c>
      <c r="B5" s="309">
        <v>123.44886</v>
      </c>
      <c r="C5" s="72">
        <v>-22.380931123050466</v>
      </c>
      <c r="D5" s="71">
        <v>688.04469000000006</v>
      </c>
      <c r="E5" s="72">
        <v>-21.224128443959284</v>
      </c>
      <c r="F5" s="71">
        <v>1907.0244400000001</v>
      </c>
      <c r="G5" s="72">
        <v>-19.59328841678877</v>
      </c>
      <c r="H5" s="312">
        <v>3.9218216260951455</v>
      </c>
      <c r="I5"/>
    </row>
    <row r="6" spans="1:9" ht="14.25" x14ac:dyDescent="0.2">
      <c r="A6" s="3" t="s">
        <v>48</v>
      </c>
      <c r="B6" s="310">
        <v>377.41206000000034</v>
      </c>
      <c r="C6" s="59">
        <v>287.23958098199381</v>
      </c>
      <c r="D6" s="58">
        <v>1377.3199800000004</v>
      </c>
      <c r="E6" s="59">
        <v>14.328720310128196</v>
      </c>
      <c r="F6" s="58">
        <v>4420.2555200000006</v>
      </c>
      <c r="G6" s="59">
        <v>-10.844109090836435</v>
      </c>
      <c r="H6" s="313">
        <v>9.0903154294144457</v>
      </c>
      <c r="I6"/>
    </row>
    <row r="7" spans="1:9" ht="14.25" x14ac:dyDescent="0.2">
      <c r="A7" s="3" t="s">
        <v>49</v>
      </c>
      <c r="B7" s="310">
        <v>140.34300000000007</v>
      </c>
      <c r="C7" s="59">
        <v>255.3206831004247</v>
      </c>
      <c r="D7" s="58">
        <v>495.36501000000004</v>
      </c>
      <c r="E7" s="59">
        <v>-60.861359476125862</v>
      </c>
      <c r="F7" s="58">
        <v>1647.6343900000002</v>
      </c>
      <c r="G7" s="59">
        <v>-73.36491609189315</v>
      </c>
      <c r="H7" s="313">
        <v>3.3883824701271701</v>
      </c>
      <c r="I7"/>
    </row>
    <row r="8" spans="1:9" ht="14.25" x14ac:dyDescent="0.2">
      <c r="A8" s="3" t="s">
        <v>123</v>
      </c>
      <c r="B8" s="310">
        <v>2410.8504599999992</v>
      </c>
      <c r="C8" s="59">
        <v>45.187320816004757</v>
      </c>
      <c r="D8" s="58">
        <v>9814.8225000000002</v>
      </c>
      <c r="E8" s="59">
        <v>2.8662961991149229</v>
      </c>
      <c r="F8" s="58">
        <v>28795.534380000001</v>
      </c>
      <c r="G8" s="59">
        <v>-5.8961501859531609</v>
      </c>
      <c r="H8" s="313">
        <v>59.218407010268969</v>
      </c>
      <c r="I8"/>
    </row>
    <row r="9" spans="1:9" ht="14.25" x14ac:dyDescent="0.2">
      <c r="A9" s="3" t="s">
        <v>124</v>
      </c>
      <c r="B9" s="310">
        <v>496.32873999999998</v>
      </c>
      <c r="C9" s="59">
        <v>1.6029324474403621</v>
      </c>
      <c r="D9" s="58">
        <v>1946.7748800000002</v>
      </c>
      <c r="E9" s="59">
        <v>0.96523868437506066</v>
      </c>
      <c r="F9" s="58">
        <v>5807.6580300000005</v>
      </c>
      <c r="G9" s="73">
        <v>-19.525264803553824</v>
      </c>
      <c r="H9" s="313">
        <v>11.943527508760784</v>
      </c>
      <c r="I9"/>
    </row>
    <row r="10" spans="1:9" ht="14.25" x14ac:dyDescent="0.2">
      <c r="A10" s="3" t="s">
        <v>631</v>
      </c>
      <c r="B10" s="310">
        <v>502</v>
      </c>
      <c r="C10" s="338">
        <v>38.978188943496974</v>
      </c>
      <c r="D10" s="58">
        <v>2048.0277845777232</v>
      </c>
      <c r="E10" s="338">
        <v>26.103120990713425</v>
      </c>
      <c r="F10" s="58">
        <v>6047.8793713165824</v>
      </c>
      <c r="G10" s="59">
        <v>18.093154451471797</v>
      </c>
      <c r="H10" s="313">
        <v>12.437545955333473</v>
      </c>
      <c r="I10"/>
    </row>
    <row r="11" spans="1:9" ht="14.25" x14ac:dyDescent="0.2">
      <c r="A11" s="60" t="s">
        <v>632</v>
      </c>
      <c r="B11" s="61">
        <v>4050.3831199999991</v>
      </c>
      <c r="C11" s="62">
        <v>44.33586963155448</v>
      </c>
      <c r="D11" s="61">
        <v>16370.354844577723</v>
      </c>
      <c r="E11" s="62">
        <v>-0.40777438002279986</v>
      </c>
      <c r="F11" s="61">
        <v>48625.986131316589</v>
      </c>
      <c r="G11" s="62">
        <v>-13.865174004059849</v>
      </c>
      <c r="H11" s="62">
        <v>100</v>
      </c>
      <c r="I11"/>
    </row>
    <row r="12" spans="1:9" ht="14.25" x14ac:dyDescent="0.2">
      <c r="A12" s="3"/>
      <c r="B12" s="3"/>
      <c r="C12" s="3"/>
      <c r="D12" s="3"/>
      <c r="E12" s="3"/>
      <c r="F12" s="3"/>
      <c r="G12" s="3"/>
      <c r="H12" s="79" t="s">
        <v>222</v>
      </c>
      <c r="I12"/>
    </row>
    <row r="13" spans="1:9" ht="14.25" x14ac:dyDescent="0.2">
      <c r="A13" s="80" t="s">
        <v>487</v>
      </c>
      <c r="B13" s="3"/>
      <c r="C13" s="3"/>
      <c r="D13" s="3"/>
      <c r="E13" s="3"/>
      <c r="F13" s="3"/>
      <c r="G13" s="3"/>
      <c r="H13" s="3"/>
      <c r="I13"/>
    </row>
    <row r="14" spans="1:9" ht="14.25" x14ac:dyDescent="0.2">
      <c r="A14" s="80" t="s">
        <v>431</v>
      </c>
      <c r="B14" s="58"/>
      <c r="C14" s="3"/>
      <c r="D14" s="3"/>
      <c r="E14" s="3"/>
      <c r="F14" s="3"/>
      <c r="G14" s="3"/>
      <c r="H14" s="3"/>
      <c r="I14"/>
    </row>
    <row r="15" spans="1:9" ht="14.25" x14ac:dyDescent="0.2">
      <c r="A15" s="80" t="s">
        <v>432</v>
      </c>
      <c r="B15" s="3"/>
      <c r="C15" s="3"/>
      <c r="D15" s="3"/>
      <c r="E15" s="3"/>
      <c r="F15" s="3"/>
      <c r="G15" s="3"/>
      <c r="H15" s="3"/>
      <c r="I15"/>
    </row>
    <row r="16" spans="1:9" ht="14.25" x14ac:dyDescent="0.2">
      <c r="A16" s="133" t="s">
        <v>545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15" priority="8" operator="equal">
      <formula>0</formula>
    </cfRule>
  </conditionalFormatting>
  <conditionalFormatting sqref="E10">
    <cfRule type="cellIs" dxfId="214" priority="9" operator="between">
      <formula>0</formula>
      <formula>0.5</formula>
    </cfRule>
  </conditionalFormatting>
  <conditionalFormatting sqref="C10">
    <cfRule type="cellIs" dxfId="213" priority="7" operator="between">
      <formula>0</formula>
      <formula>0.5</formula>
    </cfRule>
  </conditionalFormatting>
  <conditionalFormatting sqref="C10">
    <cfRule type="cellIs" dxfId="21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433</v>
      </c>
      <c r="B1" s="573"/>
      <c r="C1" s="573"/>
      <c r="D1" s="573"/>
    </row>
    <row r="2" spans="1:18" x14ac:dyDescent="0.2">
      <c r="A2" s="574"/>
      <c r="B2" s="452"/>
      <c r="C2" s="452"/>
      <c r="D2" s="575"/>
    </row>
    <row r="3" spans="1:18" x14ac:dyDescent="0.2">
      <c r="A3" s="714"/>
      <c r="B3" s="714">
        <v>2019</v>
      </c>
      <c r="C3" s="714">
        <v>2020</v>
      </c>
      <c r="D3" s="714">
        <v>2021</v>
      </c>
    </row>
    <row r="4" spans="1:18" x14ac:dyDescent="0.2">
      <c r="A4" s="18" t="s">
        <v>127</v>
      </c>
      <c r="B4" s="577">
        <v>3.3226964445838352</v>
      </c>
      <c r="C4" s="577">
        <v>-1.3766015202212505</v>
      </c>
      <c r="D4" s="577">
        <v>-19.395096924014112</v>
      </c>
      <c r="Q4" s="578"/>
      <c r="R4" s="578"/>
    </row>
    <row r="5" spans="1:18" x14ac:dyDescent="0.2">
      <c r="A5" s="18" t="s">
        <v>128</v>
      </c>
      <c r="B5" s="577">
        <v>2.6470666026134122</v>
      </c>
      <c r="C5" s="577">
        <v>-1.1881251675825217</v>
      </c>
      <c r="D5" s="577">
        <v>-20.821337884994115</v>
      </c>
    </row>
    <row r="6" spans="1:18" x14ac:dyDescent="0.2">
      <c r="A6" s="18" t="s">
        <v>129</v>
      </c>
      <c r="B6" s="577">
        <v>2.3285422576309038</v>
      </c>
      <c r="C6" s="577">
        <v>-2.4620916022692372</v>
      </c>
      <c r="D6" s="577">
        <v>-19.216881969804795</v>
      </c>
    </row>
    <row r="7" spans="1:18" x14ac:dyDescent="0.2">
      <c r="A7" s="18" t="s">
        <v>130</v>
      </c>
      <c r="B7" s="577">
        <v>1.8848428877322918</v>
      </c>
      <c r="C7" s="577">
        <v>-6.2476595188982698</v>
      </c>
      <c r="D7" s="577">
        <v>-13.865174004059861</v>
      </c>
    </row>
    <row r="8" spans="1:18" x14ac:dyDescent="0.2">
      <c r="A8" s="18" t="s">
        <v>131</v>
      </c>
      <c r="B8" s="577">
        <v>2.1200999555098718</v>
      </c>
      <c r="C8" s="577">
        <v>-9.9148812344926327</v>
      </c>
      <c r="D8" s="579" t="s">
        <v>522</v>
      </c>
    </row>
    <row r="9" spans="1:18" x14ac:dyDescent="0.2">
      <c r="A9" s="18" t="s">
        <v>132</v>
      </c>
      <c r="B9" s="577">
        <v>2.0107302758977568</v>
      </c>
      <c r="C9" s="577">
        <v>-11.732678648090948</v>
      </c>
      <c r="D9" s="579" t="s">
        <v>522</v>
      </c>
    </row>
    <row r="10" spans="1:18" x14ac:dyDescent="0.2">
      <c r="A10" s="18" t="s">
        <v>133</v>
      </c>
      <c r="B10" s="577">
        <v>1.8819626440110955</v>
      </c>
      <c r="C10" s="577">
        <v>-13.406900251337085</v>
      </c>
      <c r="D10" s="579" t="s">
        <v>522</v>
      </c>
    </row>
    <row r="11" spans="1:18" x14ac:dyDescent="0.2">
      <c r="A11" s="18" t="s">
        <v>134</v>
      </c>
      <c r="B11" s="577">
        <v>1.4509385133528758</v>
      </c>
      <c r="C11" s="577">
        <v>-14.655642662509223</v>
      </c>
      <c r="D11" s="579" t="s">
        <v>522</v>
      </c>
    </row>
    <row r="12" spans="1:18" x14ac:dyDescent="0.2">
      <c r="A12" s="18" t="s">
        <v>135</v>
      </c>
      <c r="B12" s="577">
        <v>1.1615351583993072</v>
      </c>
      <c r="C12" s="577">
        <v>-15.658531928781006</v>
      </c>
      <c r="D12" s="579" t="s">
        <v>522</v>
      </c>
    </row>
    <row r="13" spans="1:18" x14ac:dyDescent="0.2">
      <c r="A13" s="18" t="s">
        <v>136</v>
      </c>
      <c r="B13" s="577">
        <v>0.64639167810291975</v>
      </c>
      <c r="C13" s="577">
        <v>-16.847098410262891</v>
      </c>
      <c r="D13" s="579" t="s">
        <v>522</v>
      </c>
    </row>
    <row r="14" spans="1:18" x14ac:dyDescent="0.2">
      <c r="A14" s="18" t="s">
        <v>137</v>
      </c>
      <c r="B14" s="577">
        <v>5.6968122184403405E-2</v>
      </c>
      <c r="C14" s="577">
        <v>-17.997244361174342</v>
      </c>
      <c r="D14" s="577" t="s">
        <v>522</v>
      </c>
    </row>
    <row r="15" spans="1:18" x14ac:dyDescent="0.2">
      <c r="A15" s="452" t="s">
        <v>138</v>
      </c>
      <c r="B15" s="458">
        <v>-0.22378370638721862</v>
      </c>
      <c r="C15" s="458">
        <v>-18.579358432690295</v>
      </c>
      <c r="D15" s="458" t="s">
        <v>522</v>
      </c>
    </row>
    <row r="16" spans="1:18" x14ac:dyDescent="0.2">
      <c r="A16" s="581"/>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794">
        <f>INDICE!A3</f>
        <v>44287</v>
      </c>
      <c r="C3" s="795"/>
      <c r="D3" s="795" t="s">
        <v>116</v>
      </c>
      <c r="E3" s="795"/>
      <c r="F3" s="795" t="s">
        <v>117</v>
      </c>
      <c r="G3" s="795"/>
      <c r="H3" s="795"/>
    </row>
    <row r="4" spans="1:8" s="69" customFormat="1" x14ac:dyDescent="0.2">
      <c r="A4" s="291"/>
      <c r="B4" s="82" t="s">
        <v>47</v>
      </c>
      <c r="C4" s="82" t="s">
        <v>430</v>
      </c>
      <c r="D4" s="82" t="s">
        <v>47</v>
      </c>
      <c r="E4" s="82" t="s">
        <v>430</v>
      </c>
      <c r="F4" s="82" t="s">
        <v>47</v>
      </c>
      <c r="G4" s="83" t="s">
        <v>430</v>
      </c>
      <c r="H4" s="83" t="s">
        <v>122</v>
      </c>
    </row>
    <row r="5" spans="1:8" x14ac:dyDescent="0.2">
      <c r="A5" s="322" t="s">
        <v>139</v>
      </c>
      <c r="B5" s="331">
        <v>63.264209999999999</v>
      </c>
      <c r="C5" s="324">
        <v>1.8565280602018004</v>
      </c>
      <c r="D5" s="323">
        <v>325.89988</v>
      </c>
      <c r="E5" s="324">
        <v>0.61725420135853903</v>
      </c>
      <c r="F5" s="323">
        <v>786.95445000000007</v>
      </c>
      <c r="G5" s="324">
        <v>-3.5187640016230231</v>
      </c>
      <c r="H5" s="329">
        <v>41.266091482288502</v>
      </c>
    </row>
    <row r="6" spans="1:8" x14ac:dyDescent="0.2">
      <c r="A6" s="322" t="s">
        <v>140</v>
      </c>
      <c r="B6" s="331">
        <v>32.761830000000003</v>
      </c>
      <c r="C6" s="324">
        <v>9.8396183051782078</v>
      </c>
      <c r="D6" s="323">
        <v>204.06258000000003</v>
      </c>
      <c r="E6" s="324">
        <v>2.978938232241461</v>
      </c>
      <c r="F6" s="323">
        <v>430.39678000000004</v>
      </c>
      <c r="G6" s="324">
        <v>-7.8401864931159899</v>
      </c>
      <c r="H6" s="329">
        <v>22.569022765119882</v>
      </c>
    </row>
    <row r="7" spans="1:8" x14ac:dyDescent="0.2">
      <c r="A7" s="322" t="s">
        <v>141</v>
      </c>
      <c r="B7" s="331">
        <v>5.9850900000000022</v>
      </c>
      <c r="C7" s="324">
        <v>243.58760921730945</v>
      </c>
      <c r="D7" s="323">
        <v>22.390019999999996</v>
      </c>
      <c r="E7" s="324">
        <v>2.9050071353229501</v>
      </c>
      <c r="F7" s="323">
        <v>66.622869999999963</v>
      </c>
      <c r="G7" s="324">
        <v>-19.616097130266319</v>
      </c>
      <c r="H7" s="329">
        <v>3.4935509269089366</v>
      </c>
    </row>
    <row r="8" spans="1:8" x14ac:dyDescent="0.2">
      <c r="A8" s="325" t="s">
        <v>450</v>
      </c>
      <c r="B8" s="330">
        <v>21.437729999999998</v>
      </c>
      <c r="C8" s="327">
        <v>-67.202788547726769</v>
      </c>
      <c r="D8" s="326">
        <v>135.69220999999999</v>
      </c>
      <c r="E8" s="328">
        <v>-58.831562973742948</v>
      </c>
      <c r="F8" s="326">
        <v>623.05034000000012</v>
      </c>
      <c r="G8" s="328">
        <v>-38.077358128800036</v>
      </c>
      <c r="H8" s="497">
        <v>32.671334825682678</v>
      </c>
    </row>
    <row r="9" spans="1:8" s="69" customFormat="1" x14ac:dyDescent="0.2">
      <c r="A9" s="292" t="s">
        <v>115</v>
      </c>
      <c r="B9" s="61">
        <v>123.44886</v>
      </c>
      <c r="C9" s="62">
        <v>-22.380931123050466</v>
      </c>
      <c r="D9" s="61">
        <v>688.04469000000006</v>
      </c>
      <c r="E9" s="62">
        <v>-21.224128443959284</v>
      </c>
      <c r="F9" s="61">
        <v>1907.0244400000001</v>
      </c>
      <c r="G9" s="62">
        <v>-19.59328841678877</v>
      </c>
      <c r="H9" s="62">
        <v>100</v>
      </c>
    </row>
    <row r="10" spans="1:8" x14ac:dyDescent="0.2">
      <c r="A10" s="316"/>
      <c r="B10" s="315"/>
      <c r="C10" s="321"/>
      <c r="D10" s="315"/>
      <c r="E10" s="321"/>
      <c r="F10" s="315"/>
      <c r="G10" s="321"/>
      <c r="H10" s="79" t="s">
        <v>222</v>
      </c>
    </row>
    <row r="11" spans="1:8" x14ac:dyDescent="0.2">
      <c r="A11" s="293" t="s">
        <v>487</v>
      </c>
      <c r="B11" s="315"/>
      <c r="C11" s="315"/>
      <c r="D11" s="315"/>
      <c r="E11" s="315"/>
      <c r="F11" s="315"/>
      <c r="G11" s="321"/>
      <c r="H11" s="321"/>
    </row>
    <row r="12" spans="1:8" x14ac:dyDescent="0.2">
      <c r="A12" s="293" t="s">
        <v>531</v>
      </c>
      <c r="B12" s="315"/>
      <c r="C12" s="315"/>
      <c r="D12" s="315"/>
      <c r="E12" s="315"/>
      <c r="F12" s="315"/>
      <c r="G12" s="321"/>
      <c r="H12" s="321"/>
    </row>
    <row r="13" spans="1:8" ht="14.25" x14ac:dyDescent="0.2">
      <c r="A13" s="133" t="s">
        <v>545</v>
      </c>
      <c r="B13" s="1"/>
      <c r="C13" s="1"/>
      <c r="D13" s="1"/>
      <c r="E13" s="1"/>
      <c r="F13" s="1"/>
      <c r="G13" s="1"/>
      <c r="H13" s="1"/>
    </row>
    <row r="17" spans="3:21" x14ac:dyDescent="0.2">
      <c r="C17" s="608"/>
      <c r="D17" s="608"/>
      <c r="E17" s="608"/>
      <c r="F17" s="608"/>
      <c r="G17" s="608"/>
      <c r="H17" s="608"/>
      <c r="I17" s="608"/>
      <c r="J17" s="608"/>
      <c r="K17" s="608"/>
      <c r="L17" s="608"/>
      <c r="M17" s="608"/>
      <c r="N17" s="608"/>
      <c r="O17" s="608"/>
      <c r="P17" s="608"/>
      <c r="Q17" s="608"/>
      <c r="R17" s="608"/>
      <c r="S17" s="608"/>
      <c r="T17" s="608"/>
      <c r="U17" s="608"/>
    </row>
  </sheetData>
  <mergeCells count="3">
    <mergeCell ref="B3:C3"/>
    <mergeCell ref="D3:E3"/>
    <mergeCell ref="F3:H3"/>
  </mergeCells>
  <conditionalFormatting sqref="B8">
    <cfRule type="cellIs" dxfId="211" priority="7" operator="between">
      <formula>0</formula>
      <formula>0.5</formula>
    </cfRule>
  </conditionalFormatting>
  <conditionalFormatting sqref="D8">
    <cfRule type="cellIs" dxfId="210" priority="6" operator="between">
      <formula>0</formula>
      <formula>0.5</formula>
    </cfRule>
  </conditionalFormatting>
  <conditionalFormatting sqref="F8">
    <cfRule type="cellIs" dxfId="209" priority="5" operator="between">
      <formula>0</formula>
      <formula>0.5</formula>
    </cfRule>
  </conditionalFormatting>
  <conditionalFormatting sqref="H8">
    <cfRule type="cellIs" dxfId="208" priority="4" operator="between">
      <formula>0</formula>
      <formula>0.5</formula>
    </cfRule>
  </conditionalFormatting>
  <conditionalFormatting sqref="C17:U17">
    <cfRule type="cellIs" dxfId="20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794">
        <f>INDICE!A3</f>
        <v>44287</v>
      </c>
      <c r="C3" s="795"/>
      <c r="D3" s="796" t="s">
        <v>116</v>
      </c>
      <c r="E3" s="796"/>
      <c r="F3" s="796" t="s">
        <v>117</v>
      </c>
      <c r="G3" s="796"/>
      <c r="H3" s="796"/>
    </row>
    <row r="4" spans="1:14" x14ac:dyDescent="0.2">
      <c r="A4" s="66"/>
      <c r="B4" s="82" t="s">
        <v>47</v>
      </c>
      <c r="C4" s="82" t="s">
        <v>434</v>
      </c>
      <c r="D4" s="82" t="s">
        <v>47</v>
      </c>
      <c r="E4" s="82" t="s">
        <v>430</v>
      </c>
      <c r="F4" s="82" t="s">
        <v>47</v>
      </c>
      <c r="G4" s="83" t="s">
        <v>430</v>
      </c>
      <c r="H4" s="83" t="s">
        <v>107</v>
      </c>
    </row>
    <row r="5" spans="1:14" x14ac:dyDescent="0.2">
      <c r="A5" s="84" t="s">
        <v>184</v>
      </c>
      <c r="B5" s="345">
        <v>348.72256000000033</v>
      </c>
      <c r="C5" s="341">
        <v>284.01076878453244</v>
      </c>
      <c r="D5" s="340">
        <v>1268.7351200000005</v>
      </c>
      <c r="E5" s="342">
        <v>13.64368166278952</v>
      </c>
      <c r="F5" s="340">
        <v>4065.6522800000007</v>
      </c>
      <c r="G5" s="342">
        <v>-11.378664642962958</v>
      </c>
      <c r="H5" s="347">
        <v>91.977766027426398</v>
      </c>
    </row>
    <row r="6" spans="1:14" x14ac:dyDescent="0.2">
      <c r="A6" s="84" t="s">
        <v>185</v>
      </c>
      <c r="B6" s="331">
        <v>28.327059999999989</v>
      </c>
      <c r="C6" s="324">
        <v>330.34677426705775</v>
      </c>
      <c r="D6" s="323">
        <v>107.22183999999997</v>
      </c>
      <c r="E6" s="324">
        <v>23.281640709975925</v>
      </c>
      <c r="F6" s="323">
        <v>350.04834000000017</v>
      </c>
      <c r="G6" s="324">
        <v>-4.0455156176565925</v>
      </c>
      <c r="H6" s="329">
        <v>7.9191878934636817</v>
      </c>
    </row>
    <row r="7" spans="1:14" x14ac:dyDescent="0.2">
      <c r="A7" s="84" t="s">
        <v>189</v>
      </c>
      <c r="B7" s="346">
        <v>0</v>
      </c>
      <c r="C7" s="338">
        <v>0</v>
      </c>
      <c r="D7" s="337">
        <v>0</v>
      </c>
      <c r="E7" s="603">
        <v>0</v>
      </c>
      <c r="F7" s="337">
        <v>7.1540000000000006E-2</v>
      </c>
      <c r="G7" s="603">
        <v>-92.6735350142351</v>
      </c>
      <c r="H7" s="346">
        <v>1.6184584731879933E-3</v>
      </c>
    </row>
    <row r="8" spans="1:14" x14ac:dyDescent="0.2">
      <c r="A8" s="84" t="s">
        <v>146</v>
      </c>
      <c r="B8" s="346">
        <v>0</v>
      </c>
      <c r="C8" s="338">
        <v>0</v>
      </c>
      <c r="D8" s="337">
        <v>0.01</v>
      </c>
      <c r="E8" s="603">
        <v>0</v>
      </c>
      <c r="F8" s="337">
        <v>0.18737999999999999</v>
      </c>
      <c r="G8" s="338">
        <v>1304.647676161919</v>
      </c>
      <c r="H8" s="346">
        <v>4.2391214524177545E-3</v>
      </c>
    </row>
    <row r="9" spans="1:14" x14ac:dyDescent="0.2">
      <c r="A9" s="344" t="s">
        <v>147</v>
      </c>
      <c r="B9" s="332">
        <v>377.04962000000035</v>
      </c>
      <c r="C9" s="333">
        <v>287.07926966419632</v>
      </c>
      <c r="D9" s="332">
        <v>1375.9669600000004</v>
      </c>
      <c r="E9" s="333">
        <v>14.305986046675459</v>
      </c>
      <c r="F9" s="332">
        <v>4415.9595400000007</v>
      </c>
      <c r="G9" s="333">
        <v>-10.8510831139495</v>
      </c>
      <c r="H9" s="333">
        <v>99.902811500815687</v>
      </c>
    </row>
    <row r="10" spans="1:14" x14ac:dyDescent="0.2">
      <c r="A10" s="84" t="s">
        <v>148</v>
      </c>
      <c r="B10" s="346">
        <v>0.36243999999999998</v>
      </c>
      <c r="C10" s="338">
        <v>580.38295475877635</v>
      </c>
      <c r="D10" s="337">
        <v>1.3530199999999999</v>
      </c>
      <c r="E10" s="338">
        <v>43.316244386068966</v>
      </c>
      <c r="F10" s="337">
        <v>4.2959800000000001</v>
      </c>
      <c r="G10" s="338">
        <v>-3.0478240950749438</v>
      </c>
      <c r="H10" s="329">
        <v>9.7188499184318641E-2</v>
      </c>
    </row>
    <row r="11" spans="1:14" x14ac:dyDescent="0.2">
      <c r="A11" s="60" t="s">
        <v>149</v>
      </c>
      <c r="B11" s="334">
        <v>377.41206000000034</v>
      </c>
      <c r="C11" s="335">
        <v>287.23958098199381</v>
      </c>
      <c r="D11" s="334">
        <v>1377.3199800000004</v>
      </c>
      <c r="E11" s="335">
        <v>14.328720310128196</v>
      </c>
      <c r="F11" s="334">
        <v>4420.2555200000006</v>
      </c>
      <c r="G11" s="335">
        <v>-10.844109090836435</v>
      </c>
      <c r="H11" s="335">
        <v>100</v>
      </c>
    </row>
    <row r="12" spans="1:14" x14ac:dyDescent="0.2">
      <c r="A12" s="371" t="s">
        <v>150</v>
      </c>
      <c r="B12" s="336"/>
      <c r="C12" s="336"/>
      <c r="D12" s="336"/>
      <c r="E12" s="336"/>
      <c r="F12" s="336"/>
      <c r="G12" s="336"/>
      <c r="H12" s="336"/>
    </row>
    <row r="13" spans="1:14" x14ac:dyDescent="0.2">
      <c r="A13" s="609" t="s">
        <v>189</v>
      </c>
      <c r="B13" s="610">
        <v>12.748659999999987</v>
      </c>
      <c r="C13" s="611">
        <v>192.57895872252331</v>
      </c>
      <c r="D13" s="612">
        <v>48.49871999999997</v>
      </c>
      <c r="E13" s="611">
        <v>-1.1267162867352387</v>
      </c>
      <c r="F13" s="612">
        <v>140.30288000000002</v>
      </c>
      <c r="G13" s="611">
        <v>-22.061160568267471</v>
      </c>
      <c r="H13" s="613">
        <v>3.1740898091791756</v>
      </c>
    </row>
    <row r="14" spans="1:14" x14ac:dyDescent="0.2">
      <c r="A14" s="614" t="s">
        <v>151</v>
      </c>
      <c r="B14" s="615">
        <v>3.3779153745113435</v>
      </c>
      <c r="C14" s="616"/>
      <c r="D14" s="617">
        <v>3.5212383980663633</v>
      </c>
      <c r="E14" s="616"/>
      <c r="F14" s="617">
        <v>3.1740898091791756</v>
      </c>
      <c r="G14" s="616"/>
      <c r="H14" s="618"/>
    </row>
    <row r="15" spans="1:14" x14ac:dyDescent="0.2">
      <c r="A15" s="84"/>
      <c r="B15" s="84"/>
      <c r="C15" s="84"/>
      <c r="D15" s="84"/>
      <c r="E15" s="84"/>
      <c r="F15" s="84"/>
      <c r="G15" s="84"/>
      <c r="H15" s="79" t="s">
        <v>222</v>
      </c>
    </row>
    <row r="16" spans="1:14" x14ac:dyDescent="0.2">
      <c r="A16" s="80" t="s">
        <v>487</v>
      </c>
      <c r="B16" s="84"/>
      <c r="C16" s="84"/>
      <c r="D16" s="84"/>
      <c r="E16" s="84"/>
      <c r="F16" s="85"/>
      <c r="G16" s="84"/>
      <c r="H16" s="84"/>
      <c r="I16" s="88"/>
      <c r="J16" s="88"/>
      <c r="K16" s="88"/>
      <c r="L16" s="88"/>
      <c r="M16" s="88"/>
      <c r="N16" s="88"/>
    </row>
    <row r="17" spans="1:14" x14ac:dyDescent="0.2">
      <c r="A17" s="80" t="s">
        <v>435</v>
      </c>
      <c r="B17" s="84"/>
      <c r="C17" s="84"/>
      <c r="D17" s="84"/>
      <c r="E17" s="84"/>
      <c r="F17" s="84"/>
      <c r="G17" s="84"/>
      <c r="H17" s="84"/>
      <c r="I17" s="88"/>
      <c r="J17" s="88"/>
      <c r="K17" s="88"/>
      <c r="L17" s="88"/>
      <c r="M17" s="88"/>
      <c r="N17" s="88"/>
    </row>
    <row r="18" spans="1:14" x14ac:dyDescent="0.2">
      <c r="A18" s="133" t="s">
        <v>545</v>
      </c>
      <c r="B18" s="84"/>
      <c r="C18" s="84"/>
      <c r="D18" s="84"/>
      <c r="E18" s="84"/>
      <c r="F18" s="84"/>
      <c r="G18" s="84"/>
      <c r="H18" s="84"/>
    </row>
  </sheetData>
  <mergeCells count="3">
    <mergeCell ref="B3:C3"/>
    <mergeCell ref="D3:E3"/>
    <mergeCell ref="F3:H3"/>
  </mergeCells>
  <conditionalFormatting sqref="H8">
    <cfRule type="cellIs" dxfId="206" priority="16" operator="between">
      <formula>0</formula>
      <formula>0.5</formula>
    </cfRule>
  </conditionalFormatting>
  <conditionalFormatting sqref="B10 D10 F10:G10">
    <cfRule type="cellIs" dxfId="205" priority="18" operator="between">
      <formula>0</formula>
      <formula>0.5</formula>
    </cfRule>
  </conditionalFormatting>
  <conditionalFormatting sqref="B8:C8 F8:G8">
    <cfRule type="cellIs" dxfId="204" priority="17" operator="between">
      <formula>0</formula>
      <formula>0.5</formula>
    </cfRule>
  </conditionalFormatting>
  <conditionalFormatting sqref="C8">
    <cfRule type="cellIs" dxfId="203" priority="15" operator="equal">
      <formula>0</formula>
    </cfRule>
  </conditionalFormatting>
  <conditionalFormatting sqref="B8">
    <cfRule type="cellIs" dxfId="202" priority="14" operator="equal">
      <formula>0</formula>
    </cfRule>
  </conditionalFormatting>
  <conditionalFormatting sqref="D8">
    <cfRule type="cellIs" dxfId="201" priority="12" operator="between">
      <formula>0</formula>
      <formula>0.5</formula>
    </cfRule>
  </conditionalFormatting>
  <conditionalFormatting sqref="D8">
    <cfRule type="cellIs" dxfId="200" priority="11" operator="equal">
      <formula>0</formula>
    </cfRule>
  </conditionalFormatting>
  <conditionalFormatting sqref="B7">
    <cfRule type="cellIs" dxfId="199" priority="9" operator="between">
      <formula>0</formula>
      <formula>0.5</formula>
    </cfRule>
  </conditionalFormatting>
  <conditionalFormatting sqref="B7">
    <cfRule type="cellIs" dxfId="198" priority="8" operator="equal">
      <formula>0</formula>
    </cfRule>
  </conditionalFormatting>
  <conditionalFormatting sqref="C7">
    <cfRule type="cellIs" dxfId="197" priority="7" operator="between">
      <formula>0</formula>
      <formula>0.5</formula>
    </cfRule>
  </conditionalFormatting>
  <conditionalFormatting sqref="C7">
    <cfRule type="cellIs" dxfId="196" priority="6" operator="equal">
      <formula>0</formula>
    </cfRule>
  </conditionalFormatting>
  <conditionalFormatting sqref="D7">
    <cfRule type="cellIs" dxfId="195" priority="5" operator="between">
      <formula>0</formula>
      <formula>0.5</formula>
    </cfRule>
  </conditionalFormatting>
  <conditionalFormatting sqref="D7">
    <cfRule type="cellIs" dxfId="194" priority="4" operator="equal">
      <formula>0</formula>
    </cfRule>
  </conditionalFormatting>
  <conditionalFormatting sqref="H7">
    <cfRule type="cellIs" dxfId="193" priority="3" operator="between">
      <formula>0</formula>
      <formula>0.5</formula>
    </cfRule>
  </conditionalFormatting>
  <conditionalFormatting sqref="F7">
    <cfRule type="cellIs" dxfId="192" priority="2" operator="between">
      <formula>0</formula>
      <formula>0.5</formula>
    </cfRule>
  </conditionalFormatting>
  <conditionalFormatting sqref="F7">
    <cfRule type="cellIs" dxfId="191"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633</v>
      </c>
    </row>
    <row r="2" spans="1:10" ht="15.75" x14ac:dyDescent="0.25">
      <c r="A2" s="2"/>
      <c r="B2" s="89"/>
      <c r="H2" s="79" t="s">
        <v>152</v>
      </c>
    </row>
    <row r="3" spans="1:10" ht="13.9" customHeight="1" x14ac:dyDescent="0.2">
      <c r="A3" s="90"/>
      <c r="B3" s="797">
        <f>INDICE!A3</f>
        <v>44287</v>
      </c>
      <c r="C3" s="797"/>
      <c r="D3" s="797"/>
      <c r="E3" s="91"/>
      <c r="F3" s="798" t="s">
        <v>117</v>
      </c>
      <c r="G3" s="798"/>
      <c r="H3" s="798"/>
    </row>
    <row r="4" spans="1:10" x14ac:dyDescent="0.2">
      <c r="A4" s="92"/>
      <c r="B4" s="93" t="s">
        <v>144</v>
      </c>
      <c r="C4" s="503" t="s">
        <v>145</v>
      </c>
      <c r="D4" s="93" t="s">
        <v>153</v>
      </c>
      <c r="E4" s="93"/>
      <c r="F4" s="93" t="s">
        <v>144</v>
      </c>
      <c r="G4" s="503" t="s">
        <v>145</v>
      </c>
      <c r="H4" s="93" t="s">
        <v>153</v>
      </c>
    </row>
    <row r="5" spans="1:10" x14ac:dyDescent="0.2">
      <c r="A5" s="90" t="s">
        <v>154</v>
      </c>
      <c r="B5" s="94">
        <v>51.876960000000004</v>
      </c>
      <c r="C5" s="96">
        <v>2.5669300000000002</v>
      </c>
      <c r="D5" s="348">
        <v>54.443890000000003</v>
      </c>
      <c r="E5" s="94"/>
      <c r="F5" s="94">
        <v>619.76297000000034</v>
      </c>
      <c r="G5" s="96">
        <v>32.10213000000001</v>
      </c>
      <c r="H5" s="348">
        <v>651.86510000000033</v>
      </c>
    </row>
    <row r="6" spans="1:10" x14ac:dyDescent="0.2">
      <c r="A6" s="92" t="s">
        <v>155</v>
      </c>
      <c r="B6" s="95">
        <v>9.6619599999999988</v>
      </c>
      <c r="C6" s="96">
        <v>0.48938999999999994</v>
      </c>
      <c r="D6" s="349">
        <v>10.151349999999999</v>
      </c>
      <c r="E6" s="95"/>
      <c r="F6" s="95">
        <v>115.81454999999995</v>
      </c>
      <c r="G6" s="96">
        <v>6.8244700000000034</v>
      </c>
      <c r="H6" s="349">
        <v>122.63901999999996</v>
      </c>
    </row>
    <row r="7" spans="1:10" x14ac:dyDescent="0.2">
      <c r="A7" s="92" t="s">
        <v>156</v>
      </c>
      <c r="B7" s="95">
        <v>6.535470000000001</v>
      </c>
      <c r="C7" s="96">
        <v>0.54337999999999997</v>
      </c>
      <c r="D7" s="349">
        <v>7.078850000000001</v>
      </c>
      <c r="E7" s="95"/>
      <c r="F7" s="95">
        <v>76.740819999999999</v>
      </c>
      <c r="G7" s="96">
        <v>6.9551200000000009</v>
      </c>
      <c r="H7" s="349">
        <v>83.695940000000007</v>
      </c>
    </row>
    <row r="8" spans="1:10" x14ac:dyDescent="0.2">
      <c r="A8" s="92" t="s">
        <v>157</v>
      </c>
      <c r="B8" s="95">
        <v>14.615180000000001</v>
      </c>
      <c r="C8" s="96">
        <v>0.91855999999999993</v>
      </c>
      <c r="D8" s="349">
        <v>15.53374</v>
      </c>
      <c r="E8" s="95"/>
      <c r="F8" s="95">
        <v>177.42286000000001</v>
      </c>
      <c r="G8" s="96">
        <v>11.929510000000002</v>
      </c>
      <c r="H8" s="349">
        <v>189.35237000000001</v>
      </c>
    </row>
    <row r="9" spans="1:10" x14ac:dyDescent="0.2">
      <c r="A9" s="92" t="s">
        <v>158</v>
      </c>
      <c r="B9" s="95">
        <v>27.870809999999999</v>
      </c>
      <c r="C9" s="96">
        <v>9.5864699999999985</v>
      </c>
      <c r="D9" s="349">
        <v>37.457279999999997</v>
      </c>
      <c r="E9" s="95"/>
      <c r="F9" s="95">
        <v>320.79422999999997</v>
      </c>
      <c r="G9" s="96">
        <v>112.58642000000003</v>
      </c>
      <c r="H9" s="349">
        <v>433.38065</v>
      </c>
    </row>
    <row r="10" spans="1:10" x14ac:dyDescent="0.2">
      <c r="A10" s="92" t="s">
        <v>159</v>
      </c>
      <c r="B10" s="95">
        <v>4.3233699999999997</v>
      </c>
      <c r="C10" s="96">
        <v>0.28920999999999997</v>
      </c>
      <c r="D10" s="349">
        <v>4.6125799999999995</v>
      </c>
      <c r="E10" s="95"/>
      <c r="F10" s="95">
        <v>54.760949999999973</v>
      </c>
      <c r="G10" s="96">
        <v>3.8889800000000005</v>
      </c>
      <c r="H10" s="349">
        <v>58.649929999999976</v>
      </c>
    </row>
    <row r="11" spans="1:10" x14ac:dyDescent="0.2">
      <c r="A11" s="92" t="s">
        <v>160</v>
      </c>
      <c r="B11" s="95">
        <v>16.826530000000002</v>
      </c>
      <c r="C11" s="96">
        <v>1.0838499999999998</v>
      </c>
      <c r="D11" s="349">
        <v>17.91038</v>
      </c>
      <c r="E11" s="95"/>
      <c r="F11" s="95">
        <v>215.33716000000004</v>
      </c>
      <c r="G11" s="96">
        <v>15.691800000000022</v>
      </c>
      <c r="H11" s="349">
        <v>231.02896000000007</v>
      </c>
    </row>
    <row r="12" spans="1:10" x14ac:dyDescent="0.2">
      <c r="A12" s="92" t="s">
        <v>525</v>
      </c>
      <c r="B12" s="95">
        <v>12.711880000000003</v>
      </c>
      <c r="C12" s="96">
        <v>0.63359999999999994</v>
      </c>
      <c r="D12" s="349">
        <v>13.345480000000002</v>
      </c>
      <c r="E12" s="95"/>
      <c r="F12" s="95">
        <v>157.47624000000016</v>
      </c>
      <c r="G12" s="96">
        <v>9.0375400000000088</v>
      </c>
      <c r="H12" s="349">
        <v>166.51378000000017</v>
      </c>
      <c r="J12" s="96"/>
    </row>
    <row r="13" spans="1:10" x14ac:dyDescent="0.2">
      <c r="A13" s="92" t="s">
        <v>161</v>
      </c>
      <c r="B13" s="95">
        <v>62.159669999999998</v>
      </c>
      <c r="C13" s="96">
        <v>4.35602</v>
      </c>
      <c r="D13" s="349">
        <v>66.515689999999992</v>
      </c>
      <c r="E13" s="95"/>
      <c r="F13" s="95">
        <v>691.32529000000022</v>
      </c>
      <c r="G13" s="96">
        <v>51.662450000000021</v>
      </c>
      <c r="H13" s="349">
        <v>742.98774000000026</v>
      </c>
      <c r="J13" s="96"/>
    </row>
    <row r="14" spans="1:10" x14ac:dyDescent="0.2">
      <c r="A14" s="92" t="s">
        <v>162</v>
      </c>
      <c r="B14" s="95">
        <v>0.35843999999999998</v>
      </c>
      <c r="C14" s="96">
        <v>6.3899999999999998E-3</v>
      </c>
      <c r="D14" s="350">
        <v>0.36482999999999999</v>
      </c>
      <c r="E14" s="96"/>
      <c r="F14" s="95">
        <v>4.4311000000000007</v>
      </c>
      <c r="G14" s="96">
        <v>0.68086000000000002</v>
      </c>
      <c r="H14" s="350">
        <v>5.1119600000000007</v>
      </c>
      <c r="J14" s="96"/>
    </row>
    <row r="15" spans="1:10" x14ac:dyDescent="0.2">
      <c r="A15" s="92" t="s">
        <v>163</v>
      </c>
      <c r="B15" s="95">
        <v>41.22813</v>
      </c>
      <c r="C15" s="96">
        <v>2.0420100000000003</v>
      </c>
      <c r="D15" s="349">
        <v>43.270139999999998</v>
      </c>
      <c r="E15" s="95"/>
      <c r="F15" s="95">
        <v>476.17723000000012</v>
      </c>
      <c r="G15" s="96">
        <v>25.733239999999977</v>
      </c>
      <c r="H15" s="349">
        <v>501.91047000000009</v>
      </c>
      <c r="J15" s="96"/>
    </row>
    <row r="16" spans="1:10" x14ac:dyDescent="0.2">
      <c r="A16" s="92" t="s">
        <v>164</v>
      </c>
      <c r="B16" s="95">
        <v>6.0585299999999975</v>
      </c>
      <c r="C16" s="96">
        <v>0.23763999999999999</v>
      </c>
      <c r="D16" s="349">
        <v>6.2961699999999974</v>
      </c>
      <c r="E16" s="95"/>
      <c r="F16" s="95">
        <v>76.244970000000009</v>
      </c>
      <c r="G16" s="96">
        <v>3.2740199999999984</v>
      </c>
      <c r="H16" s="349">
        <v>79.518990000000002</v>
      </c>
      <c r="J16" s="96"/>
    </row>
    <row r="17" spans="1:11" x14ac:dyDescent="0.2">
      <c r="A17" s="92" t="s">
        <v>165</v>
      </c>
      <c r="B17" s="95">
        <v>18.100439999999999</v>
      </c>
      <c r="C17" s="96">
        <v>1.2294799999999997</v>
      </c>
      <c r="D17" s="349">
        <v>19.329919999999998</v>
      </c>
      <c r="E17" s="95"/>
      <c r="F17" s="95">
        <v>205.77067000000008</v>
      </c>
      <c r="G17" s="96">
        <v>15.614740000000019</v>
      </c>
      <c r="H17" s="349">
        <v>221.38541000000009</v>
      </c>
      <c r="J17" s="96"/>
    </row>
    <row r="18" spans="1:11" x14ac:dyDescent="0.2">
      <c r="A18" s="92" t="s">
        <v>166</v>
      </c>
      <c r="B18" s="95">
        <v>1.49064</v>
      </c>
      <c r="C18" s="96">
        <v>0.11559999999999999</v>
      </c>
      <c r="D18" s="349">
        <v>1.6062399999999999</v>
      </c>
      <c r="E18" s="95"/>
      <c r="F18" s="95">
        <v>19.638540000000006</v>
      </c>
      <c r="G18" s="96">
        <v>1.4280400000000002</v>
      </c>
      <c r="H18" s="349">
        <v>21.066580000000005</v>
      </c>
      <c r="J18" s="96"/>
    </row>
    <row r="19" spans="1:11" x14ac:dyDescent="0.2">
      <c r="A19" s="92" t="s">
        <v>167</v>
      </c>
      <c r="B19" s="95">
        <v>46.914720000000003</v>
      </c>
      <c r="C19" s="96">
        <v>2.5998900000000003</v>
      </c>
      <c r="D19" s="349">
        <v>49.514610000000005</v>
      </c>
      <c r="E19" s="95"/>
      <c r="F19" s="95">
        <v>511.7076100000001</v>
      </c>
      <c r="G19" s="96">
        <v>30.712859999999981</v>
      </c>
      <c r="H19" s="349">
        <v>542.42047000000014</v>
      </c>
      <c r="J19" s="96"/>
    </row>
    <row r="20" spans="1:11" x14ac:dyDescent="0.2">
      <c r="A20" s="92" t="s">
        <v>168</v>
      </c>
      <c r="B20" s="96">
        <v>0.43769000000000002</v>
      </c>
      <c r="C20" s="96">
        <v>0</v>
      </c>
      <c r="D20" s="350">
        <v>0.43769000000000002</v>
      </c>
      <c r="E20" s="96"/>
      <c r="F20" s="95">
        <v>5.2797900000000011</v>
      </c>
      <c r="G20" s="96">
        <v>0</v>
      </c>
      <c r="H20" s="350">
        <v>5.2797900000000011</v>
      </c>
      <c r="J20" s="96"/>
    </row>
    <row r="21" spans="1:11" x14ac:dyDescent="0.2">
      <c r="A21" s="92" t="s">
        <v>169</v>
      </c>
      <c r="B21" s="95">
        <v>9.153039999999999</v>
      </c>
      <c r="C21" s="96">
        <v>0.58528999999999998</v>
      </c>
      <c r="D21" s="349">
        <v>9.7383299999999995</v>
      </c>
      <c r="E21" s="95"/>
      <c r="F21" s="95">
        <v>112.84529000000009</v>
      </c>
      <c r="G21" s="96">
        <v>7.3882299999999974</v>
      </c>
      <c r="H21" s="349">
        <v>120.23352000000008</v>
      </c>
      <c r="J21" s="96"/>
      <c r="K21" s="96"/>
    </row>
    <row r="22" spans="1:11" x14ac:dyDescent="0.2">
      <c r="A22" s="92" t="s">
        <v>170</v>
      </c>
      <c r="B22" s="95">
        <v>4.42178</v>
      </c>
      <c r="C22" s="96">
        <v>0.20080999999999999</v>
      </c>
      <c r="D22" s="349">
        <v>4.6225899999999998</v>
      </c>
      <c r="E22" s="95"/>
      <c r="F22" s="95">
        <v>55.987010000000026</v>
      </c>
      <c r="G22" s="96">
        <v>2.7739800000000003</v>
      </c>
      <c r="H22" s="349">
        <v>58.760990000000028</v>
      </c>
      <c r="J22" s="96"/>
    </row>
    <row r="23" spans="1:11" x14ac:dyDescent="0.2">
      <c r="A23" s="97" t="s">
        <v>171</v>
      </c>
      <c r="B23" s="98">
        <v>13.977319999999999</v>
      </c>
      <c r="C23" s="96">
        <v>0.84253999999999996</v>
      </c>
      <c r="D23" s="351">
        <v>14.819859999999998</v>
      </c>
      <c r="E23" s="98"/>
      <c r="F23" s="98">
        <v>168.13500000000005</v>
      </c>
      <c r="G23" s="96">
        <v>11.763950000000005</v>
      </c>
      <c r="H23" s="351">
        <v>179.89895000000004</v>
      </c>
      <c r="J23" s="96"/>
    </row>
    <row r="24" spans="1:11" x14ac:dyDescent="0.2">
      <c r="A24" s="99" t="s">
        <v>439</v>
      </c>
      <c r="B24" s="100">
        <v>348.72255999999982</v>
      </c>
      <c r="C24" s="100">
        <v>28.327059999999989</v>
      </c>
      <c r="D24" s="100">
        <v>377.04961999999978</v>
      </c>
      <c r="E24" s="100"/>
      <c r="F24" s="100">
        <v>4065.6522800000157</v>
      </c>
      <c r="G24" s="100">
        <v>350.04834000000028</v>
      </c>
      <c r="H24" s="100">
        <v>4415.700620000016</v>
      </c>
      <c r="J24" s="96"/>
    </row>
    <row r="25" spans="1:11" x14ac:dyDescent="0.2">
      <c r="H25" s="79" t="s">
        <v>222</v>
      </c>
      <c r="J25" s="96"/>
    </row>
    <row r="26" spans="1:11" x14ac:dyDescent="0.2">
      <c r="A26" s="352" t="s">
        <v>575</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0" priority="11" operator="between">
      <formula>0</formula>
      <formula>0.5</formula>
    </cfRule>
    <cfRule type="cellIs" dxfId="189" priority="12" operator="between">
      <formula>0</formula>
      <formula>0.49</formula>
    </cfRule>
  </conditionalFormatting>
  <conditionalFormatting sqref="C5:C23">
    <cfRule type="cellIs" dxfId="188" priority="10" stopIfTrue="1" operator="equal">
      <formula>0</formula>
    </cfRule>
  </conditionalFormatting>
  <conditionalFormatting sqref="G20">
    <cfRule type="cellIs" dxfId="187" priority="9" stopIfTrue="1" operator="equal">
      <formula>0</formula>
    </cfRule>
  </conditionalFormatting>
  <conditionalFormatting sqref="G5:G23">
    <cfRule type="cellIs" dxfId="186" priority="8" stopIfTrue="1" operator="equal">
      <formula>0</formula>
    </cfRule>
  </conditionalFormatting>
  <conditionalFormatting sqref="J12:J30">
    <cfRule type="cellIs" dxfId="185" priority="6" operator="between">
      <formula>0</formula>
      <formula>0.5</formula>
    </cfRule>
    <cfRule type="cellIs" dxfId="184" priority="7" operator="between">
      <formula>0</formula>
      <formula>0.49</formula>
    </cfRule>
  </conditionalFormatting>
  <conditionalFormatting sqref="J27">
    <cfRule type="cellIs" dxfId="183" priority="5" stopIfTrue="1" operator="equal">
      <formula>0</formula>
    </cfRule>
  </conditionalFormatting>
  <conditionalFormatting sqref="J12:J30">
    <cfRule type="cellIs" dxfId="18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799">
        <f>INDICE!A3</f>
        <v>44287</v>
      </c>
      <c r="C3" s="800"/>
      <c r="D3" s="800" t="s">
        <v>116</v>
      </c>
      <c r="E3" s="800"/>
      <c r="F3" s="800" t="s">
        <v>117</v>
      </c>
      <c r="G3" s="801"/>
      <c r="H3" s="800"/>
    </row>
    <row r="4" spans="1:8" x14ac:dyDescent="0.2">
      <c r="A4" s="356"/>
      <c r="B4" s="357" t="s">
        <v>47</v>
      </c>
      <c r="C4" s="357" t="s">
        <v>430</v>
      </c>
      <c r="D4" s="357" t="s">
        <v>47</v>
      </c>
      <c r="E4" s="357" t="s">
        <v>430</v>
      </c>
      <c r="F4" s="357" t="s">
        <v>47</v>
      </c>
      <c r="G4" s="358" t="s">
        <v>430</v>
      </c>
      <c r="H4" s="358" t="s">
        <v>107</v>
      </c>
    </row>
    <row r="5" spans="1:8" x14ac:dyDescent="0.2">
      <c r="A5" s="359" t="s">
        <v>172</v>
      </c>
      <c r="B5" s="331">
        <v>1693.7106999999992</v>
      </c>
      <c r="C5" s="324">
        <v>91.136239023672786</v>
      </c>
      <c r="D5" s="323">
        <v>6521.3089300000011</v>
      </c>
      <c r="E5" s="324">
        <v>7.9421859047455374</v>
      </c>
      <c r="F5" s="323">
        <v>19953.41649</v>
      </c>
      <c r="G5" s="338">
        <v>-8.7329299127314552</v>
      </c>
      <c r="H5" s="329">
        <v>69.293440526871024</v>
      </c>
    </row>
    <row r="6" spans="1:8" x14ac:dyDescent="0.2">
      <c r="A6" s="359" t="s">
        <v>173</v>
      </c>
      <c r="B6" s="600">
        <v>2.7980500000000004</v>
      </c>
      <c r="C6" s="338">
        <v>151.17821844394373</v>
      </c>
      <c r="D6" s="360">
        <v>8.7760200000000008</v>
      </c>
      <c r="E6" s="324">
        <v>-31.217993632819653</v>
      </c>
      <c r="F6" s="323">
        <v>34.474209999999999</v>
      </c>
      <c r="G6" s="324">
        <v>13.270329820530998</v>
      </c>
      <c r="H6" s="329">
        <v>0.11972068149547568</v>
      </c>
    </row>
    <row r="7" spans="1:8" x14ac:dyDescent="0.2">
      <c r="A7" s="359" t="s">
        <v>174</v>
      </c>
      <c r="B7" s="757">
        <v>4.0000000000000001E-3</v>
      </c>
      <c r="C7" s="752">
        <v>-93.198435640197246</v>
      </c>
      <c r="D7" s="360">
        <v>1.7999999999999999E-2</v>
      </c>
      <c r="E7" s="752">
        <v>-97.003845065499277</v>
      </c>
      <c r="F7" s="323">
        <v>0.56869999999999998</v>
      </c>
      <c r="G7" s="324">
        <v>-98.558975212701299</v>
      </c>
      <c r="H7" s="600">
        <v>1.9749590075153868E-3</v>
      </c>
    </row>
    <row r="8" spans="1:8" x14ac:dyDescent="0.2">
      <c r="A8" s="370" t="s">
        <v>175</v>
      </c>
      <c r="B8" s="332">
        <v>1696.5127499999994</v>
      </c>
      <c r="C8" s="333">
        <v>91.199401681667581</v>
      </c>
      <c r="D8" s="332">
        <v>6530.1029500000004</v>
      </c>
      <c r="E8" s="379">
        <v>7.8492520002657624</v>
      </c>
      <c r="F8" s="332">
        <v>19988.4594</v>
      </c>
      <c r="G8" s="333">
        <v>-8.8640274411419604</v>
      </c>
      <c r="H8" s="333">
        <v>69.415136167374015</v>
      </c>
    </row>
    <row r="9" spans="1:8" x14ac:dyDescent="0.2">
      <c r="A9" s="359" t="s">
        <v>176</v>
      </c>
      <c r="B9" s="331">
        <v>332.23824999999977</v>
      </c>
      <c r="C9" s="324">
        <v>-11.340561047698467</v>
      </c>
      <c r="D9" s="323">
        <v>1649.4809499999994</v>
      </c>
      <c r="E9" s="324">
        <v>-1.1777335782756755</v>
      </c>
      <c r="F9" s="323">
        <v>4449.6591099999996</v>
      </c>
      <c r="G9" s="324">
        <v>1.431836237083852</v>
      </c>
      <c r="H9" s="329">
        <v>15.452601265460522</v>
      </c>
    </row>
    <row r="10" spans="1:8" x14ac:dyDescent="0.2">
      <c r="A10" s="359" t="s">
        <v>177</v>
      </c>
      <c r="B10" s="331">
        <v>76.596990000000034</v>
      </c>
      <c r="C10" s="324">
        <v>-25.266154657916257</v>
      </c>
      <c r="D10" s="323">
        <v>509.42661000000004</v>
      </c>
      <c r="E10" s="324">
        <v>-11.411091771002004</v>
      </c>
      <c r="F10" s="323">
        <v>1051.78439</v>
      </c>
      <c r="G10" s="324">
        <v>-30.209405414192869</v>
      </c>
      <c r="H10" s="329">
        <v>3.6525954897038448</v>
      </c>
    </row>
    <row r="11" spans="1:8" x14ac:dyDescent="0.2">
      <c r="A11" s="359" t="s">
        <v>178</v>
      </c>
      <c r="B11" s="331">
        <v>305.50247000000002</v>
      </c>
      <c r="C11" s="324">
        <v>3.2166717328580909</v>
      </c>
      <c r="D11" s="323">
        <v>1125.8119899999999</v>
      </c>
      <c r="E11" s="324">
        <v>-9.3776655948155394</v>
      </c>
      <c r="F11" s="323">
        <v>3305.6314799999996</v>
      </c>
      <c r="G11" s="324">
        <v>19.196222839788714</v>
      </c>
      <c r="H11" s="329">
        <v>11.479667077461611</v>
      </c>
    </row>
    <row r="12" spans="1:8" s="3" customFormat="1" x14ac:dyDescent="0.2">
      <c r="A12" s="361" t="s">
        <v>149</v>
      </c>
      <c r="B12" s="334">
        <v>2410.8504599999992</v>
      </c>
      <c r="C12" s="335">
        <v>45.187320816004757</v>
      </c>
      <c r="D12" s="334">
        <v>9814.8225000000002</v>
      </c>
      <c r="E12" s="335">
        <v>2.8662961991149229</v>
      </c>
      <c r="F12" s="334">
        <v>28795.534380000001</v>
      </c>
      <c r="G12" s="335">
        <v>-5.8961501859531609</v>
      </c>
      <c r="H12" s="335">
        <v>100</v>
      </c>
    </row>
    <row r="13" spans="1:8" x14ac:dyDescent="0.2">
      <c r="A13" s="371" t="s">
        <v>150</v>
      </c>
      <c r="B13" s="336"/>
      <c r="C13" s="336"/>
      <c r="D13" s="336"/>
      <c r="E13" s="336"/>
      <c r="F13" s="336"/>
      <c r="G13" s="336"/>
      <c r="H13" s="336"/>
    </row>
    <row r="14" spans="1:8" s="105" customFormat="1" x14ac:dyDescent="0.2">
      <c r="A14" s="619" t="s">
        <v>179</v>
      </c>
      <c r="B14" s="610">
        <v>117.51117999999983</v>
      </c>
      <c r="C14" s="611">
        <v>84.97203488917495</v>
      </c>
      <c r="D14" s="612">
        <v>442.28222999999986</v>
      </c>
      <c r="E14" s="611">
        <v>11.046184967141983</v>
      </c>
      <c r="F14" s="323">
        <v>1320.6526499999995</v>
      </c>
      <c r="G14" s="611">
        <v>-12.89017204507738</v>
      </c>
      <c r="H14" s="613">
        <v>4.5863106152920077</v>
      </c>
    </row>
    <row r="15" spans="1:8" s="105" customFormat="1" x14ac:dyDescent="0.2">
      <c r="A15" s="620" t="s">
        <v>576</v>
      </c>
      <c r="B15" s="615">
        <v>6.9266311143255406</v>
      </c>
      <c r="C15" s="616"/>
      <c r="D15" s="617">
        <v>6.7729748426094849</v>
      </c>
      <c r="E15" s="616"/>
      <c r="F15" s="617">
        <v>6.6070757309090036</v>
      </c>
      <c r="G15" s="616"/>
      <c r="H15" s="618"/>
    </row>
    <row r="16" spans="1:8" s="105" customFormat="1" x14ac:dyDescent="0.2">
      <c r="A16" s="621" t="s">
        <v>436</v>
      </c>
      <c r="B16" s="622">
        <v>218.36545000000001</v>
      </c>
      <c r="C16" s="623">
        <v>-2.7250082879467388</v>
      </c>
      <c r="D16" s="624">
        <v>809.68516999999997</v>
      </c>
      <c r="E16" s="338">
        <v>-11.482913128929273</v>
      </c>
      <c r="F16" s="624">
        <v>2359.2090600000001</v>
      </c>
      <c r="G16" s="623">
        <v>14.789930441374191</v>
      </c>
      <c r="H16" s="625">
        <v>8.1929684959713533</v>
      </c>
    </row>
    <row r="17" spans="1:22" x14ac:dyDescent="0.2">
      <c r="A17" s="367"/>
      <c r="B17" s="364"/>
      <c r="C17" s="364"/>
      <c r="D17" s="364"/>
      <c r="E17" s="364"/>
      <c r="F17" s="364"/>
      <c r="G17" s="364"/>
      <c r="H17" s="368" t="s">
        <v>222</v>
      </c>
    </row>
    <row r="18" spans="1:22" x14ac:dyDescent="0.2">
      <c r="A18" s="362" t="s">
        <v>487</v>
      </c>
      <c r="B18" s="339"/>
      <c r="C18" s="339"/>
      <c r="D18" s="339"/>
      <c r="E18" s="339"/>
      <c r="F18" s="323"/>
      <c r="G18" s="339"/>
      <c r="H18" s="339"/>
      <c r="I18" s="88"/>
      <c r="J18" s="88"/>
      <c r="K18" s="88"/>
      <c r="L18" s="88"/>
      <c r="M18" s="88"/>
      <c r="N18" s="88"/>
    </row>
    <row r="19" spans="1:22" x14ac:dyDescent="0.2">
      <c r="A19" s="802" t="s">
        <v>437</v>
      </c>
      <c r="B19" s="803"/>
      <c r="C19" s="803"/>
      <c r="D19" s="803"/>
      <c r="E19" s="803"/>
      <c r="F19" s="803"/>
      <c r="G19" s="803"/>
      <c r="H19" s="339"/>
      <c r="I19" s="88"/>
      <c r="J19" s="88"/>
      <c r="K19" s="88"/>
      <c r="L19" s="88"/>
      <c r="M19" s="88"/>
      <c r="N19" s="88"/>
    </row>
    <row r="20" spans="1:22" ht="14.25" x14ac:dyDescent="0.2">
      <c r="A20" s="133" t="s">
        <v>545</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7"/>
      <c r="E23" s="647"/>
      <c r="F23" s="647"/>
      <c r="G23" s="647"/>
      <c r="H23" s="647"/>
      <c r="I23" s="647"/>
      <c r="J23" s="647"/>
      <c r="K23" s="647"/>
      <c r="L23" s="647"/>
      <c r="M23" s="647"/>
      <c r="N23" s="647"/>
      <c r="O23" s="647"/>
      <c r="P23" s="647"/>
      <c r="Q23" s="647"/>
      <c r="R23" s="647"/>
      <c r="S23" s="647"/>
      <c r="T23" s="647"/>
      <c r="U23" s="647"/>
      <c r="V23" s="647"/>
    </row>
    <row r="24" spans="1:22" x14ac:dyDescent="0.2">
      <c r="B24" s="81" t="s">
        <v>378</v>
      </c>
    </row>
    <row r="32" spans="1:22" x14ac:dyDescent="0.2">
      <c r="C32" s="81" t="s">
        <v>378</v>
      </c>
    </row>
  </sheetData>
  <mergeCells count="4">
    <mergeCell ref="B3:C3"/>
    <mergeCell ref="D3:E3"/>
    <mergeCell ref="F3:H3"/>
    <mergeCell ref="A19:G19"/>
  </mergeCells>
  <conditionalFormatting sqref="B6">
    <cfRule type="cellIs" dxfId="181" priority="25" operator="between">
      <formula>0</formula>
      <formula>0.5</formula>
    </cfRule>
    <cfRule type="cellIs" dxfId="180" priority="26" operator="between">
      <formula>0</formula>
      <formula>0.49</formula>
    </cfRule>
  </conditionalFormatting>
  <conditionalFormatting sqref="D6">
    <cfRule type="cellIs" dxfId="179" priority="23" operator="between">
      <formula>0</formula>
      <formula>0.5</formula>
    </cfRule>
    <cfRule type="cellIs" dxfId="178" priority="24" operator="between">
      <formula>0</formula>
      <formula>0.49</formula>
    </cfRule>
  </conditionalFormatting>
  <conditionalFormatting sqref="D7">
    <cfRule type="cellIs" dxfId="177" priority="21" operator="between">
      <formula>0</formula>
      <formula>0.5</formula>
    </cfRule>
    <cfRule type="cellIs" dxfId="176" priority="22" operator="between">
      <formula>0</formula>
      <formula>0.49</formula>
    </cfRule>
  </conditionalFormatting>
  <conditionalFormatting sqref="B7">
    <cfRule type="cellIs" dxfId="175" priority="9" operator="between">
      <formula>0</formula>
      <formula>0.5</formula>
    </cfRule>
    <cfRule type="cellIs" dxfId="174" priority="10" operator="between">
      <formula>0</formula>
      <formula>0.49</formula>
    </cfRule>
  </conditionalFormatting>
  <conditionalFormatting sqref="E16">
    <cfRule type="cellIs" dxfId="173" priority="8" operator="between">
      <formula>0</formula>
      <formula>0.5</formula>
    </cfRule>
  </conditionalFormatting>
  <conditionalFormatting sqref="E16">
    <cfRule type="cellIs" dxfId="172" priority="7" operator="equal">
      <formula>0</formula>
    </cfRule>
  </conditionalFormatting>
  <conditionalFormatting sqref="E8">
    <cfRule type="cellIs" dxfId="171" priority="5" operator="between">
      <formula>-0.04999999</formula>
      <formula>-0.00000001</formula>
    </cfRule>
  </conditionalFormatting>
  <conditionalFormatting sqref="H7">
    <cfRule type="cellIs" dxfId="170" priority="1" operator="between">
      <formula>0</formula>
      <formula>0.5</formula>
    </cfRule>
    <cfRule type="cellIs" dxfId="169"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438</v>
      </c>
    </row>
    <row r="2" spans="1:10" ht="15.75" x14ac:dyDescent="0.25">
      <c r="A2" s="2"/>
      <c r="J2" s="79" t="s">
        <v>152</v>
      </c>
    </row>
    <row r="3" spans="1:10" ht="13.9" customHeight="1" x14ac:dyDescent="0.2">
      <c r="A3" s="90" t="s">
        <v>529</v>
      </c>
      <c r="B3" s="797">
        <f>INDICE!A3</f>
        <v>44287</v>
      </c>
      <c r="C3" s="797"/>
      <c r="D3" s="797">
        <f>INDICE!C3</f>
        <v>0</v>
      </c>
      <c r="E3" s="797"/>
      <c r="F3" s="91"/>
      <c r="G3" s="798" t="s">
        <v>117</v>
      </c>
      <c r="H3" s="798"/>
      <c r="I3" s="798"/>
      <c r="J3" s="798"/>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276.24064999999985</v>
      </c>
      <c r="C5" s="94">
        <v>54.806899999999985</v>
      </c>
      <c r="D5" s="94">
        <v>2.7568399999999995</v>
      </c>
      <c r="E5" s="348">
        <v>333.80438999999984</v>
      </c>
      <c r="F5" s="94"/>
      <c r="G5" s="94">
        <v>3179.047389999997</v>
      </c>
      <c r="H5" s="94">
        <v>697.4194399999991</v>
      </c>
      <c r="I5" s="94">
        <v>47.256570000000039</v>
      </c>
      <c r="J5" s="348">
        <v>3923.7233999999962</v>
      </c>
    </row>
    <row r="6" spans="1:10" x14ac:dyDescent="0.2">
      <c r="A6" s="373" t="s">
        <v>155</v>
      </c>
      <c r="B6" s="96">
        <v>63.830930000000002</v>
      </c>
      <c r="C6" s="96">
        <v>21.719550000000002</v>
      </c>
      <c r="D6" s="96">
        <v>5.3926600000000011</v>
      </c>
      <c r="E6" s="350">
        <v>90.943140000000014</v>
      </c>
      <c r="F6" s="96"/>
      <c r="G6" s="96">
        <v>766.13989000000004</v>
      </c>
      <c r="H6" s="96">
        <v>316.18137000000002</v>
      </c>
      <c r="I6" s="96">
        <v>69.286040000000014</v>
      </c>
      <c r="J6" s="350">
        <v>1151.6073000000001</v>
      </c>
    </row>
    <row r="7" spans="1:10" x14ac:dyDescent="0.2">
      <c r="A7" s="373" t="s">
        <v>156</v>
      </c>
      <c r="B7" s="96">
        <v>30.16018</v>
      </c>
      <c r="C7" s="96">
        <v>6.9645700000000001</v>
      </c>
      <c r="D7" s="96">
        <v>3.5369700000000002</v>
      </c>
      <c r="E7" s="350">
        <v>40.661720000000003</v>
      </c>
      <c r="F7" s="96"/>
      <c r="G7" s="96">
        <v>363.05804000000006</v>
      </c>
      <c r="H7" s="96">
        <v>78.99618000000001</v>
      </c>
      <c r="I7" s="96">
        <v>40.809560000000005</v>
      </c>
      <c r="J7" s="350">
        <v>482.86378000000013</v>
      </c>
    </row>
    <row r="8" spans="1:10" x14ac:dyDescent="0.2">
      <c r="A8" s="373" t="s">
        <v>157</v>
      </c>
      <c r="B8" s="96">
        <v>24.039340000000003</v>
      </c>
      <c r="C8" s="96">
        <v>3.8636600000000008</v>
      </c>
      <c r="D8" s="96">
        <v>6.7113600000000009</v>
      </c>
      <c r="E8" s="350">
        <v>34.614360000000005</v>
      </c>
      <c r="F8" s="96"/>
      <c r="G8" s="96">
        <v>310.22573999999997</v>
      </c>
      <c r="H8" s="96">
        <v>48.243569999999998</v>
      </c>
      <c r="I8" s="96">
        <v>69.641050000000007</v>
      </c>
      <c r="J8" s="350">
        <v>428.11035999999996</v>
      </c>
    </row>
    <row r="9" spans="1:10" x14ac:dyDescent="0.2">
      <c r="A9" s="373" t="s">
        <v>158</v>
      </c>
      <c r="B9" s="96">
        <v>47.573109999999993</v>
      </c>
      <c r="C9" s="96">
        <v>0</v>
      </c>
      <c r="D9" s="96">
        <v>0</v>
      </c>
      <c r="E9" s="350">
        <v>47.573109999999993</v>
      </c>
      <c r="F9" s="96"/>
      <c r="G9" s="96">
        <v>562.02082000000019</v>
      </c>
      <c r="H9" s="96">
        <v>0</v>
      </c>
      <c r="I9" s="96">
        <v>5.0177100000000001</v>
      </c>
      <c r="J9" s="350">
        <v>567.03853000000015</v>
      </c>
    </row>
    <row r="10" spans="1:10" x14ac:dyDescent="0.2">
      <c r="A10" s="373" t="s">
        <v>159</v>
      </c>
      <c r="B10" s="96">
        <v>23.814440000000001</v>
      </c>
      <c r="C10" s="96">
        <v>4.7011499999999993</v>
      </c>
      <c r="D10" s="96">
        <v>0.15349000000000002</v>
      </c>
      <c r="E10" s="350">
        <v>28.669080000000001</v>
      </c>
      <c r="F10" s="96"/>
      <c r="G10" s="96">
        <v>267.35194999999999</v>
      </c>
      <c r="H10" s="96">
        <v>58.98586000000001</v>
      </c>
      <c r="I10" s="96">
        <v>1.8821399999999997</v>
      </c>
      <c r="J10" s="350">
        <v>328.21994999999998</v>
      </c>
    </row>
    <row r="11" spans="1:10" x14ac:dyDescent="0.2">
      <c r="A11" s="373" t="s">
        <v>160</v>
      </c>
      <c r="B11" s="96">
        <v>120.10596999999997</v>
      </c>
      <c r="C11" s="96">
        <v>47.470450000000014</v>
      </c>
      <c r="D11" s="96">
        <v>10.40268</v>
      </c>
      <c r="E11" s="350">
        <v>177.97909999999999</v>
      </c>
      <c r="F11" s="96"/>
      <c r="G11" s="96">
        <v>1466.4083800000005</v>
      </c>
      <c r="H11" s="96">
        <v>684.63423999999975</v>
      </c>
      <c r="I11" s="96">
        <v>137.34072000000009</v>
      </c>
      <c r="J11" s="350">
        <v>2288.3833400000003</v>
      </c>
    </row>
    <row r="12" spans="1:10" x14ac:dyDescent="0.2">
      <c r="A12" s="373" t="s">
        <v>525</v>
      </c>
      <c r="B12" s="96">
        <v>95.169030000000006</v>
      </c>
      <c r="C12" s="96">
        <v>39.20282000000001</v>
      </c>
      <c r="D12" s="96">
        <v>5.1651800000000003</v>
      </c>
      <c r="E12" s="350">
        <v>139.53703000000002</v>
      </c>
      <c r="F12" s="96"/>
      <c r="G12" s="96">
        <v>1138.1666299999997</v>
      </c>
      <c r="H12" s="96">
        <v>606.81041000000016</v>
      </c>
      <c r="I12" s="96">
        <v>83.35794999999996</v>
      </c>
      <c r="J12" s="350">
        <v>1828.3349899999998</v>
      </c>
    </row>
    <row r="13" spans="1:10" x14ac:dyDescent="0.2">
      <c r="A13" s="373" t="s">
        <v>161</v>
      </c>
      <c r="B13" s="96">
        <v>275.63375000000002</v>
      </c>
      <c r="C13" s="96">
        <v>40.531040000000004</v>
      </c>
      <c r="D13" s="96">
        <v>7.9902699999999998</v>
      </c>
      <c r="E13" s="350">
        <v>324.15506000000005</v>
      </c>
      <c r="F13" s="96"/>
      <c r="G13" s="96">
        <v>3166.1265400000011</v>
      </c>
      <c r="H13" s="96">
        <v>536.61462999999969</v>
      </c>
      <c r="I13" s="96">
        <v>102.11984999999991</v>
      </c>
      <c r="J13" s="350">
        <v>3804.8610200000007</v>
      </c>
    </row>
    <row r="14" spans="1:10" x14ac:dyDescent="0.2">
      <c r="A14" s="373" t="s">
        <v>162</v>
      </c>
      <c r="B14" s="96">
        <v>0.78101000000000009</v>
      </c>
      <c r="C14" s="96">
        <v>0</v>
      </c>
      <c r="D14" s="96">
        <v>0.47976999999999997</v>
      </c>
      <c r="E14" s="350">
        <v>1.26078</v>
      </c>
      <c r="F14" s="96"/>
      <c r="G14" s="96">
        <v>9.5716999999999999</v>
      </c>
      <c r="H14" s="96">
        <v>0</v>
      </c>
      <c r="I14" s="96">
        <v>7.55328</v>
      </c>
      <c r="J14" s="350">
        <v>17.124980000000001</v>
      </c>
    </row>
    <row r="15" spans="1:10" x14ac:dyDescent="0.2">
      <c r="A15" s="373" t="s">
        <v>163</v>
      </c>
      <c r="B15" s="96">
        <v>161.45094000000003</v>
      </c>
      <c r="C15" s="96">
        <v>22.055990000000001</v>
      </c>
      <c r="D15" s="96">
        <v>4.2252999999999998</v>
      </c>
      <c r="E15" s="350">
        <v>187.73223000000004</v>
      </c>
      <c r="F15" s="96"/>
      <c r="G15" s="96">
        <v>1890.5333899999973</v>
      </c>
      <c r="H15" s="96">
        <v>268.28340000000003</v>
      </c>
      <c r="I15" s="96">
        <v>56.883089999999989</v>
      </c>
      <c r="J15" s="350">
        <v>2215.6998799999969</v>
      </c>
    </row>
    <row r="16" spans="1:10" x14ac:dyDescent="0.2">
      <c r="A16" s="373" t="s">
        <v>164</v>
      </c>
      <c r="B16" s="96">
        <v>50.457179999999987</v>
      </c>
      <c r="C16" s="96">
        <v>11.68988</v>
      </c>
      <c r="D16" s="96">
        <v>0.72563000000000011</v>
      </c>
      <c r="E16" s="350">
        <v>62.872689999999992</v>
      </c>
      <c r="F16" s="96"/>
      <c r="G16" s="96">
        <v>599.27817999999968</v>
      </c>
      <c r="H16" s="96">
        <v>153.99607999999998</v>
      </c>
      <c r="I16" s="96">
        <v>12.856950000000001</v>
      </c>
      <c r="J16" s="350">
        <v>766.13120999999967</v>
      </c>
    </row>
    <row r="17" spans="1:10" x14ac:dyDescent="0.2">
      <c r="A17" s="373" t="s">
        <v>165</v>
      </c>
      <c r="B17" s="96">
        <v>105.75391999999999</v>
      </c>
      <c r="C17" s="96">
        <v>26.870800000000006</v>
      </c>
      <c r="D17" s="96">
        <v>10.356829999999999</v>
      </c>
      <c r="E17" s="350">
        <v>142.98155</v>
      </c>
      <c r="F17" s="96"/>
      <c r="G17" s="96">
        <v>1216.7986800000017</v>
      </c>
      <c r="H17" s="96">
        <v>318.08461999999986</v>
      </c>
      <c r="I17" s="96">
        <v>180.76381000000003</v>
      </c>
      <c r="J17" s="350">
        <v>1715.6471100000017</v>
      </c>
    </row>
    <row r="18" spans="1:10" x14ac:dyDescent="0.2">
      <c r="A18" s="373" t="s">
        <v>166</v>
      </c>
      <c r="B18" s="96">
        <v>9.0169699999999988</v>
      </c>
      <c r="C18" s="96">
        <v>3.5498199999999995</v>
      </c>
      <c r="D18" s="96">
        <v>0.98878999999999995</v>
      </c>
      <c r="E18" s="350">
        <v>13.555579999999997</v>
      </c>
      <c r="F18" s="96"/>
      <c r="G18" s="96">
        <v>131.68248</v>
      </c>
      <c r="H18" s="96">
        <v>50.523209999999978</v>
      </c>
      <c r="I18" s="96">
        <v>13.767110000000001</v>
      </c>
      <c r="J18" s="350">
        <v>195.97279999999998</v>
      </c>
    </row>
    <row r="19" spans="1:10" x14ac:dyDescent="0.2">
      <c r="A19" s="373" t="s">
        <v>167</v>
      </c>
      <c r="B19" s="96">
        <v>143.91729999999998</v>
      </c>
      <c r="C19" s="96">
        <v>14.208209999999999</v>
      </c>
      <c r="D19" s="96">
        <v>11.10552</v>
      </c>
      <c r="E19" s="350">
        <v>169.23103</v>
      </c>
      <c r="F19" s="96"/>
      <c r="G19" s="96">
        <v>1768.6738699999999</v>
      </c>
      <c r="H19" s="96">
        <v>198.41055000000006</v>
      </c>
      <c r="I19" s="96">
        <v>147.88814000000002</v>
      </c>
      <c r="J19" s="350">
        <v>2114.9725600000002</v>
      </c>
    </row>
    <row r="20" spans="1:10" x14ac:dyDescent="0.2">
      <c r="A20" s="373" t="s">
        <v>168</v>
      </c>
      <c r="B20" s="96">
        <v>0.89082000000000006</v>
      </c>
      <c r="C20" s="96">
        <v>0</v>
      </c>
      <c r="D20" s="96">
        <v>0</v>
      </c>
      <c r="E20" s="350">
        <v>0.89082000000000006</v>
      </c>
      <c r="F20" s="96"/>
      <c r="G20" s="96">
        <v>12.344440000000002</v>
      </c>
      <c r="H20" s="96">
        <v>0</v>
      </c>
      <c r="I20" s="96">
        <v>0</v>
      </c>
      <c r="J20" s="350">
        <v>12.344440000000002</v>
      </c>
    </row>
    <row r="21" spans="1:10" x14ac:dyDescent="0.2">
      <c r="A21" s="373" t="s">
        <v>169</v>
      </c>
      <c r="B21" s="96">
        <v>72.454769999999996</v>
      </c>
      <c r="C21" s="96">
        <v>11.34013</v>
      </c>
      <c r="D21" s="96">
        <v>0.58631999999999995</v>
      </c>
      <c r="E21" s="350">
        <v>84.381219999999999</v>
      </c>
      <c r="F21" s="96"/>
      <c r="G21" s="96">
        <v>836.29155000000003</v>
      </c>
      <c r="H21" s="96">
        <v>149.84296000000006</v>
      </c>
      <c r="I21" s="96">
        <v>7.0668199999999981</v>
      </c>
      <c r="J21" s="350">
        <v>993.2013300000001</v>
      </c>
    </row>
    <row r="22" spans="1:10" x14ac:dyDescent="0.2">
      <c r="A22" s="373" t="s">
        <v>170</v>
      </c>
      <c r="B22" s="96">
        <v>43.641379999999991</v>
      </c>
      <c r="C22" s="96">
        <v>7.7816499999999991</v>
      </c>
      <c r="D22" s="96">
        <v>1.18222</v>
      </c>
      <c r="E22" s="350">
        <v>52.605249999999991</v>
      </c>
      <c r="F22" s="96"/>
      <c r="G22" s="96">
        <v>545.27958000000001</v>
      </c>
      <c r="H22" s="96">
        <v>104.66465000000002</v>
      </c>
      <c r="I22" s="96">
        <v>14.53355</v>
      </c>
      <c r="J22" s="350">
        <v>664.47778000000005</v>
      </c>
    </row>
    <row r="23" spans="1:10" x14ac:dyDescent="0.2">
      <c r="A23" s="374" t="s">
        <v>171</v>
      </c>
      <c r="B23" s="96">
        <v>148.77901</v>
      </c>
      <c r="C23" s="96">
        <v>15.481630000000003</v>
      </c>
      <c r="D23" s="96">
        <v>4.8371599999999999</v>
      </c>
      <c r="E23" s="350">
        <v>169.09780000000001</v>
      </c>
      <c r="F23" s="96"/>
      <c r="G23" s="96">
        <v>1724.4172400000007</v>
      </c>
      <c r="H23" s="96">
        <v>177.96794000000003</v>
      </c>
      <c r="I23" s="96">
        <v>53.76005</v>
      </c>
      <c r="J23" s="350">
        <v>1956.1452300000008</v>
      </c>
    </row>
    <row r="24" spans="1:10" x14ac:dyDescent="0.2">
      <c r="A24" s="375" t="s">
        <v>439</v>
      </c>
      <c r="B24" s="100">
        <v>1693.7106999999996</v>
      </c>
      <c r="C24" s="100">
        <v>332.23824999999994</v>
      </c>
      <c r="D24" s="100">
        <v>76.596990000000005</v>
      </c>
      <c r="E24" s="100">
        <v>2102.5459399999995</v>
      </c>
      <c r="F24" s="100"/>
      <c r="G24" s="100">
        <v>19953.416490000018</v>
      </c>
      <c r="H24" s="100">
        <v>4449.6591100000041</v>
      </c>
      <c r="I24" s="100">
        <v>1051.7843899999993</v>
      </c>
      <c r="J24" s="100">
        <v>25454.859990000023</v>
      </c>
    </row>
    <row r="25" spans="1:10" x14ac:dyDescent="0.2">
      <c r="J25" s="79" t="s">
        <v>222</v>
      </c>
    </row>
    <row r="26" spans="1:10" x14ac:dyDescent="0.2">
      <c r="A26" s="352" t="s">
        <v>563</v>
      </c>
      <c r="G26" s="58"/>
      <c r="H26" s="58"/>
      <c r="I26" s="58"/>
      <c r="J26" s="58"/>
    </row>
    <row r="27" spans="1:10" x14ac:dyDescent="0.2">
      <c r="A27" s="101" t="s">
        <v>223</v>
      </c>
      <c r="G27" s="58"/>
      <c r="H27" s="58"/>
      <c r="I27" s="58"/>
      <c r="J27" s="58"/>
    </row>
    <row r="28" spans="1:10" ht="18" x14ac:dyDescent="0.25">
      <c r="A28" s="102"/>
      <c r="E28" s="804"/>
      <c r="F28" s="80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68" priority="2" operator="between">
      <formula>0</formula>
      <formula>0.5</formula>
    </cfRule>
    <cfRule type="cellIs" dxfId="167" priority="3" operator="between">
      <formula>0</formula>
      <formula>0.49</formula>
    </cfRule>
  </conditionalFormatting>
  <conditionalFormatting sqref="B5:J24">
    <cfRule type="cellIs" dxfId="16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05" t="s">
        <v>28</v>
      </c>
      <c r="B1" s="805"/>
      <c r="C1" s="805"/>
      <c r="D1" s="106"/>
      <c r="E1" s="106"/>
      <c r="F1" s="106"/>
      <c r="G1" s="106"/>
      <c r="H1" s="107"/>
    </row>
    <row r="2" spans="1:65" ht="13.9" customHeight="1" x14ac:dyDescent="0.2">
      <c r="A2" s="806"/>
      <c r="B2" s="806"/>
      <c r="C2" s="806"/>
      <c r="D2" s="109"/>
      <c r="E2" s="109"/>
      <c r="F2" s="109"/>
      <c r="H2" s="79" t="s">
        <v>152</v>
      </c>
    </row>
    <row r="3" spans="1:65" s="81" customFormat="1" ht="12.75" x14ac:dyDescent="0.2">
      <c r="A3" s="70"/>
      <c r="B3" s="794">
        <f>INDICE!A3</f>
        <v>44287</v>
      </c>
      <c r="C3" s="795"/>
      <c r="D3" s="795" t="s">
        <v>116</v>
      </c>
      <c r="E3" s="795"/>
      <c r="F3" s="795" t="s">
        <v>117</v>
      </c>
      <c r="G3" s="795"/>
      <c r="H3" s="79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430</v>
      </c>
      <c r="D4" s="82" t="s">
        <v>47</v>
      </c>
      <c r="E4" s="82" t="s">
        <v>430</v>
      </c>
      <c r="F4" s="82" t="s">
        <v>47</v>
      </c>
      <c r="G4" s="82"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348.72256000000033</v>
      </c>
      <c r="C5" s="111">
        <v>284.01076878453244</v>
      </c>
      <c r="D5" s="110">
        <v>1268.7351200000005</v>
      </c>
      <c r="E5" s="111">
        <v>13.64368166278952</v>
      </c>
      <c r="F5" s="110">
        <v>4065.6522800000007</v>
      </c>
      <c r="G5" s="111">
        <v>-11.378664642962958</v>
      </c>
      <c r="H5" s="381">
        <v>16.659492241940676</v>
      </c>
    </row>
    <row r="6" spans="1:65" ht="13.9" customHeight="1" x14ac:dyDescent="0.2">
      <c r="A6" s="107" t="s">
        <v>185</v>
      </c>
      <c r="B6" s="385">
        <v>28.327059999999989</v>
      </c>
      <c r="C6" s="113">
        <v>330.34677426705775</v>
      </c>
      <c r="D6" s="112">
        <v>107.22183999999997</v>
      </c>
      <c r="E6" s="113">
        <v>23.281640709975925</v>
      </c>
      <c r="F6" s="112">
        <v>350.04834000000017</v>
      </c>
      <c r="G6" s="649">
        <v>-4.0455156176565925</v>
      </c>
      <c r="H6" s="382">
        <v>1.4343645749592275</v>
      </c>
    </row>
    <row r="7" spans="1:65" ht="13.9" customHeight="1" x14ac:dyDescent="0.2">
      <c r="A7" s="107" t="s">
        <v>595</v>
      </c>
      <c r="B7" s="350">
        <v>0</v>
      </c>
      <c r="C7" s="113">
        <v>-100</v>
      </c>
      <c r="D7" s="96">
        <v>0.01</v>
      </c>
      <c r="E7" s="113">
        <v>-97.293493558514669</v>
      </c>
      <c r="F7" s="96">
        <v>0.25892000000000004</v>
      </c>
      <c r="G7" s="113">
        <v>-73.841180036370986</v>
      </c>
      <c r="H7" s="350">
        <v>1.0609553976129215E-3</v>
      </c>
    </row>
    <row r="8" spans="1:65" ht="13.9" customHeight="1" x14ac:dyDescent="0.2">
      <c r="A8" s="377" t="s">
        <v>186</v>
      </c>
      <c r="B8" s="378">
        <v>377.04962000000035</v>
      </c>
      <c r="C8" s="379">
        <v>287.07926966419632</v>
      </c>
      <c r="D8" s="378">
        <v>1375.9669600000004</v>
      </c>
      <c r="E8" s="379">
        <v>14.305986046675459</v>
      </c>
      <c r="F8" s="378">
        <v>4415.9595400000007</v>
      </c>
      <c r="G8" s="380">
        <v>-10.8510831139495</v>
      </c>
      <c r="H8" s="380">
        <v>18.094917772297517</v>
      </c>
    </row>
    <row r="9" spans="1:65" ht="13.9" customHeight="1" x14ac:dyDescent="0.2">
      <c r="A9" s="107" t="s">
        <v>172</v>
      </c>
      <c r="B9" s="385">
        <v>1693.7106999999992</v>
      </c>
      <c r="C9" s="113">
        <v>91.136239023672786</v>
      </c>
      <c r="D9" s="112">
        <v>6521.3089300000011</v>
      </c>
      <c r="E9" s="113">
        <v>7.9421859047455374</v>
      </c>
      <c r="F9" s="112">
        <v>19953.41649</v>
      </c>
      <c r="G9" s="114">
        <v>-8.7329299127314552</v>
      </c>
      <c r="H9" s="382">
        <v>81.761489749282276</v>
      </c>
    </row>
    <row r="10" spans="1:65" ht="13.9" customHeight="1" x14ac:dyDescent="0.2">
      <c r="A10" s="107" t="s">
        <v>596</v>
      </c>
      <c r="B10" s="385">
        <v>2.8020500000000004</v>
      </c>
      <c r="C10" s="113">
        <v>138.92375381571992</v>
      </c>
      <c r="D10" s="112">
        <v>8.7940199999999997</v>
      </c>
      <c r="E10" s="113">
        <v>-34.17625065962072</v>
      </c>
      <c r="F10" s="112">
        <v>35.042909999999999</v>
      </c>
      <c r="G10" s="114">
        <v>-49.867303878909844</v>
      </c>
      <c r="H10" s="487">
        <v>0.14359247842022174</v>
      </c>
    </row>
    <row r="11" spans="1:65" ht="13.9" customHeight="1" x14ac:dyDescent="0.2">
      <c r="A11" s="377" t="s">
        <v>458</v>
      </c>
      <c r="B11" s="378">
        <v>1696.5127499999994</v>
      </c>
      <c r="C11" s="379">
        <v>91.199401681667581</v>
      </c>
      <c r="D11" s="378">
        <v>6530.1029500000004</v>
      </c>
      <c r="E11" s="379">
        <v>7.8492520002657624</v>
      </c>
      <c r="F11" s="378">
        <v>19988.4594</v>
      </c>
      <c r="G11" s="380">
        <v>-8.8640274411419604</v>
      </c>
      <c r="H11" s="380">
        <v>81.905082227702493</v>
      </c>
    </row>
    <row r="12" spans="1:65" ht="13.9" customHeight="1" x14ac:dyDescent="0.2">
      <c r="A12" s="106" t="s">
        <v>440</v>
      </c>
      <c r="B12" s="116">
        <v>2073.5623699999996</v>
      </c>
      <c r="C12" s="117">
        <v>110.57612921695983</v>
      </c>
      <c r="D12" s="116">
        <v>7906.0699100000002</v>
      </c>
      <c r="E12" s="117">
        <v>8.9200289836031565</v>
      </c>
      <c r="F12" s="116">
        <v>24404.418939999996</v>
      </c>
      <c r="G12" s="117">
        <v>-9.2301212071257748</v>
      </c>
      <c r="H12" s="117">
        <v>100</v>
      </c>
    </row>
    <row r="13" spans="1:65" ht="13.9" customHeight="1" x14ac:dyDescent="0.2">
      <c r="A13" s="118" t="s">
        <v>187</v>
      </c>
      <c r="B13" s="119">
        <v>4050.3831199999991</v>
      </c>
      <c r="C13" s="119"/>
      <c r="D13" s="119">
        <v>16370.354844577723</v>
      </c>
      <c r="E13" s="119"/>
      <c r="F13" s="119">
        <v>48625.986131316589</v>
      </c>
      <c r="G13" s="120"/>
      <c r="H13" s="121"/>
    </row>
    <row r="14" spans="1:65" ht="13.9" customHeight="1" x14ac:dyDescent="0.2">
      <c r="A14" s="122" t="s">
        <v>188</v>
      </c>
      <c r="B14" s="386">
        <v>51.194228016632657</v>
      </c>
      <c r="C14" s="123"/>
      <c r="D14" s="123">
        <v>48.295042991195089</v>
      </c>
      <c r="E14" s="123"/>
      <c r="F14" s="123">
        <v>50.188018550605442</v>
      </c>
      <c r="G14" s="124"/>
      <c r="H14" s="383"/>
    </row>
    <row r="15" spans="1:65" ht="13.9" customHeight="1" x14ac:dyDescent="0.2">
      <c r="A15" s="107"/>
      <c r="B15" s="107"/>
      <c r="C15" s="107"/>
      <c r="D15" s="107"/>
      <c r="E15" s="107"/>
      <c r="F15" s="107"/>
      <c r="H15" s="79" t="s">
        <v>222</v>
      </c>
    </row>
    <row r="16" spans="1:65" ht="13.9" customHeight="1" x14ac:dyDescent="0.2">
      <c r="A16" s="101" t="s">
        <v>487</v>
      </c>
      <c r="B16" s="101"/>
      <c r="C16" s="125"/>
      <c r="D16" s="125"/>
      <c r="E16" s="125"/>
      <c r="F16" s="101"/>
      <c r="G16" s="101"/>
      <c r="H16" s="101"/>
    </row>
    <row r="17" spans="1:12" ht="13.9" customHeight="1" x14ac:dyDescent="0.2">
      <c r="A17" s="101" t="s">
        <v>597</v>
      </c>
      <c r="B17" s="101"/>
      <c r="C17" s="125"/>
      <c r="D17" s="125"/>
      <c r="E17" s="125"/>
      <c r="F17" s="101"/>
      <c r="G17" s="101"/>
      <c r="H17" s="101"/>
    </row>
    <row r="18" spans="1:12" ht="13.9" customHeight="1" x14ac:dyDescent="0.2">
      <c r="A18" s="101" t="s">
        <v>598</v>
      </c>
    </row>
    <row r="19" spans="1:12" ht="13.9" customHeight="1" x14ac:dyDescent="0.2">
      <c r="A19" s="133" t="s">
        <v>545</v>
      </c>
      <c r="L19" s="648"/>
    </row>
    <row r="20" spans="1:12" ht="13.9" customHeight="1" x14ac:dyDescent="0.2">
      <c r="A20" s="101"/>
      <c r="L20" s="648"/>
    </row>
  </sheetData>
  <mergeCells count="4">
    <mergeCell ref="A1:C2"/>
    <mergeCell ref="B3:C3"/>
    <mergeCell ref="D3:E3"/>
    <mergeCell ref="F3:H3"/>
  </mergeCells>
  <conditionalFormatting sqref="B7">
    <cfRule type="cellIs" dxfId="165" priority="17" operator="equal">
      <formula>0</formula>
    </cfRule>
    <cfRule type="cellIs" dxfId="164" priority="24" operator="between">
      <formula>0</formula>
      <formula>0.5</formula>
    </cfRule>
    <cfRule type="cellIs" dxfId="163" priority="25" operator="between">
      <formula>0</formula>
      <formula>0.49</formula>
    </cfRule>
  </conditionalFormatting>
  <conditionalFormatting sqref="F7">
    <cfRule type="cellIs" dxfId="162" priority="20" operator="between">
      <formula>0</formula>
      <formula>0.5</formula>
    </cfRule>
    <cfRule type="cellIs" dxfId="161" priority="21" operator="between">
      <formula>0</formula>
      <formula>0.49</formula>
    </cfRule>
  </conditionalFormatting>
  <conditionalFormatting sqref="H7">
    <cfRule type="cellIs" dxfId="160" priority="18" operator="between">
      <formula>0</formula>
      <formula>0.5</formula>
    </cfRule>
    <cfRule type="cellIs" dxfId="159" priority="19" operator="between">
      <formula>0</formula>
      <formula>0.49</formula>
    </cfRule>
  </conditionalFormatting>
  <conditionalFormatting sqref="C7">
    <cfRule type="cellIs" dxfId="158" priority="16" operator="equal">
      <formula>0</formula>
    </cfRule>
  </conditionalFormatting>
  <conditionalFormatting sqref="E7">
    <cfRule type="cellIs" dxfId="157" priority="15" operator="equal">
      <formula>0</formula>
    </cfRule>
  </conditionalFormatting>
  <conditionalFormatting sqref="D7">
    <cfRule type="cellIs" dxfId="156" priority="6" operator="between">
      <formula>0</formula>
      <formula>0.5</formula>
    </cfRule>
    <cfRule type="cellIs" dxfId="155" priority="7" operator="between">
      <formula>0</formula>
      <formula>0.49</formula>
    </cfRule>
  </conditionalFormatting>
  <conditionalFormatting sqref="E11">
    <cfRule type="cellIs" dxfId="15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07" t="s">
        <v>26</v>
      </c>
      <c r="B1" s="807"/>
      <c r="C1" s="807"/>
      <c r="D1" s="807"/>
      <c r="E1" s="807"/>
      <c r="F1" s="126"/>
      <c r="G1" s="126"/>
      <c r="H1" s="126"/>
      <c r="I1" s="126"/>
      <c r="J1" s="126"/>
      <c r="K1" s="126"/>
      <c r="L1" s="126"/>
      <c r="M1" s="126"/>
      <c r="N1" s="126"/>
    </row>
    <row r="2" spans="1:14" x14ac:dyDescent="0.2">
      <c r="A2" s="807"/>
      <c r="B2" s="808"/>
      <c r="C2" s="808"/>
      <c r="D2" s="808"/>
      <c r="E2" s="808"/>
      <c r="F2" s="126"/>
      <c r="G2" s="126"/>
      <c r="H2" s="126"/>
      <c r="I2" s="126"/>
      <c r="J2" s="126"/>
      <c r="K2" s="126"/>
      <c r="L2" s="126"/>
      <c r="M2" s="127" t="s">
        <v>152</v>
      </c>
      <c r="N2" s="126"/>
    </row>
    <row r="3" spans="1:14" x14ac:dyDescent="0.2">
      <c r="A3" s="537"/>
      <c r="B3" s="145">
        <v>2020</v>
      </c>
      <c r="C3" s="145" t="s">
        <v>522</v>
      </c>
      <c r="D3" s="145" t="s">
        <v>522</v>
      </c>
      <c r="E3" s="145" t="s">
        <v>522</v>
      </c>
      <c r="F3" s="145" t="s">
        <v>522</v>
      </c>
      <c r="G3" s="145" t="s">
        <v>522</v>
      </c>
      <c r="H3" s="145" t="s">
        <v>522</v>
      </c>
      <c r="I3" s="145" t="s">
        <v>522</v>
      </c>
      <c r="J3" s="145">
        <v>2021</v>
      </c>
      <c r="K3" s="145" t="s">
        <v>522</v>
      </c>
      <c r="L3" s="145" t="s">
        <v>522</v>
      </c>
      <c r="M3" s="145" t="s">
        <v>522</v>
      </c>
    </row>
    <row r="4" spans="1:14" x14ac:dyDescent="0.2">
      <c r="A4" s="128"/>
      <c r="B4" s="480">
        <v>43982</v>
      </c>
      <c r="C4" s="480">
        <v>44012</v>
      </c>
      <c r="D4" s="480">
        <v>44043</v>
      </c>
      <c r="E4" s="480">
        <v>44074</v>
      </c>
      <c r="F4" s="480">
        <v>44104</v>
      </c>
      <c r="G4" s="480">
        <v>44135</v>
      </c>
      <c r="H4" s="480">
        <v>44165</v>
      </c>
      <c r="I4" s="480">
        <v>44196</v>
      </c>
      <c r="J4" s="480">
        <v>44227</v>
      </c>
      <c r="K4" s="480">
        <v>44255</v>
      </c>
      <c r="L4" s="480">
        <v>44286</v>
      </c>
      <c r="M4" s="480">
        <v>44316</v>
      </c>
    </row>
    <row r="5" spans="1:14" x14ac:dyDescent="0.2">
      <c r="A5" s="129" t="s">
        <v>189</v>
      </c>
      <c r="B5" s="130">
        <v>8.269280000000002</v>
      </c>
      <c r="C5" s="130">
        <v>11.097180000000005</v>
      </c>
      <c r="D5" s="130">
        <v>14.883210000000012</v>
      </c>
      <c r="E5" s="130">
        <v>13.845930000000017</v>
      </c>
      <c r="F5" s="130">
        <v>11.19152000000002</v>
      </c>
      <c r="G5" s="130">
        <v>11.013980000000009</v>
      </c>
      <c r="H5" s="130">
        <v>9.3531399999999927</v>
      </c>
      <c r="I5" s="130">
        <v>12.149919999999993</v>
      </c>
      <c r="J5" s="130">
        <v>11.005650000000003</v>
      </c>
      <c r="K5" s="130">
        <v>11.135059999999999</v>
      </c>
      <c r="L5" s="130">
        <v>13.609349999999976</v>
      </c>
      <c r="M5" s="130">
        <v>12.748659999999987</v>
      </c>
    </row>
    <row r="6" spans="1:14" x14ac:dyDescent="0.2">
      <c r="A6" s="131" t="s">
        <v>442</v>
      </c>
      <c r="B6" s="132">
        <v>72.996119999999991</v>
      </c>
      <c r="C6" s="132">
        <v>82.072709999999972</v>
      </c>
      <c r="D6" s="132">
        <v>120.23581999999983</v>
      </c>
      <c r="E6" s="132">
        <v>121.57012999999996</v>
      </c>
      <c r="F6" s="132">
        <v>121.08233999999992</v>
      </c>
      <c r="G6" s="132">
        <v>134.75929999999985</v>
      </c>
      <c r="H6" s="132">
        <v>113.31533000000007</v>
      </c>
      <c r="I6" s="132">
        <v>112.33867000000005</v>
      </c>
      <c r="J6" s="132">
        <v>106.66176000000003</v>
      </c>
      <c r="K6" s="132">
        <v>100.61003999999997</v>
      </c>
      <c r="L6" s="132">
        <v>117.49925000000009</v>
      </c>
      <c r="M6" s="132">
        <v>117.51117999999983</v>
      </c>
    </row>
    <row r="7" spans="1:14" ht="15.75" customHeight="1" x14ac:dyDescent="0.2">
      <c r="A7" s="129"/>
      <c r="B7" s="130"/>
      <c r="C7" s="130"/>
      <c r="D7" s="130"/>
      <c r="E7" s="130"/>
      <c r="F7" s="130"/>
      <c r="G7" s="130"/>
      <c r="H7" s="130"/>
      <c r="I7" s="130"/>
      <c r="J7" s="130"/>
      <c r="K7" s="130"/>
      <c r="L7" s="809" t="s">
        <v>222</v>
      </c>
      <c r="M7" s="809"/>
    </row>
    <row r="8" spans="1:14" x14ac:dyDescent="0.2">
      <c r="A8" s="133" t="s">
        <v>441</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2" sqref="A2"/>
    </sheetView>
  </sheetViews>
  <sheetFormatPr baseColWidth="10" defaultColWidth="11.25" defaultRowHeight="12.75" x14ac:dyDescent="0.2"/>
  <cols>
    <col min="1" max="1" width="11" style="18" customWidth="1"/>
    <col min="2" max="16384" width="11.25" style="18"/>
  </cols>
  <sheetData>
    <row r="1" spans="1:4" s="3" customFormat="1" x14ac:dyDescent="0.2">
      <c r="A1" s="6" t="s">
        <v>520</v>
      </c>
    </row>
    <row r="2" spans="1:4" x14ac:dyDescent="0.2">
      <c r="A2" s="452"/>
      <c r="B2" s="452"/>
      <c r="C2" s="452"/>
      <c r="D2" s="452"/>
    </row>
    <row r="3" spans="1:4" x14ac:dyDescent="0.2">
      <c r="B3" s="659">
        <v>2019</v>
      </c>
      <c r="C3" s="659">
        <v>2020</v>
      </c>
      <c r="D3" s="659">
        <v>2021</v>
      </c>
    </row>
    <row r="4" spans="1:4" x14ac:dyDescent="0.2">
      <c r="A4" s="556" t="s">
        <v>127</v>
      </c>
      <c r="B4" s="577">
        <v>2.2389226723047035</v>
      </c>
      <c r="C4" s="577">
        <v>0.49266327806954457</v>
      </c>
      <c r="D4" s="579">
        <v>-19.510920812141414</v>
      </c>
    </row>
    <row r="5" spans="1:4" x14ac:dyDescent="0.2">
      <c r="A5" s="558" t="s">
        <v>128</v>
      </c>
      <c r="B5" s="577">
        <v>2.051340355132393</v>
      </c>
      <c r="C5" s="577">
        <v>0.66350489550434311</v>
      </c>
      <c r="D5" s="579">
        <v>-21.141226861019867</v>
      </c>
    </row>
    <row r="6" spans="1:4" x14ac:dyDescent="0.2">
      <c r="A6" s="558" t="s">
        <v>129</v>
      </c>
      <c r="B6" s="577">
        <v>1.8228349475772374</v>
      </c>
      <c r="C6" s="577">
        <v>-1.235605669023748</v>
      </c>
      <c r="D6" s="579">
        <v>-17.644184024839547</v>
      </c>
    </row>
    <row r="7" spans="1:4" x14ac:dyDescent="0.2">
      <c r="A7" s="558" t="s">
        <v>130</v>
      </c>
      <c r="B7" s="577">
        <v>1.7209797284163235</v>
      </c>
      <c r="C7" s="577">
        <v>-6.4392306762121496</v>
      </c>
      <c r="D7" s="579">
        <v>-9.2301212071257606</v>
      </c>
    </row>
    <row r="8" spans="1:4" x14ac:dyDescent="0.2">
      <c r="A8" s="558" t="s">
        <v>131</v>
      </c>
      <c r="B8" s="577">
        <v>1.7082637624274601</v>
      </c>
      <c r="C8" s="577">
        <v>-10.398777440629557</v>
      </c>
      <c r="D8" s="577" t="s">
        <v>522</v>
      </c>
    </row>
    <row r="9" spans="1:4" x14ac:dyDescent="0.2">
      <c r="A9" s="558" t="s">
        <v>132</v>
      </c>
      <c r="B9" s="577">
        <v>1.6313259134448739</v>
      </c>
      <c r="C9" s="577">
        <v>-11.788095007657232</v>
      </c>
      <c r="D9" s="579" t="s">
        <v>522</v>
      </c>
    </row>
    <row r="10" spans="1:4" x14ac:dyDescent="0.2">
      <c r="A10" s="558" t="s">
        <v>133</v>
      </c>
      <c r="B10" s="577">
        <v>1.7336531270051647</v>
      </c>
      <c r="C10" s="577">
        <v>-13.003184906688885</v>
      </c>
      <c r="D10" s="579" t="s">
        <v>522</v>
      </c>
    </row>
    <row r="11" spans="1:4" x14ac:dyDescent="0.2">
      <c r="A11" s="558" t="s">
        <v>134</v>
      </c>
      <c r="B11" s="577">
        <v>1.3259040355687093</v>
      </c>
      <c r="C11" s="577">
        <v>-13.910004962361212</v>
      </c>
      <c r="D11" s="579" t="s">
        <v>522</v>
      </c>
    </row>
    <row r="12" spans="1:4" x14ac:dyDescent="0.2">
      <c r="A12" s="558" t="s">
        <v>135</v>
      </c>
      <c r="B12" s="577">
        <v>1.433464044253183</v>
      </c>
      <c r="C12" s="577">
        <v>-14.422540185312169</v>
      </c>
      <c r="D12" s="579" t="s">
        <v>522</v>
      </c>
    </row>
    <row r="13" spans="1:4" x14ac:dyDescent="0.2">
      <c r="A13" s="558" t="s">
        <v>136</v>
      </c>
      <c r="B13" s="577">
        <v>1.2172050485224679</v>
      </c>
      <c r="C13" s="577">
        <v>-15.578640109955515</v>
      </c>
      <c r="D13" s="579" t="s">
        <v>522</v>
      </c>
    </row>
    <row r="14" spans="1:4" x14ac:dyDescent="0.2">
      <c r="A14" s="558" t="s">
        <v>137</v>
      </c>
      <c r="B14" s="577">
        <v>1.0065487858025821</v>
      </c>
      <c r="C14" s="577">
        <v>-17.011931189064029</v>
      </c>
      <c r="D14" s="579" t="s">
        <v>522</v>
      </c>
    </row>
    <row r="15" spans="1:4" x14ac:dyDescent="0.2">
      <c r="A15" s="559" t="s">
        <v>138</v>
      </c>
      <c r="B15" s="458">
        <v>0.66201793954589105</v>
      </c>
      <c r="C15" s="458">
        <v>-17.611599694322265</v>
      </c>
      <c r="D15" s="580" t="s">
        <v>522</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05" t="s">
        <v>33</v>
      </c>
      <c r="B1" s="805"/>
      <c r="C1" s="805"/>
      <c r="D1" s="106"/>
      <c r="E1" s="106"/>
      <c r="F1" s="106"/>
      <c r="G1" s="106"/>
    </row>
    <row r="2" spans="1:13" ht="13.9" customHeight="1" x14ac:dyDescent="0.2">
      <c r="A2" s="806"/>
      <c r="B2" s="806"/>
      <c r="C2" s="806"/>
      <c r="D2" s="109"/>
      <c r="E2" s="109"/>
      <c r="F2" s="109"/>
      <c r="G2" s="79" t="s">
        <v>152</v>
      </c>
    </row>
    <row r="3" spans="1:13" ht="13.9" customHeight="1" x14ac:dyDescent="0.2">
      <c r="A3" s="134"/>
      <c r="B3" s="810">
        <f>INDICE!A3</f>
        <v>44287</v>
      </c>
      <c r="C3" s="811"/>
      <c r="D3" s="811" t="s">
        <v>116</v>
      </c>
      <c r="E3" s="811"/>
      <c r="F3" s="811" t="s">
        <v>117</v>
      </c>
      <c r="G3" s="811"/>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349.67335000000048</v>
      </c>
      <c r="C5" s="115">
        <v>27.376270000000005</v>
      </c>
      <c r="D5" s="112">
        <v>1281.0478600000024</v>
      </c>
      <c r="E5" s="112">
        <v>94.919100000000043</v>
      </c>
      <c r="F5" s="112">
        <v>4121.9496000000008</v>
      </c>
      <c r="G5" s="112">
        <v>294.00994000000003</v>
      </c>
      <c r="L5" s="137"/>
      <c r="M5" s="137"/>
    </row>
    <row r="6" spans="1:13" ht="13.9" customHeight="1" x14ac:dyDescent="0.2">
      <c r="A6" s="107" t="s">
        <v>193</v>
      </c>
      <c r="B6" s="112">
        <v>1208.2959299999993</v>
      </c>
      <c r="C6" s="112">
        <v>488.21682000000015</v>
      </c>
      <c r="D6" s="112">
        <v>4700.4920500000007</v>
      </c>
      <c r="E6" s="112">
        <v>1829.6109000000004</v>
      </c>
      <c r="F6" s="112">
        <v>14520.621289999999</v>
      </c>
      <c r="G6" s="112">
        <v>5467.8381100000015</v>
      </c>
      <c r="L6" s="137"/>
      <c r="M6" s="137"/>
    </row>
    <row r="7" spans="1:13" ht="13.9" customHeight="1" x14ac:dyDescent="0.2">
      <c r="A7" s="118" t="s">
        <v>187</v>
      </c>
      <c r="B7" s="119">
        <v>1557.9692799999998</v>
      </c>
      <c r="C7" s="119">
        <v>515.59309000000019</v>
      </c>
      <c r="D7" s="119">
        <v>5981.5399100000031</v>
      </c>
      <c r="E7" s="119">
        <v>1924.5300000000004</v>
      </c>
      <c r="F7" s="119">
        <v>18642.570889999999</v>
      </c>
      <c r="G7" s="119">
        <v>5761.8480500000014</v>
      </c>
    </row>
    <row r="8" spans="1:13" ht="13.9" customHeight="1" x14ac:dyDescent="0.2">
      <c r="G8" s="79" t="s">
        <v>222</v>
      </c>
    </row>
    <row r="9" spans="1:13" ht="13.9" customHeight="1" x14ac:dyDescent="0.2">
      <c r="A9" s="101" t="s">
        <v>443</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446</v>
      </c>
    </row>
    <row r="2" spans="1:10" ht="15.75" x14ac:dyDescent="0.25">
      <c r="A2" s="2"/>
      <c r="J2" s="79" t="s">
        <v>152</v>
      </c>
    </row>
    <row r="3" spans="1:10" ht="13.9" customHeight="1" x14ac:dyDescent="0.2">
      <c r="A3" s="90"/>
      <c r="B3" s="797">
        <f>INDICE!A3</f>
        <v>44287</v>
      </c>
      <c r="C3" s="797"/>
      <c r="D3" s="797">
        <f>INDICE!C3</f>
        <v>0</v>
      </c>
      <c r="E3" s="797"/>
      <c r="F3" s="91"/>
      <c r="G3" s="798" t="s">
        <v>117</v>
      </c>
      <c r="H3" s="798"/>
      <c r="I3" s="798"/>
      <c r="J3" s="798"/>
    </row>
    <row r="4" spans="1:10" x14ac:dyDescent="0.2">
      <c r="A4" s="92"/>
      <c r="B4" s="626" t="s">
        <v>144</v>
      </c>
      <c r="C4" s="626" t="s">
        <v>145</v>
      </c>
      <c r="D4" s="626" t="s">
        <v>180</v>
      </c>
      <c r="E4" s="626" t="s">
        <v>183</v>
      </c>
      <c r="F4" s="626"/>
      <c r="G4" s="626" t="s">
        <v>144</v>
      </c>
      <c r="H4" s="626" t="s">
        <v>145</v>
      </c>
      <c r="I4" s="626" t="s">
        <v>180</v>
      </c>
      <c r="J4" s="626" t="s">
        <v>183</v>
      </c>
    </row>
    <row r="5" spans="1:10" x14ac:dyDescent="0.2">
      <c r="A5" s="372" t="s">
        <v>154</v>
      </c>
      <c r="B5" s="94">
        <f>'GNA CCAA'!B5</f>
        <v>51.876960000000004</v>
      </c>
      <c r="C5" s="94">
        <f>'GNA CCAA'!C5</f>
        <v>2.5669300000000002</v>
      </c>
      <c r="D5" s="94">
        <f>'GO CCAA'!B5</f>
        <v>276.24064999999985</v>
      </c>
      <c r="E5" s="348">
        <f>SUM(B5:D5)</f>
        <v>330.68453999999986</v>
      </c>
      <c r="F5" s="94"/>
      <c r="G5" s="94">
        <f>'GNA CCAA'!F5</f>
        <v>619.76297000000034</v>
      </c>
      <c r="H5" s="94">
        <f>'GNA CCAA'!G5</f>
        <v>32.10213000000001</v>
      </c>
      <c r="I5" s="94">
        <f>'GO CCAA'!G5</f>
        <v>3179.047389999997</v>
      </c>
      <c r="J5" s="348">
        <f>SUM(G5:I5)</f>
        <v>3830.9124899999974</v>
      </c>
    </row>
    <row r="6" spans="1:10" x14ac:dyDescent="0.2">
      <c r="A6" s="373" t="s">
        <v>155</v>
      </c>
      <c r="B6" s="96">
        <f>'GNA CCAA'!B6</f>
        <v>9.6619599999999988</v>
      </c>
      <c r="C6" s="96">
        <f>'GNA CCAA'!C6</f>
        <v>0.48938999999999994</v>
      </c>
      <c r="D6" s="96">
        <f>'GO CCAA'!B6</f>
        <v>63.830930000000002</v>
      </c>
      <c r="E6" s="350">
        <f>SUM(B6:D6)</f>
        <v>73.982280000000003</v>
      </c>
      <c r="F6" s="96"/>
      <c r="G6" s="96">
        <f>'GNA CCAA'!F6</f>
        <v>115.81454999999995</v>
      </c>
      <c r="H6" s="96">
        <f>'GNA CCAA'!G6</f>
        <v>6.8244700000000034</v>
      </c>
      <c r="I6" s="96">
        <f>'GO CCAA'!G6</f>
        <v>766.13989000000004</v>
      </c>
      <c r="J6" s="350">
        <f t="shared" ref="J6:J24" si="0">SUM(G6:I6)</f>
        <v>888.77891</v>
      </c>
    </row>
    <row r="7" spans="1:10" x14ac:dyDescent="0.2">
      <c r="A7" s="373" t="s">
        <v>156</v>
      </c>
      <c r="B7" s="96">
        <f>'GNA CCAA'!B7</f>
        <v>6.535470000000001</v>
      </c>
      <c r="C7" s="96">
        <f>'GNA CCAA'!C7</f>
        <v>0.54337999999999997</v>
      </c>
      <c r="D7" s="96">
        <f>'GO CCAA'!B7</f>
        <v>30.16018</v>
      </c>
      <c r="E7" s="350">
        <f t="shared" ref="E7:E24" si="1">SUM(B7:D7)</f>
        <v>37.23903</v>
      </c>
      <c r="F7" s="96"/>
      <c r="G7" s="96">
        <f>'GNA CCAA'!F7</f>
        <v>76.740819999999999</v>
      </c>
      <c r="H7" s="96">
        <f>'GNA CCAA'!G7</f>
        <v>6.9551200000000009</v>
      </c>
      <c r="I7" s="96">
        <f>'GO CCAA'!G7</f>
        <v>363.05804000000006</v>
      </c>
      <c r="J7" s="350">
        <f t="shared" si="0"/>
        <v>446.75398000000007</v>
      </c>
    </row>
    <row r="8" spans="1:10" x14ac:dyDescent="0.2">
      <c r="A8" s="373" t="s">
        <v>157</v>
      </c>
      <c r="B8" s="96">
        <f>'GNA CCAA'!B8</f>
        <v>14.615180000000001</v>
      </c>
      <c r="C8" s="96">
        <f>'GNA CCAA'!C8</f>
        <v>0.91855999999999993</v>
      </c>
      <c r="D8" s="96">
        <f>'GO CCAA'!B8</f>
        <v>24.039340000000003</v>
      </c>
      <c r="E8" s="350">
        <f t="shared" si="1"/>
        <v>39.573080000000004</v>
      </c>
      <c r="F8" s="96"/>
      <c r="G8" s="96">
        <f>'GNA CCAA'!F8</f>
        <v>177.42286000000001</v>
      </c>
      <c r="H8" s="96">
        <f>'GNA CCAA'!G8</f>
        <v>11.929510000000002</v>
      </c>
      <c r="I8" s="96">
        <f>'GO CCAA'!G8</f>
        <v>310.22573999999997</v>
      </c>
      <c r="J8" s="350">
        <f t="shared" si="0"/>
        <v>499.57810999999998</v>
      </c>
    </row>
    <row r="9" spans="1:10" x14ac:dyDescent="0.2">
      <c r="A9" s="373" t="s">
        <v>158</v>
      </c>
      <c r="B9" s="96">
        <f>'GNA CCAA'!B9</f>
        <v>27.870809999999999</v>
      </c>
      <c r="C9" s="96">
        <f>'GNA CCAA'!C9</f>
        <v>9.5864699999999985</v>
      </c>
      <c r="D9" s="96">
        <f>'GO CCAA'!B9</f>
        <v>47.573109999999993</v>
      </c>
      <c r="E9" s="350">
        <f t="shared" si="1"/>
        <v>85.030389999999983</v>
      </c>
      <c r="F9" s="96"/>
      <c r="G9" s="96">
        <f>'GNA CCAA'!F9</f>
        <v>320.79422999999997</v>
      </c>
      <c r="H9" s="96">
        <f>'GNA CCAA'!G9</f>
        <v>112.58642000000003</v>
      </c>
      <c r="I9" s="96">
        <f>'GO CCAA'!G9</f>
        <v>562.02082000000019</v>
      </c>
      <c r="J9" s="350">
        <f t="shared" si="0"/>
        <v>995.40147000000024</v>
      </c>
    </row>
    <row r="10" spans="1:10" x14ac:dyDescent="0.2">
      <c r="A10" s="373" t="s">
        <v>159</v>
      </c>
      <c r="B10" s="96">
        <f>'GNA CCAA'!B10</f>
        <v>4.3233699999999997</v>
      </c>
      <c r="C10" s="96">
        <f>'GNA CCAA'!C10</f>
        <v>0.28920999999999997</v>
      </c>
      <c r="D10" s="96">
        <f>'GO CCAA'!B10</f>
        <v>23.814440000000001</v>
      </c>
      <c r="E10" s="350">
        <f t="shared" si="1"/>
        <v>28.427019999999999</v>
      </c>
      <c r="F10" s="96"/>
      <c r="G10" s="96">
        <f>'GNA CCAA'!F10</f>
        <v>54.760949999999973</v>
      </c>
      <c r="H10" s="96">
        <f>'GNA CCAA'!G10</f>
        <v>3.8889800000000005</v>
      </c>
      <c r="I10" s="96">
        <f>'GO CCAA'!G10</f>
        <v>267.35194999999999</v>
      </c>
      <c r="J10" s="350">
        <f t="shared" si="0"/>
        <v>326.00187999999997</v>
      </c>
    </row>
    <row r="11" spans="1:10" x14ac:dyDescent="0.2">
      <c r="A11" s="373" t="s">
        <v>160</v>
      </c>
      <c r="B11" s="96">
        <f>'GNA CCAA'!B11</f>
        <v>16.826530000000002</v>
      </c>
      <c r="C11" s="96">
        <f>'GNA CCAA'!C11</f>
        <v>1.0838499999999998</v>
      </c>
      <c r="D11" s="96">
        <f>'GO CCAA'!B11</f>
        <v>120.10596999999997</v>
      </c>
      <c r="E11" s="350">
        <f t="shared" si="1"/>
        <v>138.01634999999996</v>
      </c>
      <c r="F11" s="96"/>
      <c r="G11" s="96">
        <f>'GNA CCAA'!F11</f>
        <v>215.33716000000004</v>
      </c>
      <c r="H11" s="96">
        <f>'GNA CCAA'!G11</f>
        <v>15.691800000000022</v>
      </c>
      <c r="I11" s="96">
        <f>'GO CCAA'!G11</f>
        <v>1466.4083800000005</v>
      </c>
      <c r="J11" s="350">
        <f t="shared" si="0"/>
        <v>1697.4373400000006</v>
      </c>
    </row>
    <row r="12" spans="1:10" x14ac:dyDescent="0.2">
      <c r="A12" s="373" t="s">
        <v>525</v>
      </c>
      <c r="B12" s="96">
        <f>'GNA CCAA'!B12</f>
        <v>12.711880000000003</v>
      </c>
      <c r="C12" s="96">
        <f>'GNA CCAA'!C12</f>
        <v>0.63359999999999994</v>
      </c>
      <c r="D12" s="96">
        <f>'GO CCAA'!B12</f>
        <v>95.169030000000006</v>
      </c>
      <c r="E12" s="350">
        <f t="shared" si="1"/>
        <v>108.51451</v>
      </c>
      <c r="F12" s="96"/>
      <c r="G12" s="96">
        <f>'GNA CCAA'!F12</f>
        <v>157.47624000000016</v>
      </c>
      <c r="H12" s="96">
        <f>'GNA CCAA'!G12</f>
        <v>9.0375400000000088</v>
      </c>
      <c r="I12" s="96">
        <f>'GO CCAA'!G12</f>
        <v>1138.1666299999997</v>
      </c>
      <c r="J12" s="350">
        <f t="shared" si="0"/>
        <v>1304.6804099999999</v>
      </c>
    </row>
    <row r="13" spans="1:10" x14ac:dyDescent="0.2">
      <c r="A13" s="373" t="s">
        <v>161</v>
      </c>
      <c r="B13" s="96">
        <f>'GNA CCAA'!B13</f>
        <v>62.159669999999998</v>
      </c>
      <c r="C13" s="96">
        <f>'GNA CCAA'!C13</f>
        <v>4.35602</v>
      </c>
      <c r="D13" s="96">
        <f>'GO CCAA'!B13</f>
        <v>275.63375000000002</v>
      </c>
      <c r="E13" s="350">
        <f t="shared" si="1"/>
        <v>342.14944000000003</v>
      </c>
      <c r="F13" s="96"/>
      <c r="G13" s="96">
        <f>'GNA CCAA'!F13</f>
        <v>691.32529000000022</v>
      </c>
      <c r="H13" s="96">
        <f>'GNA CCAA'!G13</f>
        <v>51.662450000000021</v>
      </c>
      <c r="I13" s="96">
        <f>'GO CCAA'!G13</f>
        <v>3166.1265400000011</v>
      </c>
      <c r="J13" s="350">
        <f t="shared" si="0"/>
        <v>3909.1142800000016</v>
      </c>
    </row>
    <row r="14" spans="1:10" x14ac:dyDescent="0.2">
      <c r="A14" s="373" t="s">
        <v>162</v>
      </c>
      <c r="B14" s="96">
        <f>'GNA CCAA'!B14</f>
        <v>0.35843999999999998</v>
      </c>
      <c r="C14" s="96">
        <f>'GNA CCAA'!C14</f>
        <v>6.3899999999999998E-3</v>
      </c>
      <c r="D14" s="96">
        <f>'GO CCAA'!B14</f>
        <v>0.78101000000000009</v>
      </c>
      <c r="E14" s="350">
        <f t="shared" si="1"/>
        <v>1.1458400000000002</v>
      </c>
      <c r="F14" s="96"/>
      <c r="G14" s="96">
        <f>'GNA CCAA'!F14</f>
        <v>4.4311000000000007</v>
      </c>
      <c r="H14" s="96">
        <f>'GNA CCAA'!G14</f>
        <v>0.68086000000000002</v>
      </c>
      <c r="I14" s="96">
        <f>'GO CCAA'!G14</f>
        <v>9.5716999999999999</v>
      </c>
      <c r="J14" s="350">
        <f t="shared" si="0"/>
        <v>14.68366</v>
      </c>
    </row>
    <row r="15" spans="1:10" x14ac:dyDescent="0.2">
      <c r="A15" s="373" t="s">
        <v>163</v>
      </c>
      <c r="B15" s="96">
        <f>'GNA CCAA'!B15</f>
        <v>41.22813</v>
      </c>
      <c r="C15" s="96">
        <f>'GNA CCAA'!C15</f>
        <v>2.0420100000000003</v>
      </c>
      <c r="D15" s="96">
        <f>'GO CCAA'!B15</f>
        <v>161.45094000000003</v>
      </c>
      <c r="E15" s="350">
        <f t="shared" si="1"/>
        <v>204.72108000000003</v>
      </c>
      <c r="F15" s="96"/>
      <c r="G15" s="96">
        <f>'GNA CCAA'!F15</f>
        <v>476.17723000000012</v>
      </c>
      <c r="H15" s="96">
        <f>'GNA CCAA'!G15</f>
        <v>25.733239999999977</v>
      </c>
      <c r="I15" s="96">
        <f>'GO CCAA'!G15</f>
        <v>1890.5333899999973</v>
      </c>
      <c r="J15" s="350">
        <f t="shared" si="0"/>
        <v>2392.4438599999976</v>
      </c>
    </row>
    <row r="16" spans="1:10" x14ac:dyDescent="0.2">
      <c r="A16" s="373" t="s">
        <v>164</v>
      </c>
      <c r="B16" s="96">
        <f>'GNA CCAA'!B16</f>
        <v>6.0585299999999975</v>
      </c>
      <c r="C16" s="96">
        <f>'GNA CCAA'!C16</f>
        <v>0.23763999999999999</v>
      </c>
      <c r="D16" s="96">
        <f>'GO CCAA'!B16</f>
        <v>50.457179999999987</v>
      </c>
      <c r="E16" s="350">
        <f t="shared" si="1"/>
        <v>56.753349999999983</v>
      </c>
      <c r="F16" s="96"/>
      <c r="G16" s="96">
        <f>'GNA CCAA'!F16</f>
        <v>76.244970000000009</v>
      </c>
      <c r="H16" s="96">
        <f>'GNA CCAA'!G16</f>
        <v>3.2740199999999984</v>
      </c>
      <c r="I16" s="96">
        <f>'GO CCAA'!G16</f>
        <v>599.27817999999968</v>
      </c>
      <c r="J16" s="350">
        <f t="shared" si="0"/>
        <v>678.79716999999971</v>
      </c>
    </row>
    <row r="17" spans="1:10" x14ac:dyDescent="0.2">
      <c r="A17" s="373" t="s">
        <v>165</v>
      </c>
      <c r="B17" s="96">
        <f>'GNA CCAA'!B17</f>
        <v>18.100439999999999</v>
      </c>
      <c r="C17" s="96">
        <f>'GNA CCAA'!C17</f>
        <v>1.2294799999999997</v>
      </c>
      <c r="D17" s="96">
        <f>'GO CCAA'!B17</f>
        <v>105.75391999999999</v>
      </c>
      <c r="E17" s="350">
        <f t="shared" si="1"/>
        <v>125.08384</v>
      </c>
      <c r="F17" s="96"/>
      <c r="G17" s="96">
        <f>'GNA CCAA'!F17</f>
        <v>205.77067000000008</v>
      </c>
      <c r="H17" s="96">
        <f>'GNA CCAA'!G17</f>
        <v>15.614740000000019</v>
      </c>
      <c r="I17" s="96">
        <f>'GO CCAA'!G17</f>
        <v>1216.7986800000017</v>
      </c>
      <c r="J17" s="350">
        <f t="shared" si="0"/>
        <v>1438.1840900000018</v>
      </c>
    </row>
    <row r="18" spans="1:10" x14ac:dyDescent="0.2">
      <c r="A18" s="373" t="s">
        <v>166</v>
      </c>
      <c r="B18" s="96">
        <f>'GNA CCAA'!B18</f>
        <v>1.49064</v>
      </c>
      <c r="C18" s="96">
        <f>'GNA CCAA'!C18</f>
        <v>0.11559999999999999</v>
      </c>
      <c r="D18" s="96">
        <f>'GO CCAA'!B18</f>
        <v>9.0169699999999988</v>
      </c>
      <c r="E18" s="350">
        <f t="shared" si="1"/>
        <v>10.623209999999998</v>
      </c>
      <c r="F18" s="96"/>
      <c r="G18" s="96">
        <f>'GNA CCAA'!F18</f>
        <v>19.638540000000006</v>
      </c>
      <c r="H18" s="96">
        <f>'GNA CCAA'!G18</f>
        <v>1.4280400000000002</v>
      </c>
      <c r="I18" s="96">
        <f>'GO CCAA'!G18</f>
        <v>131.68248</v>
      </c>
      <c r="J18" s="350">
        <f t="shared" si="0"/>
        <v>152.74906000000001</v>
      </c>
    </row>
    <row r="19" spans="1:10" x14ac:dyDescent="0.2">
      <c r="A19" s="373" t="s">
        <v>167</v>
      </c>
      <c r="B19" s="96">
        <f>'GNA CCAA'!B19</f>
        <v>46.914720000000003</v>
      </c>
      <c r="C19" s="96">
        <f>'GNA CCAA'!C19</f>
        <v>2.5998900000000003</v>
      </c>
      <c r="D19" s="96">
        <f>'GO CCAA'!B19</f>
        <v>143.91729999999998</v>
      </c>
      <c r="E19" s="350">
        <f t="shared" si="1"/>
        <v>193.43190999999999</v>
      </c>
      <c r="F19" s="96"/>
      <c r="G19" s="96">
        <f>'GNA CCAA'!F19</f>
        <v>511.7076100000001</v>
      </c>
      <c r="H19" s="96">
        <f>'GNA CCAA'!G19</f>
        <v>30.712859999999981</v>
      </c>
      <c r="I19" s="96">
        <f>'GO CCAA'!G19</f>
        <v>1768.6738699999999</v>
      </c>
      <c r="J19" s="350">
        <f t="shared" si="0"/>
        <v>2311.0943400000001</v>
      </c>
    </row>
    <row r="20" spans="1:10" x14ac:dyDescent="0.2">
      <c r="A20" s="373" t="s">
        <v>168</v>
      </c>
      <c r="B20" s="96">
        <f>'GNA CCAA'!B20</f>
        <v>0.43769000000000002</v>
      </c>
      <c r="C20" s="502">
        <f>'GNA CCAA'!C20</f>
        <v>0</v>
      </c>
      <c r="D20" s="96">
        <f>'GO CCAA'!B20</f>
        <v>0.89082000000000006</v>
      </c>
      <c r="E20" s="350">
        <f t="shared" si="1"/>
        <v>1.3285100000000001</v>
      </c>
      <c r="F20" s="96"/>
      <c r="G20" s="96">
        <f>'GNA CCAA'!F20</f>
        <v>5.2797900000000011</v>
      </c>
      <c r="H20" s="502">
        <f>'GNA CCAA'!G20</f>
        <v>0</v>
      </c>
      <c r="I20" s="96">
        <f>'GO CCAA'!G20</f>
        <v>12.344440000000002</v>
      </c>
      <c r="J20" s="350">
        <f t="shared" si="0"/>
        <v>17.624230000000004</v>
      </c>
    </row>
    <row r="21" spans="1:10" x14ac:dyDescent="0.2">
      <c r="A21" s="373" t="s">
        <v>169</v>
      </c>
      <c r="B21" s="96">
        <f>'GNA CCAA'!B21</f>
        <v>9.153039999999999</v>
      </c>
      <c r="C21" s="96">
        <f>'GNA CCAA'!C21</f>
        <v>0.58528999999999998</v>
      </c>
      <c r="D21" s="96">
        <f>'GO CCAA'!B21</f>
        <v>72.454769999999996</v>
      </c>
      <c r="E21" s="350">
        <f t="shared" si="1"/>
        <v>82.193100000000001</v>
      </c>
      <c r="F21" s="96"/>
      <c r="G21" s="96">
        <f>'GNA CCAA'!F21</f>
        <v>112.84529000000009</v>
      </c>
      <c r="H21" s="96">
        <f>'GNA CCAA'!G21</f>
        <v>7.3882299999999974</v>
      </c>
      <c r="I21" s="96">
        <f>'GO CCAA'!G21</f>
        <v>836.29155000000003</v>
      </c>
      <c r="J21" s="350">
        <f t="shared" si="0"/>
        <v>956.52507000000014</v>
      </c>
    </row>
    <row r="22" spans="1:10" x14ac:dyDescent="0.2">
      <c r="A22" s="373" t="s">
        <v>170</v>
      </c>
      <c r="B22" s="96">
        <f>'GNA CCAA'!B22</f>
        <v>4.42178</v>
      </c>
      <c r="C22" s="96">
        <f>'GNA CCAA'!C22</f>
        <v>0.20080999999999999</v>
      </c>
      <c r="D22" s="96">
        <f>'GO CCAA'!B22</f>
        <v>43.641379999999991</v>
      </c>
      <c r="E22" s="350">
        <f t="shared" si="1"/>
        <v>48.263969999999993</v>
      </c>
      <c r="F22" s="96"/>
      <c r="G22" s="96">
        <f>'GNA CCAA'!F22</f>
        <v>55.987010000000026</v>
      </c>
      <c r="H22" s="96">
        <f>'GNA CCAA'!G22</f>
        <v>2.7739800000000003</v>
      </c>
      <c r="I22" s="96">
        <f>'GO CCAA'!G22</f>
        <v>545.27958000000001</v>
      </c>
      <c r="J22" s="350">
        <f t="shared" si="0"/>
        <v>604.04057</v>
      </c>
    </row>
    <row r="23" spans="1:10" x14ac:dyDescent="0.2">
      <c r="A23" s="374" t="s">
        <v>171</v>
      </c>
      <c r="B23" s="96">
        <f>'GNA CCAA'!B23</f>
        <v>13.977319999999999</v>
      </c>
      <c r="C23" s="96">
        <f>'GNA CCAA'!C23</f>
        <v>0.84253999999999996</v>
      </c>
      <c r="D23" s="96">
        <f>'GO CCAA'!B23</f>
        <v>148.77901</v>
      </c>
      <c r="E23" s="350">
        <f t="shared" si="1"/>
        <v>163.59887000000001</v>
      </c>
      <c r="F23" s="96"/>
      <c r="G23" s="96">
        <f>'GNA CCAA'!F23</f>
        <v>168.13500000000005</v>
      </c>
      <c r="H23" s="96">
        <f>'GNA CCAA'!G23</f>
        <v>11.763950000000005</v>
      </c>
      <c r="I23" s="96">
        <f>'GO CCAA'!G23</f>
        <v>1724.4172400000007</v>
      </c>
      <c r="J23" s="350">
        <f t="shared" si="0"/>
        <v>1904.3161900000007</v>
      </c>
    </row>
    <row r="24" spans="1:10" x14ac:dyDescent="0.2">
      <c r="A24" s="375" t="s">
        <v>439</v>
      </c>
      <c r="B24" s="100">
        <f>'GNA CCAA'!B24</f>
        <v>348.72255999999982</v>
      </c>
      <c r="C24" s="100">
        <f>'GNA CCAA'!C24</f>
        <v>28.327059999999989</v>
      </c>
      <c r="D24" s="100">
        <f>'GO CCAA'!B24</f>
        <v>1693.7106999999996</v>
      </c>
      <c r="E24" s="100">
        <f t="shared" si="1"/>
        <v>2070.7603199999994</v>
      </c>
      <c r="F24" s="100"/>
      <c r="G24" s="100">
        <f>'GNA CCAA'!F24</f>
        <v>4065.6522800000157</v>
      </c>
      <c r="H24" s="376">
        <f>'GNA CCAA'!G24</f>
        <v>350.04834000000028</v>
      </c>
      <c r="I24" s="100">
        <f>'GO CCAA'!G24</f>
        <v>19953.416490000018</v>
      </c>
      <c r="J24" s="100">
        <f t="shared" si="0"/>
        <v>24369.117110000036</v>
      </c>
    </row>
    <row r="25" spans="1:10" x14ac:dyDescent="0.2">
      <c r="J25" s="79" t="s">
        <v>222</v>
      </c>
    </row>
    <row r="26" spans="1:10" x14ac:dyDescent="0.2">
      <c r="A26" s="352" t="s">
        <v>444</v>
      </c>
      <c r="G26" s="58"/>
      <c r="H26" s="58"/>
      <c r="I26" s="58"/>
      <c r="J26" s="58"/>
    </row>
    <row r="27" spans="1:10" x14ac:dyDescent="0.2">
      <c r="A27" s="101" t="s">
        <v>223</v>
      </c>
      <c r="G27" s="58"/>
      <c r="H27" s="58"/>
      <c r="I27" s="58"/>
      <c r="J27" s="58"/>
    </row>
    <row r="28" spans="1:10" ht="18" x14ac:dyDescent="0.25">
      <c r="A28" s="102"/>
      <c r="E28" s="804"/>
      <c r="F28" s="80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53" priority="5" operator="between">
      <formula>0</formula>
      <formula>0.5</formula>
    </cfRule>
    <cfRule type="cellIs" dxfId="152" priority="6" operator="between">
      <formula>0</formula>
      <formula>0.49</formula>
    </cfRule>
  </conditionalFormatting>
  <conditionalFormatting sqref="E6:E23">
    <cfRule type="cellIs" dxfId="151" priority="3" operator="between">
      <formula>0</formula>
      <formula>0.5</formula>
    </cfRule>
    <cfRule type="cellIs" dxfId="150" priority="4" operator="between">
      <formula>0</formula>
      <formula>0.49</formula>
    </cfRule>
  </conditionalFormatting>
  <conditionalFormatting sqref="J6:J23">
    <cfRule type="cellIs" dxfId="149" priority="1" operator="between">
      <formula>0</formula>
      <formula>0.5</formula>
    </cfRule>
    <cfRule type="cellIs" dxfId="14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election activeCell="A2" sqref="A2"/>
    </sheetView>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94">
        <f>INDICE!A3</f>
        <v>44287</v>
      </c>
      <c r="C3" s="795"/>
      <c r="D3" s="795" t="s">
        <v>116</v>
      </c>
      <c r="E3" s="795"/>
      <c r="F3" s="795" t="s">
        <v>117</v>
      </c>
      <c r="G3" s="795"/>
      <c r="H3" s="79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2"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140.3164800000001</v>
      </c>
      <c r="C5" s="86">
        <v>255.25659780612435</v>
      </c>
      <c r="D5" s="85">
        <v>495.26965000000007</v>
      </c>
      <c r="E5" s="86">
        <v>-60.866945022218466</v>
      </c>
      <c r="F5" s="85">
        <v>1647.4186700000002</v>
      </c>
      <c r="G5" s="86">
        <v>-73.367232029918057</v>
      </c>
      <c r="H5" s="86">
        <v>99.986907289547418</v>
      </c>
    </row>
    <row r="6" spans="1:65" x14ac:dyDescent="0.2">
      <c r="A6" s="84" t="s">
        <v>142</v>
      </c>
      <c r="B6" s="96">
        <v>2.6519999999999998E-2</v>
      </c>
      <c r="C6" s="353">
        <v>7700</v>
      </c>
      <c r="D6" s="96">
        <v>9.536E-2</v>
      </c>
      <c r="E6" s="353">
        <v>51.293035062668565</v>
      </c>
      <c r="F6" s="96">
        <v>0.21572</v>
      </c>
      <c r="G6" s="353">
        <v>-20.708667205763437</v>
      </c>
      <c r="H6" s="73">
        <v>1.309271045259015E-2</v>
      </c>
    </row>
    <row r="7" spans="1:65" x14ac:dyDescent="0.2">
      <c r="A7" s="60" t="s">
        <v>115</v>
      </c>
      <c r="B7" s="61">
        <v>140.34300000000007</v>
      </c>
      <c r="C7" s="87">
        <v>255.3206831004247</v>
      </c>
      <c r="D7" s="61">
        <v>495.36501000000004</v>
      </c>
      <c r="E7" s="87">
        <v>-60.861359476125862</v>
      </c>
      <c r="F7" s="61">
        <v>1647.6343900000002</v>
      </c>
      <c r="G7" s="87">
        <v>-73.36491609189315</v>
      </c>
      <c r="H7" s="87">
        <v>100</v>
      </c>
    </row>
    <row r="8" spans="1:65" x14ac:dyDescent="0.2">
      <c r="H8" s="79" t="s">
        <v>222</v>
      </c>
    </row>
    <row r="9" spans="1:65" x14ac:dyDescent="0.2">
      <c r="A9" s="80" t="s">
        <v>487</v>
      </c>
    </row>
    <row r="10" spans="1:65" x14ac:dyDescent="0.2">
      <c r="A10" s="133" t="s">
        <v>545</v>
      </c>
    </row>
    <row r="13" spans="1:65" x14ac:dyDescent="0.2">
      <c r="B13" s="85"/>
    </row>
  </sheetData>
  <mergeCells count="3">
    <mergeCell ref="B3:C3"/>
    <mergeCell ref="D3:E3"/>
    <mergeCell ref="F3:H3"/>
  </mergeCells>
  <conditionalFormatting sqref="B6">
    <cfRule type="cellIs" dxfId="147" priority="7" operator="between">
      <formula>0</formula>
      <formula>0.5</formula>
    </cfRule>
    <cfRule type="cellIs" dxfId="146" priority="8" operator="between">
      <formula>0</formula>
      <formula>0.49</formula>
    </cfRule>
  </conditionalFormatting>
  <conditionalFormatting sqref="D6">
    <cfRule type="cellIs" dxfId="145" priority="5" operator="between">
      <formula>0</formula>
      <formula>0.5</formula>
    </cfRule>
    <cfRule type="cellIs" dxfId="144" priority="6" operator="between">
      <formula>0</formula>
      <formula>0.49</formula>
    </cfRule>
  </conditionalFormatting>
  <conditionalFormatting sqref="F6">
    <cfRule type="cellIs" dxfId="143" priority="3" operator="between">
      <formula>0</formula>
      <formula>0.5</formula>
    </cfRule>
    <cfRule type="cellIs" dxfId="142" priority="4" operator="between">
      <formula>0</formula>
      <formula>0.49</formula>
    </cfRule>
  </conditionalFormatting>
  <conditionalFormatting sqref="H6">
    <cfRule type="cellIs" dxfId="141" priority="1" operator="between">
      <formula>0</formula>
      <formula>0.5</formula>
    </cfRule>
    <cfRule type="cellIs" dxfId="14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election activeCell="A2" sqref="A2"/>
    </sheetView>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794">
        <f>INDICE!A3</f>
        <v>44287</v>
      </c>
      <c r="C3" s="795"/>
      <c r="D3" s="795" t="s">
        <v>116</v>
      </c>
      <c r="E3" s="795"/>
      <c r="F3" s="795" t="s">
        <v>117</v>
      </c>
      <c r="G3" s="795"/>
      <c r="H3" s="79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3"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84.461030000000008</v>
      </c>
      <c r="C5" s="86">
        <v>-39.699714523110217</v>
      </c>
      <c r="D5" s="85">
        <v>398.37598000000008</v>
      </c>
      <c r="E5" s="73">
        <v>-15.496563245461894</v>
      </c>
      <c r="F5" s="85">
        <v>1363.0414200000002</v>
      </c>
      <c r="G5" s="86">
        <v>-20.726010658997417</v>
      </c>
      <c r="H5" s="86">
        <v>23.469725885358304</v>
      </c>
    </row>
    <row r="6" spans="1:65" x14ac:dyDescent="0.2">
      <c r="A6" s="84" t="s">
        <v>196</v>
      </c>
      <c r="B6" s="85">
        <v>411.86770999999999</v>
      </c>
      <c r="C6" s="86">
        <v>18.206370580165814</v>
      </c>
      <c r="D6" s="85">
        <v>1548.3988999999999</v>
      </c>
      <c r="E6" s="86">
        <v>6.292653827611538</v>
      </c>
      <c r="F6" s="85">
        <v>4444.61661</v>
      </c>
      <c r="G6" s="86">
        <v>-19.149707053484828</v>
      </c>
      <c r="H6" s="86">
        <v>76.530274114641699</v>
      </c>
    </row>
    <row r="7" spans="1:65" x14ac:dyDescent="0.2">
      <c r="A7" s="60" t="s">
        <v>447</v>
      </c>
      <c r="B7" s="61">
        <v>496.32873999999998</v>
      </c>
      <c r="C7" s="87">
        <v>1.6029324474403621</v>
      </c>
      <c r="D7" s="61">
        <v>1946.7748800000002</v>
      </c>
      <c r="E7" s="87">
        <v>0.96523868437506066</v>
      </c>
      <c r="F7" s="61">
        <v>5807.6580300000005</v>
      </c>
      <c r="G7" s="87">
        <v>-19.525264803553824</v>
      </c>
      <c r="H7" s="87">
        <v>100</v>
      </c>
    </row>
    <row r="8" spans="1:65" x14ac:dyDescent="0.2">
      <c r="A8" s="66" t="s">
        <v>436</v>
      </c>
      <c r="B8" s="428">
        <v>390.76052999999996</v>
      </c>
      <c r="C8" s="627">
        <v>19.806447666688566</v>
      </c>
      <c r="D8" s="428">
        <v>1455.9707800000001</v>
      </c>
      <c r="E8" s="627">
        <v>10.776804454169064</v>
      </c>
      <c r="F8" s="428">
        <v>4106.3475899999994</v>
      </c>
      <c r="G8" s="627">
        <v>-17.329085986427799</v>
      </c>
      <c r="H8" s="627">
        <v>70.705740055428151</v>
      </c>
    </row>
    <row r="9" spans="1:65" x14ac:dyDescent="0.2">
      <c r="H9" s="79" t="s">
        <v>222</v>
      </c>
    </row>
    <row r="10" spans="1:65" x14ac:dyDescent="0.2">
      <c r="A10" s="80" t="s">
        <v>487</v>
      </c>
    </row>
    <row r="11" spans="1:65" x14ac:dyDescent="0.2">
      <c r="A11" s="80" t="s">
        <v>448</v>
      </c>
    </row>
    <row r="12" spans="1:65" x14ac:dyDescent="0.2">
      <c r="A12" s="133" t="s">
        <v>545</v>
      </c>
    </row>
  </sheetData>
  <mergeCells count="3">
    <mergeCell ref="B3:C3"/>
    <mergeCell ref="D3:E3"/>
    <mergeCell ref="F3:H3"/>
  </mergeCells>
  <conditionalFormatting sqref="E5">
    <cfRule type="cellIs" dxfId="13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449</v>
      </c>
    </row>
    <row r="2" spans="1:3" ht="15.75" x14ac:dyDescent="0.25">
      <c r="A2" s="2"/>
      <c r="C2" s="55" t="s">
        <v>152</v>
      </c>
    </row>
    <row r="3" spans="1:3" ht="13.9" customHeight="1" x14ac:dyDescent="0.2">
      <c r="A3" s="90"/>
      <c r="B3" s="289">
        <f>INDICE!A3</f>
        <v>44287</v>
      </c>
      <c r="C3" s="628" t="s">
        <v>117</v>
      </c>
    </row>
    <row r="4" spans="1:3" x14ac:dyDescent="0.2">
      <c r="A4" s="372" t="s">
        <v>154</v>
      </c>
      <c r="B4" s="94">
        <v>5.4767700000000001</v>
      </c>
      <c r="C4" s="94">
        <v>119.56004000000001</v>
      </c>
    </row>
    <row r="5" spans="1:3" x14ac:dyDescent="0.2">
      <c r="A5" s="373" t="s">
        <v>155</v>
      </c>
      <c r="B5" s="96">
        <v>7.6740000000000003E-2</v>
      </c>
      <c r="C5" s="96">
        <v>1.6161999999999999</v>
      </c>
    </row>
    <row r="6" spans="1:3" x14ac:dyDescent="0.2">
      <c r="A6" s="373" t="s">
        <v>156</v>
      </c>
      <c r="B6" s="96">
        <v>3.0331799999999998</v>
      </c>
      <c r="C6" s="96">
        <v>45.159010000000002</v>
      </c>
    </row>
    <row r="7" spans="1:3" x14ac:dyDescent="0.2">
      <c r="A7" s="373" t="s">
        <v>157</v>
      </c>
      <c r="B7" s="96">
        <v>2.7</v>
      </c>
      <c r="C7" s="96">
        <v>47.307180000000002</v>
      </c>
    </row>
    <row r="8" spans="1:3" x14ac:dyDescent="0.2">
      <c r="A8" s="373" t="s">
        <v>158</v>
      </c>
      <c r="B8" s="96">
        <v>43.100180000000002</v>
      </c>
      <c r="C8" s="96">
        <v>688.15232000000003</v>
      </c>
    </row>
    <row r="9" spans="1:3" x14ac:dyDescent="0.2">
      <c r="A9" s="373" t="s">
        <v>159</v>
      </c>
      <c r="B9" s="96">
        <v>0.40472000000000002</v>
      </c>
      <c r="C9" s="96">
        <v>5.1577700000000011</v>
      </c>
    </row>
    <row r="10" spans="1:3" x14ac:dyDescent="0.2">
      <c r="A10" s="373" t="s">
        <v>160</v>
      </c>
      <c r="B10" s="96">
        <v>1.0604399999999998</v>
      </c>
      <c r="C10" s="96">
        <v>11.157069999999997</v>
      </c>
    </row>
    <row r="11" spans="1:3" x14ac:dyDescent="0.2">
      <c r="A11" s="373" t="s">
        <v>525</v>
      </c>
      <c r="B11" s="96">
        <v>2.6972399999999999</v>
      </c>
      <c r="C11" s="96">
        <v>54.688200000000002</v>
      </c>
    </row>
    <row r="12" spans="1:3" x14ac:dyDescent="0.2">
      <c r="A12" s="373" t="s">
        <v>161</v>
      </c>
      <c r="B12" s="96">
        <v>1.0361200000000002</v>
      </c>
      <c r="C12" s="96">
        <v>16.668140000000005</v>
      </c>
    </row>
    <row r="13" spans="1:3" x14ac:dyDescent="0.2">
      <c r="A13" s="373" t="s">
        <v>162</v>
      </c>
      <c r="B13" s="96">
        <v>2.2138299999999997</v>
      </c>
      <c r="C13" s="96">
        <v>41.962089999999996</v>
      </c>
    </row>
    <row r="14" spans="1:3" x14ac:dyDescent="0.2">
      <c r="A14" s="373" t="s">
        <v>163</v>
      </c>
      <c r="B14" s="96">
        <v>0.55686000000000002</v>
      </c>
      <c r="C14" s="96">
        <v>6.5143800000000001</v>
      </c>
    </row>
    <row r="15" spans="1:3" x14ac:dyDescent="0.2">
      <c r="A15" s="373" t="s">
        <v>164</v>
      </c>
      <c r="B15" s="96">
        <v>0.25777999999999995</v>
      </c>
      <c r="C15" s="96">
        <v>2.4841299999999999</v>
      </c>
    </row>
    <row r="16" spans="1:3" x14ac:dyDescent="0.2">
      <c r="A16" s="373" t="s">
        <v>165</v>
      </c>
      <c r="B16" s="96">
        <v>17.750250000000001</v>
      </c>
      <c r="C16" s="96">
        <v>269.20669000000004</v>
      </c>
    </row>
    <row r="17" spans="1:3" x14ac:dyDescent="0.2">
      <c r="A17" s="373" t="s">
        <v>166</v>
      </c>
      <c r="B17" s="96">
        <v>2.6579999999999999E-2</v>
      </c>
      <c r="C17" s="96">
        <v>1.00264</v>
      </c>
    </row>
    <row r="18" spans="1:3" x14ac:dyDescent="0.2">
      <c r="A18" s="373" t="s">
        <v>167</v>
      </c>
      <c r="B18" s="96">
        <v>0.68020000000000003</v>
      </c>
      <c r="C18" s="96">
        <v>2.5628000000000002</v>
      </c>
    </row>
    <row r="19" spans="1:3" x14ac:dyDescent="0.2">
      <c r="A19" s="373" t="s">
        <v>168</v>
      </c>
      <c r="B19" s="96">
        <v>2.4</v>
      </c>
      <c r="C19" s="96">
        <v>41.902990000000003</v>
      </c>
    </row>
    <row r="20" spans="1:3" x14ac:dyDescent="0.2">
      <c r="A20" s="373" t="s">
        <v>169</v>
      </c>
      <c r="B20" s="96">
        <v>0.32977999999999996</v>
      </c>
      <c r="C20" s="96">
        <v>2.3784200000000002</v>
      </c>
    </row>
    <row r="21" spans="1:3" x14ac:dyDescent="0.2">
      <c r="A21" s="373" t="s">
        <v>170</v>
      </c>
      <c r="B21" s="96">
        <v>0.21878</v>
      </c>
      <c r="C21" s="96">
        <v>1.9226599999999996</v>
      </c>
    </row>
    <row r="22" spans="1:3" x14ac:dyDescent="0.2">
      <c r="A22" s="374" t="s">
        <v>171</v>
      </c>
      <c r="B22" s="96">
        <v>0.44157999999999997</v>
      </c>
      <c r="C22" s="96">
        <v>3.63869</v>
      </c>
    </row>
    <row r="23" spans="1:3" x14ac:dyDescent="0.2">
      <c r="A23" s="375" t="s">
        <v>439</v>
      </c>
      <c r="B23" s="100">
        <v>84.46102999999998</v>
      </c>
      <c r="C23" s="100">
        <v>1363.0414200000007</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38" priority="3" operator="between">
      <formula>0</formula>
      <formula>0.5</formula>
    </cfRule>
    <cfRule type="cellIs" dxfId="137" priority="4" operator="between">
      <formula>0</formula>
      <formula>0.49</formula>
    </cfRule>
  </conditionalFormatting>
  <conditionalFormatting sqref="C5:C22">
    <cfRule type="cellIs" dxfId="136" priority="1" operator="between">
      <formula>0</formula>
      <formula>0.5</formula>
    </cfRule>
    <cfRule type="cellIs" dxfId="1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election activeCell="A2" sqref="A2"/>
    </sheetView>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794">
        <f>INDICE!A3</f>
        <v>44287</v>
      </c>
      <c r="C3" s="795"/>
      <c r="D3" s="795" t="s">
        <v>116</v>
      </c>
      <c r="E3" s="795"/>
      <c r="F3" s="795" t="s">
        <v>117</v>
      </c>
      <c r="G3" s="795"/>
      <c r="H3" s="79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430</v>
      </c>
      <c r="D4" s="82" t="s">
        <v>47</v>
      </c>
      <c r="E4" s="82" t="s">
        <v>430</v>
      </c>
      <c r="F4" s="82" t="s">
        <v>47</v>
      </c>
      <c r="G4" s="83" t="s">
        <v>430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640</v>
      </c>
      <c r="B5" s="388">
        <v>37.358506731946143</v>
      </c>
      <c r="C5" s="73">
        <v>120.65353334538223</v>
      </c>
      <c r="D5" s="85">
        <v>146.88433292533662</v>
      </c>
      <c r="E5" s="86">
        <v>27.084101104319419</v>
      </c>
      <c r="F5" s="85">
        <v>405.23635250917999</v>
      </c>
      <c r="G5" s="86">
        <v>1.5782331459028003</v>
      </c>
      <c r="H5" s="389">
        <v>6.7004701586989954</v>
      </c>
    </row>
    <row r="6" spans="1:65" x14ac:dyDescent="0.2">
      <c r="A6" s="84" t="s">
        <v>197</v>
      </c>
      <c r="B6" s="388">
        <v>69.44</v>
      </c>
      <c r="C6" s="86">
        <v>113.753616942683</v>
      </c>
      <c r="D6" s="85">
        <v>245.369</v>
      </c>
      <c r="E6" s="86">
        <v>31.017193507048269</v>
      </c>
      <c r="F6" s="85">
        <v>982.78300000000002</v>
      </c>
      <c r="G6" s="86">
        <v>17.301843824001224</v>
      </c>
      <c r="H6" s="389">
        <v>16.250043026007887</v>
      </c>
    </row>
    <row r="7" spans="1:65" x14ac:dyDescent="0.2">
      <c r="A7" s="84" t="s">
        <v>198</v>
      </c>
      <c r="B7" s="388">
        <v>127</v>
      </c>
      <c r="C7" s="86">
        <v>139.62264150943395</v>
      </c>
      <c r="D7" s="85">
        <v>459</v>
      </c>
      <c r="E7" s="86">
        <v>-8.3832335329341312</v>
      </c>
      <c r="F7" s="85">
        <v>1426</v>
      </c>
      <c r="G7" s="86">
        <v>-15.77082102776137</v>
      </c>
      <c r="H7" s="389">
        <v>23.578512606635694</v>
      </c>
    </row>
    <row r="8" spans="1:65" x14ac:dyDescent="0.2">
      <c r="A8" s="84" t="s">
        <v>641</v>
      </c>
      <c r="B8" s="388">
        <v>268.20149326805387</v>
      </c>
      <c r="C8" s="86">
        <v>3.6363641938327662</v>
      </c>
      <c r="D8" s="85">
        <v>1196.7744516523867</v>
      </c>
      <c r="E8" s="86">
        <v>45.907308159214928</v>
      </c>
      <c r="F8" s="85">
        <v>3233.860018807402</v>
      </c>
      <c r="G8" s="504">
        <v>47.56280109204048</v>
      </c>
      <c r="H8" s="389">
        <v>53.470974208657417</v>
      </c>
      <c r="J8" s="85"/>
    </row>
    <row r="9" spans="1:65" x14ac:dyDescent="0.2">
      <c r="A9" s="60" t="s">
        <v>199</v>
      </c>
      <c r="B9" s="61">
        <v>502</v>
      </c>
      <c r="C9" s="658">
        <v>38.978188943496974</v>
      </c>
      <c r="D9" s="61">
        <v>2048.0277845777232</v>
      </c>
      <c r="E9" s="87">
        <v>26.103120990713425</v>
      </c>
      <c r="F9" s="61">
        <v>6047.8793713165824</v>
      </c>
      <c r="G9" s="87">
        <v>18.093154451471797</v>
      </c>
      <c r="H9" s="87">
        <v>100</v>
      </c>
    </row>
    <row r="10" spans="1:65" x14ac:dyDescent="0.2">
      <c r="H10" s="79" t="s">
        <v>222</v>
      </c>
    </row>
    <row r="11" spans="1:65" x14ac:dyDescent="0.2">
      <c r="A11" s="80" t="s">
        <v>487</v>
      </c>
    </row>
    <row r="12" spans="1:65" x14ac:dyDescent="0.2">
      <c r="A12" s="80" t="s">
        <v>644</v>
      </c>
    </row>
    <row r="13" spans="1:65" x14ac:dyDescent="0.2">
      <c r="A13" s="80" t="s">
        <v>642</v>
      </c>
    </row>
    <row r="14" spans="1:65" x14ac:dyDescent="0.2">
      <c r="A14" s="133" t="s">
        <v>545</v>
      </c>
    </row>
  </sheetData>
  <mergeCells count="3">
    <mergeCell ref="B3:C3"/>
    <mergeCell ref="D3:E3"/>
    <mergeCell ref="F3:H3"/>
  </mergeCells>
  <conditionalFormatting sqref="C9">
    <cfRule type="cellIs" dxfId="134" priority="1" operator="between">
      <formula>0</formula>
      <formula>0.5</formula>
    </cfRule>
    <cfRule type="cellIs" dxfId="13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election activeCell="J1" sqref="J1"/>
    </sheetView>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246</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12" t="s">
        <v>459</v>
      </c>
      <c r="B3" s="812" t="s">
        <v>460</v>
      </c>
      <c r="C3" s="794">
        <f>INDICE!A3</f>
        <v>44287</v>
      </c>
      <c r="D3" s="795"/>
      <c r="E3" s="795" t="s">
        <v>116</v>
      </c>
      <c r="F3" s="795"/>
      <c r="G3" s="795" t="s">
        <v>117</v>
      </c>
      <c r="H3" s="795"/>
      <c r="I3" s="795"/>
    </row>
    <row r="4" spans="1:9" x14ac:dyDescent="0.2">
      <c r="A4" s="813"/>
      <c r="B4" s="813"/>
      <c r="C4" s="82" t="s">
        <v>47</v>
      </c>
      <c r="D4" s="82" t="s">
        <v>457</v>
      </c>
      <c r="E4" s="82" t="s">
        <v>47</v>
      </c>
      <c r="F4" s="82" t="s">
        <v>457</v>
      </c>
      <c r="G4" s="82" t="s">
        <v>47</v>
      </c>
      <c r="H4" s="83" t="s">
        <v>457</v>
      </c>
      <c r="I4" s="83" t="s">
        <v>107</v>
      </c>
    </row>
    <row r="5" spans="1:9" x14ac:dyDescent="0.2">
      <c r="A5" s="395"/>
      <c r="B5" s="400" t="s">
        <v>201</v>
      </c>
      <c r="C5" s="398">
        <v>283</v>
      </c>
      <c r="D5" s="142" t="s">
        <v>143</v>
      </c>
      <c r="E5" s="141">
        <v>576</v>
      </c>
      <c r="F5" s="538" t="s">
        <v>143</v>
      </c>
      <c r="G5" s="539">
        <v>1099</v>
      </c>
      <c r="H5" s="538">
        <v>181.07416879795397</v>
      </c>
      <c r="I5" s="401">
        <v>2.1093645035603923</v>
      </c>
    </row>
    <row r="6" spans="1:9" x14ac:dyDescent="0.2">
      <c r="A6" s="11"/>
      <c r="B6" s="11" t="s">
        <v>233</v>
      </c>
      <c r="C6" s="398">
        <v>187</v>
      </c>
      <c r="D6" s="142">
        <v>-52.896725440806044</v>
      </c>
      <c r="E6" s="144">
        <v>1160</v>
      </c>
      <c r="F6" s="142">
        <v>-2.4390243902439024</v>
      </c>
      <c r="G6" s="539">
        <v>3066</v>
      </c>
      <c r="H6" s="540">
        <v>10.367170626349893</v>
      </c>
      <c r="I6" s="401">
        <v>5.8847239016525599</v>
      </c>
    </row>
    <row r="7" spans="1:9" x14ac:dyDescent="0.2">
      <c r="A7" s="11"/>
      <c r="B7" s="262" t="s">
        <v>202</v>
      </c>
      <c r="C7" s="398">
        <v>657</v>
      </c>
      <c r="D7" s="142">
        <v>-35.6513222331048</v>
      </c>
      <c r="E7" s="144">
        <v>2626</v>
      </c>
      <c r="F7" s="142">
        <v>-4.8205871692642264</v>
      </c>
      <c r="G7" s="539">
        <v>8310</v>
      </c>
      <c r="H7" s="541">
        <v>-7.3061907417735634</v>
      </c>
      <c r="I7" s="401">
        <v>15.949789831289227</v>
      </c>
    </row>
    <row r="8" spans="1:9" x14ac:dyDescent="0.2">
      <c r="A8" s="501" t="s">
        <v>309</v>
      </c>
      <c r="B8" s="237"/>
      <c r="C8" s="146">
        <v>1127</v>
      </c>
      <c r="D8" s="147">
        <v>-20.521861777150914</v>
      </c>
      <c r="E8" s="146">
        <v>4362</v>
      </c>
      <c r="F8" s="542">
        <v>10.486322188449847</v>
      </c>
      <c r="G8" s="543">
        <v>12475</v>
      </c>
      <c r="H8" s="542">
        <v>2.8102851491676279</v>
      </c>
      <c r="I8" s="544">
        <v>23.943878236502179</v>
      </c>
    </row>
    <row r="9" spans="1:9" x14ac:dyDescent="0.2">
      <c r="A9" s="395"/>
      <c r="B9" s="11" t="s">
        <v>203</v>
      </c>
      <c r="C9" s="398">
        <v>136</v>
      </c>
      <c r="D9" s="142">
        <v>-73.540856031128413</v>
      </c>
      <c r="E9" s="144">
        <v>390</v>
      </c>
      <c r="F9" s="545">
        <v>-72.612359550561806</v>
      </c>
      <c r="G9" s="539">
        <v>2036</v>
      </c>
      <c r="H9" s="545">
        <v>-29.793103448275858</v>
      </c>
      <c r="I9" s="401">
        <v>3.9077944761137027</v>
      </c>
    </row>
    <row r="10" spans="1:9" x14ac:dyDescent="0.2">
      <c r="A10" s="395"/>
      <c r="B10" s="11" t="s">
        <v>204</v>
      </c>
      <c r="C10" s="398">
        <v>94</v>
      </c>
      <c r="D10" s="142" t="s">
        <v>143</v>
      </c>
      <c r="E10" s="144">
        <v>94</v>
      </c>
      <c r="F10" s="538" t="s">
        <v>143</v>
      </c>
      <c r="G10" s="144">
        <v>550</v>
      </c>
      <c r="H10" s="538" t="s">
        <v>143</v>
      </c>
      <c r="I10" s="484">
        <v>1.055641926258613</v>
      </c>
    </row>
    <row r="11" spans="1:9" x14ac:dyDescent="0.2">
      <c r="A11" s="11"/>
      <c r="B11" s="11" t="s">
        <v>625</v>
      </c>
      <c r="C11" s="398">
        <v>0</v>
      </c>
      <c r="D11" s="142">
        <v>-100</v>
      </c>
      <c r="E11" s="144">
        <v>0</v>
      </c>
      <c r="F11" s="546">
        <v>-100</v>
      </c>
      <c r="G11" s="144">
        <v>255</v>
      </c>
      <c r="H11" s="546">
        <v>25.615763546798032</v>
      </c>
      <c r="I11" s="511">
        <v>0.48943398399262972</v>
      </c>
    </row>
    <row r="12" spans="1:9" x14ac:dyDescent="0.2">
      <c r="A12" s="664"/>
      <c r="B12" s="262" t="s">
        <v>205</v>
      </c>
      <c r="C12" s="398">
        <v>0</v>
      </c>
      <c r="D12" s="142">
        <v>-100</v>
      </c>
      <c r="E12" s="144">
        <v>0</v>
      </c>
      <c r="F12" s="142">
        <v>-100</v>
      </c>
      <c r="G12" s="539">
        <v>1059</v>
      </c>
      <c r="H12" s="541">
        <v>-37.558962264150942</v>
      </c>
      <c r="I12" s="401">
        <v>2.0325905452870385</v>
      </c>
    </row>
    <row r="13" spans="1:9" x14ac:dyDescent="0.2">
      <c r="A13" s="501" t="s">
        <v>616</v>
      </c>
      <c r="B13" s="146"/>
      <c r="C13" s="146">
        <v>230</v>
      </c>
      <c r="D13" s="147">
        <v>-64.118564742589697</v>
      </c>
      <c r="E13" s="146">
        <v>484</v>
      </c>
      <c r="F13" s="542">
        <v>-74.81789802289282</v>
      </c>
      <c r="G13" s="543">
        <v>3900</v>
      </c>
      <c r="H13" s="542">
        <v>-18.733069389456137</v>
      </c>
      <c r="I13" s="544">
        <v>7.4854609316519838</v>
      </c>
    </row>
    <row r="14" spans="1:9" x14ac:dyDescent="0.2">
      <c r="A14" s="396"/>
      <c r="B14" s="399" t="s">
        <v>546</v>
      </c>
      <c r="C14" s="397">
        <v>139</v>
      </c>
      <c r="D14" s="142" t="s">
        <v>143</v>
      </c>
      <c r="E14" s="141">
        <v>584</v>
      </c>
      <c r="F14" s="142">
        <v>84.227129337539424</v>
      </c>
      <c r="G14" s="144">
        <v>2038</v>
      </c>
      <c r="H14" s="546">
        <v>137.80630105017505</v>
      </c>
      <c r="I14" s="484">
        <v>3.91163317402737</v>
      </c>
    </row>
    <row r="15" spans="1:9" x14ac:dyDescent="0.2">
      <c r="A15" s="396"/>
      <c r="B15" s="399" t="s">
        <v>207</v>
      </c>
      <c r="C15" s="398">
        <v>25</v>
      </c>
      <c r="D15" s="142">
        <v>-3.8461538461538463</v>
      </c>
      <c r="E15" s="144">
        <v>311</v>
      </c>
      <c r="F15" s="546">
        <v>261.62790697674421</v>
      </c>
      <c r="G15" s="144">
        <v>924</v>
      </c>
      <c r="H15" s="546">
        <v>725</v>
      </c>
      <c r="I15" s="484">
        <v>1.7734784361144702</v>
      </c>
    </row>
    <row r="16" spans="1:9" x14ac:dyDescent="0.2">
      <c r="A16" s="396"/>
      <c r="B16" s="399" t="s">
        <v>577</v>
      </c>
      <c r="C16" s="398">
        <v>397</v>
      </c>
      <c r="D16" s="142">
        <v>18.862275449101794</v>
      </c>
      <c r="E16" s="144">
        <v>1499</v>
      </c>
      <c r="F16" s="546">
        <v>18.873909595559081</v>
      </c>
      <c r="G16" s="144">
        <v>4756</v>
      </c>
      <c r="H16" s="546">
        <v>33.520494104435713</v>
      </c>
      <c r="I16" s="483">
        <v>9.1284236387017526</v>
      </c>
    </row>
    <row r="17" spans="1:9" x14ac:dyDescent="0.2">
      <c r="A17" s="396"/>
      <c r="B17" s="399" t="s">
        <v>208</v>
      </c>
      <c r="C17" s="398">
        <v>0</v>
      </c>
      <c r="D17" s="142" t="s">
        <v>143</v>
      </c>
      <c r="E17" s="144">
        <v>168</v>
      </c>
      <c r="F17" s="546">
        <v>90.909090909090907</v>
      </c>
      <c r="G17" s="539">
        <v>1076</v>
      </c>
      <c r="H17" s="546">
        <v>-30.310880829015545</v>
      </c>
      <c r="I17" s="401">
        <v>2.0652194775532142</v>
      </c>
    </row>
    <row r="18" spans="1:9" x14ac:dyDescent="0.2">
      <c r="A18" s="396"/>
      <c r="B18" s="399" t="s">
        <v>209</v>
      </c>
      <c r="C18" s="398">
        <v>49</v>
      </c>
      <c r="D18" s="142" t="s">
        <v>143</v>
      </c>
      <c r="E18" s="144">
        <v>176</v>
      </c>
      <c r="F18" s="73">
        <v>-34.328358208955223</v>
      </c>
      <c r="G18" s="539">
        <v>925</v>
      </c>
      <c r="H18" s="546">
        <v>-3.9460020768431985</v>
      </c>
      <c r="I18" s="401">
        <v>1.7753977850713039</v>
      </c>
    </row>
    <row r="19" spans="1:9" x14ac:dyDescent="0.2">
      <c r="A19" s="396"/>
      <c r="B19" s="399" t="s">
        <v>210</v>
      </c>
      <c r="C19" s="398">
        <v>299</v>
      </c>
      <c r="D19" s="142">
        <v>273.75</v>
      </c>
      <c r="E19" s="144">
        <v>894</v>
      </c>
      <c r="F19" s="73">
        <v>31.470588235294116</v>
      </c>
      <c r="G19" s="539">
        <v>1194</v>
      </c>
      <c r="H19" s="546">
        <v>-39.421613394216131</v>
      </c>
      <c r="I19" s="401">
        <v>2.2917026544596073</v>
      </c>
    </row>
    <row r="20" spans="1:9" x14ac:dyDescent="0.2">
      <c r="A20" s="664"/>
      <c r="B20" s="399" t="s">
        <v>241</v>
      </c>
      <c r="C20" s="398">
        <v>42</v>
      </c>
      <c r="D20" s="142">
        <v>2.4390243902439024</v>
      </c>
      <c r="E20" s="144">
        <v>206</v>
      </c>
      <c r="F20" s="546">
        <v>-10.043668122270741</v>
      </c>
      <c r="G20" s="539">
        <v>516</v>
      </c>
      <c r="H20" s="546">
        <v>-22.638680659670165</v>
      </c>
      <c r="I20" s="401">
        <v>0.99038406172626248</v>
      </c>
    </row>
    <row r="21" spans="1:9" x14ac:dyDescent="0.2">
      <c r="A21" s="501" t="s">
        <v>451</v>
      </c>
      <c r="B21" s="146"/>
      <c r="C21" s="146">
        <v>951</v>
      </c>
      <c r="D21" s="147">
        <v>97.713097713097724</v>
      </c>
      <c r="E21" s="146">
        <v>3838</v>
      </c>
      <c r="F21" s="542">
        <v>31.03448275862069</v>
      </c>
      <c r="G21" s="543">
        <v>11429</v>
      </c>
      <c r="H21" s="542">
        <v>18.116990491938818</v>
      </c>
      <c r="I21" s="544">
        <v>21.936239227653981</v>
      </c>
    </row>
    <row r="22" spans="1:9" x14ac:dyDescent="0.2">
      <c r="A22" s="396"/>
      <c r="B22" s="399" t="s">
        <v>211</v>
      </c>
      <c r="C22" s="397">
        <v>364</v>
      </c>
      <c r="D22" s="142">
        <v>-59.465478841870819</v>
      </c>
      <c r="E22" s="141">
        <v>1180</v>
      </c>
      <c r="F22" s="142">
        <v>-50.751252086811348</v>
      </c>
      <c r="G22" s="144">
        <v>4326</v>
      </c>
      <c r="H22" s="546">
        <v>-45.198885229288067</v>
      </c>
      <c r="I22" s="484">
        <v>8.3031035872632</v>
      </c>
    </row>
    <row r="23" spans="1:9" x14ac:dyDescent="0.2">
      <c r="A23" s="664"/>
      <c r="B23" s="399" t="s">
        <v>212</v>
      </c>
      <c r="C23" s="398">
        <v>240</v>
      </c>
      <c r="D23" s="142">
        <v>-42.857142857142854</v>
      </c>
      <c r="E23" s="144">
        <v>1097</v>
      </c>
      <c r="F23" s="546">
        <v>-31.0062893081761</v>
      </c>
      <c r="G23" s="144">
        <v>3012</v>
      </c>
      <c r="H23" s="546">
        <v>-38.050185109008638</v>
      </c>
      <c r="I23" s="484">
        <v>5.7810790579835318</v>
      </c>
    </row>
    <row r="24" spans="1:9" x14ac:dyDescent="0.2">
      <c r="A24" s="501" t="s">
        <v>349</v>
      </c>
      <c r="B24" s="146"/>
      <c r="C24" s="146">
        <v>604</v>
      </c>
      <c r="D24" s="147">
        <v>-54.172989377845212</v>
      </c>
      <c r="E24" s="146">
        <v>2277</v>
      </c>
      <c r="F24" s="542">
        <v>-42.875062719518311</v>
      </c>
      <c r="G24" s="543">
        <v>7338</v>
      </c>
      <c r="H24" s="542">
        <v>-42.474129821260583</v>
      </c>
      <c r="I24" s="544">
        <v>14.084182645246731</v>
      </c>
    </row>
    <row r="25" spans="1:9" x14ac:dyDescent="0.2">
      <c r="A25" s="396"/>
      <c r="B25" s="399" t="s">
        <v>213</v>
      </c>
      <c r="C25" s="397">
        <v>0</v>
      </c>
      <c r="D25" s="142">
        <v>-100</v>
      </c>
      <c r="E25" s="141">
        <v>120</v>
      </c>
      <c r="F25" s="142">
        <v>-84.435797665369648</v>
      </c>
      <c r="G25" s="144">
        <v>1045</v>
      </c>
      <c r="H25" s="546">
        <v>-46.87341128622267</v>
      </c>
      <c r="I25" s="484">
        <v>2.0057196598913647</v>
      </c>
    </row>
    <row r="26" spans="1:9" x14ac:dyDescent="0.2">
      <c r="A26" s="396"/>
      <c r="B26" s="399" t="s">
        <v>214</v>
      </c>
      <c r="C26" s="397">
        <v>121</v>
      </c>
      <c r="D26" s="142">
        <v>-1.6260162601626018</v>
      </c>
      <c r="E26" s="141">
        <v>225</v>
      </c>
      <c r="F26" s="142">
        <v>-16.044776119402986</v>
      </c>
      <c r="G26" s="144">
        <v>784</v>
      </c>
      <c r="H26" s="546">
        <v>-29.874776386404296</v>
      </c>
      <c r="I26" s="484">
        <v>1.5047695821577323</v>
      </c>
    </row>
    <row r="27" spans="1:9" x14ac:dyDescent="0.2">
      <c r="A27" s="396"/>
      <c r="B27" s="399" t="s">
        <v>215</v>
      </c>
      <c r="C27" s="398">
        <v>0</v>
      </c>
      <c r="D27" s="142" t="s">
        <v>143</v>
      </c>
      <c r="E27" s="144">
        <v>0</v>
      </c>
      <c r="F27" s="142">
        <v>-100</v>
      </c>
      <c r="G27" s="144">
        <v>280</v>
      </c>
      <c r="H27" s="142">
        <v>27.853881278538811</v>
      </c>
      <c r="I27" s="401">
        <v>0.53741770791347576</v>
      </c>
    </row>
    <row r="28" spans="1:9" x14ac:dyDescent="0.2">
      <c r="A28" s="396"/>
      <c r="B28" s="399" t="s">
        <v>216</v>
      </c>
      <c r="C28" s="398">
        <v>0</v>
      </c>
      <c r="D28" s="142">
        <v>-100</v>
      </c>
      <c r="E28" s="144">
        <v>0</v>
      </c>
      <c r="F28" s="142">
        <v>-100</v>
      </c>
      <c r="G28" s="144">
        <v>0</v>
      </c>
      <c r="H28" s="142">
        <v>-100</v>
      </c>
      <c r="I28" s="398">
        <v>0</v>
      </c>
    </row>
    <row r="29" spans="1:9" x14ac:dyDescent="0.2">
      <c r="A29" s="396"/>
      <c r="B29" s="399" t="s">
        <v>217</v>
      </c>
      <c r="C29" s="398">
        <v>0</v>
      </c>
      <c r="D29" s="142">
        <v>-100</v>
      </c>
      <c r="E29" s="144">
        <v>0</v>
      </c>
      <c r="F29" s="142">
        <v>-100</v>
      </c>
      <c r="G29" s="144">
        <v>68</v>
      </c>
      <c r="H29" s="142">
        <v>-79.204892966360845</v>
      </c>
      <c r="I29" s="484">
        <v>0.13051572906470124</v>
      </c>
    </row>
    <row r="30" spans="1:9" x14ac:dyDescent="0.2">
      <c r="A30" s="396"/>
      <c r="B30" s="399" t="s">
        <v>559</v>
      </c>
      <c r="C30" s="398">
        <v>133</v>
      </c>
      <c r="D30" s="142" t="s">
        <v>143</v>
      </c>
      <c r="E30" s="144">
        <v>399</v>
      </c>
      <c r="F30" s="142">
        <v>470</v>
      </c>
      <c r="G30" s="144">
        <v>1064</v>
      </c>
      <c r="H30" s="142">
        <v>-2.6532479414455628</v>
      </c>
      <c r="I30" s="511">
        <v>2.0421872900712077</v>
      </c>
    </row>
    <row r="31" spans="1:9" x14ac:dyDescent="0.2">
      <c r="A31" s="396"/>
      <c r="B31" s="399" t="s">
        <v>218</v>
      </c>
      <c r="C31" s="398">
        <v>477</v>
      </c>
      <c r="D31" s="142">
        <v>474.69879518072293</v>
      </c>
      <c r="E31" s="144">
        <v>2196</v>
      </c>
      <c r="F31" s="142">
        <v>239.41267387944359</v>
      </c>
      <c r="G31" s="144">
        <v>3516</v>
      </c>
      <c r="H31" s="142">
        <v>-47.119867649270567</v>
      </c>
      <c r="I31" s="401">
        <v>6.7484309322277873</v>
      </c>
    </row>
    <row r="32" spans="1:9" x14ac:dyDescent="0.2">
      <c r="A32" s="396"/>
      <c r="B32" s="399" t="s">
        <v>219</v>
      </c>
      <c r="C32" s="398">
        <v>511</v>
      </c>
      <c r="D32" s="142">
        <v>-37.377450980392155</v>
      </c>
      <c r="E32" s="144">
        <v>3301</v>
      </c>
      <c r="F32" s="73">
        <v>-19.093137254901961</v>
      </c>
      <c r="G32" s="144">
        <v>10061</v>
      </c>
      <c r="H32" s="546">
        <v>-16.186271242919027</v>
      </c>
      <c r="I32" s="484">
        <v>19.310569854705285</v>
      </c>
    </row>
    <row r="33" spans="1:9" x14ac:dyDescent="0.2">
      <c r="A33" s="664"/>
      <c r="B33" s="399" t="s">
        <v>221</v>
      </c>
      <c r="C33" s="398">
        <v>141</v>
      </c>
      <c r="D33" s="142" t="s">
        <v>143</v>
      </c>
      <c r="E33" s="144">
        <v>141</v>
      </c>
      <c r="F33" s="73">
        <v>-55.095541401273884</v>
      </c>
      <c r="G33" s="144">
        <v>141</v>
      </c>
      <c r="H33" s="546">
        <v>-71.399594320486813</v>
      </c>
      <c r="I33" s="484">
        <v>0.2706282029135717</v>
      </c>
    </row>
    <row r="34" spans="1:9" x14ac:dyDescent="0.2">
      <c r="A34" s="850" t="s">
        <v>452</v>
      </c>
      <c r="B34" s="146"/>
      <c r="C34" s="146">
        <v>1383</v>
      </c>
      <c r="D34" s="147">
        <v>6.4665127020785222</v>
      </c>
      <c r="E34" s="146">
        <v>6382</v>
      </c>
      <c r="F34" s="542">
        <v>-12.718818380743983</v>
      </c>
      <c r="G34" s="543">
        <v>16959</v>
      </c>
      <c r="H34" s="542">
        <v>-31.102985984156</v>
      </c>
      <c r="I34" s="544">
        <v>32.55023895894513</v>
      </c>
    </row>
    <row r="35" spans="1:9" x14ac:dyDescent="0.2">
      <c r="A35" s="766" t="s">
        <v>187</v>
      </c>
      <c r="B35" s="766"/>
      <c r="C35" s="766">
        <v>4295</v>
      </c>
      <c r="D35" s="767">
        <v>-16.715144463835564</v>
      </c>
      <c r="E35" s="766">
        <v>17343</v>
      </c>
      <c r="F35" s="768">
        <v>-13.703537841468878</v>
      </c>
      <c r="G35" s="766">
        <v>52101</v>
      </c>
      <c r="H35" s="768">
        <v>-18.566739606126916</v>
      </c>
      <c r="I35" s="769">
        <v>100</v>
      </c>
    </row>
    <row r="36" spans="1:9" x14ac:dyDescent="0.2">
      <c r="A36" s="151" t="s">
        <v>539</v>
      </c>
      <c r="B36" s="485"/>
      <c r="C36" s="152">
        <v>1846</v>
      </c>
      <c r="D36" s="547">
        <v>-29.676190476190477</v>
      </c>
      <c r="E36" s="152">
        <v>8518</v>
      </c>
      <c r="F36" s="547">
        <v>-21.946302574910657</v>
      </c>
      <c r="G36" s="152">
        <v>24867</v>
      </c>
      <c r="H36" s="547">
        <v>-34.608709372041652</v>
      </c>
      <c r="I36" s="548">
        <v>47.728450509587148</v>
      </c>
    </row>
    <row r="37" spans="1:9" x14ac:dyDescent="0.2">
      <c r="A37" s="151" t="s">
        <v>540</v>
      </c>
      <c r="B37" s="485"/>
      <c r="C37" s="152">
        <v>2449</v>
      </c>
      <c r="D37" s="547">
        <v>-3.2780410742496056</v>
      </c>
      <c r="E37" s="152">
        <v>8825</v>
      </c>
      <c r="F37" s="547">
        <v>-3.9089721254355401</v>
      </c>
      <c r="G37" s="152">
        <v>27234</v>
      </c>
      <c r="H37" s="547">
        <v>4.9398890258939581</v>
      </c>
      <c r="I37" s="548">
        <v>52.271549490412852</v>
      </c>
    </row>
    <row r="38" spans="1:9" x14ac:dyDescent="0.2">
      <c r="A38" s="153" t="s">
        <v>541</v>
      </c>
      <c r="B38" s="486"/>
      <c r="C38" s="154">
        <v>1295</v>
      </c>
      <c r="D38" s="549">
        <v>-10.318559556786704</v>
      </c>
      <c r="E38" s="154">
        <v>5111</v>
      </c>
      <c r="F38" s="549">
        <v>16.42369020501139</v>
      </c>
      <c r="G38" s="154">
        <v>15950</v>
      </c>
      <c r="H38" s="549">
        <v>8.1136040127431706</v>
      </c>
      <c r="I38" s="550">
        <v>30.613615861499778</v>
      </c>
    </row>
    <row r="39" spans="1:9" x14ac:dyDescent="0.2">
      <c r="A39" s="153" t="s">
        <v>542</v>
      </c>
      <c r="B39" s="486"/>
      <c r="C39" s="154">
        <v>3000</v>
      </c>
      <c r="D39" s="549">
        <v>-19.20280096956639</v>
      </c>
      <c r="E39" s="154">
        <v>12232</v>
      </c>
      <c r="F39" s="549">
        <v>-22.123893805309734</v>
      </c>
      <c r="G39" s="154">
        <v>36151</v>
      </c>
      <c r="H39" s="549">
        <v>-26.562658703556991</v>
      </c>
      <c r="I39" s="550">
        <v>69.386384138500219</v>
      </c>
    </row>
    <row r="40" spans="1:9" x14ac:dyDescent="0.2">
      <c r="A40" s="669" t="s">
        <v>647</v>
      </c>
      <c r="B40" s="670"/>
      <c r="C40" s="479">
        <v>25</v>
      </c>
      <c r="D40" s="678">
        <v>-3.8461538461538463</v>
      </c>
      <c r="E40" s="479">
        <v>311</v>
      </c>
      <c r="F40" s="678">
        <v>261.62790697674421</v>
      </c>
      <c r="G40" s="492">
        <v>924</v>
      </c>
      <c r="H40" s="671">
        <v>14.49814126394052</v>
      </c>
      <c r="I40" s="672">
        <v>1.7734784361144702</v>
      </c>
    </row>
    <row r="41" spans="1:9" x14ac:dyDescent="0.2">
      <c r="A41" s="84"/>
      <c r="B41" s="84"/>
      <c r="C41" s="84"/>
      <c r="D41" s="84"/>
      <c r="E41" s="84"/>
      <c r="F41" s="84"/>
      <c r="G41" s="84"/>
      <c r="H41" s="79"/>
      <c r="I41" s="79" t="s">
        <v>222</v>
      </c>
    </row>
    <row r="42" spans="1:9" x14ac:dyDescent="0.2">
      <c r="A42" s="80" t="s">
        <v>487</v>
      </c>
      <c r="B42" s="84"/>
      <c r="C42" s="84"/>
      <c r="D42" s="84"/>
      <c r="E42" s="84"/>
      <c r="F42" s="84"/>
      <c r="G42" s="84"/>
      <c r="H42" s="84"/>
      <c r="I42" s="1"/>
    </row>
    <row r="43" spans="1:9" s="1" customFormat="1" x14ac:dyDescent="0.2">
      <c r="A43" s="748" t="s">
        <v>665</v>
      </c>
    </row>
    <row r="44" spans="1:9" s="1" customFormat="1" x14ac:dyDescent="0.2">
      <c r="A44" s="441" t="s">
        <v>544</v>
      </c>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32" priority="38" operator="between">
      <formula>0</formula>
      <formula>0.5</formula>
    </cfRule>
    <cfRule type="cellIs" dxfId="131" priority="39" operator="between">
      <formula>0</formula>
      <formula>0.49</formula>
    </cfRule>
  </conditionalFormatting>
  <conditionalFormatting sqref="F18">
    <cfRule type="cellIs" dxfId="130" priority="37" stopIfTrue="1" operator="equal">
      <formula>0</formula>
    </cfRule>
  </conditionalFormatting>
  <conditionalFormatting sqref="F31">
    <cfRule type="cellIs" dxfId="129" priority="32" operator="between">
      <formula>0</formula>
      <formula>0.5</formula>
    </cfRule>
    <cfRule type="cellIs" dxfId="128" priority="33" operator="between">
      <formula>0</formula>
      <formula>0.49</formula>
    </cfRule>
  </conditionalFormatting>
  <conditionalFormatting sqref="F31">
    <cfRule type="cellIs" dxfId="127" priority="31" stopIfTrue="1" operator="equal">
      <formula>0</formula>
    </cfRule>
  </conditionalFormatting>
  <conditionalFormatting sqref="F32">
    <cfRule type="cellIs" dxfId="126" priority="23" operator="between">
      <formula>0</formula>
      <formula>0.5</formula>
    </cfRule>
    <cfRule type="cellIs" dxfId="125" priority="24" operator="between">
      <formula>0</formula>
      <formula>0.49</formula>
    </cfRule>
  </conditionalFormatting>
  <conditionalFormatting sqref="F32">
    <cfRule type="cellIs" dxfId="124" priority="22" stopIfTrue="1" operator="equal">
      <formula>0</formula>
    </cfRule>
  </conditionalFormatting>
  <conditionalFormatting sqref="F19">
    <cfRule type="cellIs" dxfId="123" priority="9" operator="between">
      <formula>0</formula>
      <formula>0.5</formula>
    </cfRule>
    <cfRule type="cellIs" dxfId="122" priority="10" operator="between">
      <formula>0</formula>
      <formula>0.49</formula>
    </cfRule>
  </conditionalFormatting>
  <conditionalFormatting sqref="F19">
    <cfRule type="cellIs" dxfId="121" priority="8" stopIfTrue="1" operator="equal">
      <formula>0</formula>
    </cfRule>
  </conditionalFormatting>
  <conditionalFormatting sqref="F33">
    <cfRule type="cellIs" dxfId="120" priority="6" operator="between">
      <formula>0</formula>
      <formula>0.5</formula>
    </cfRule>
    <cfRule type="cellIs" dxfId="119" priority="7" operator="between">
      <formula>0</formula>
      <formula>0.49</formula>
    </cfRule>
  </conditionalFormatting>
  <conditionalFormatting sqref="F33">
    <cfRule type="cellIs" dxfId="118" priority="5" stopIfTrue="1" operator="equal">
      <formula>0</formula>
    </cfRule>
  </conditionalFormatting>
  <conditionalFormatting sqref="I35">
    <cfRule type="cellIs" dxfId="117" priority="1" operator="between">
      <formula>0</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794">
        <f>INDICE!A3</f>
        <v>44287</v>
      </c>
      <c r="C3" s="795"/>
      <c r="D3" s="795" t="s">
        <v>116</v>
      </c>
      <c r="E3" s="795"/>
      <c r="F3" s="795" t="s">
        <v>117</v>
      </c>
      <c r="G3" s="795"/>
      <c r="H3" s="1"/>
    </row>
    <row r="4" spans="1:8" x14ac:dyDescent="0.2">
      <c r="A4" s="66"/>
      <c r="B4" s="629" t="s">
        <v>56</v>
      </c>
      <c r="C4" s="629" t="s">
        <v>457</v>
      </c>
      <c r="D4" s="629" t="s">
        <v>56</v>
      </c>
      <c r="E4" s="629" t="s">
        <v>457</v>
      </c>
      <c r="F4" s="629" t="s">
        <v>56</v>
      </c>
      <c r="G4" s="630" t="s">
        <v>457</v>
      </c>
      <c r="H4" s="1"/>
    </row>
    <row r="5" spans="1:8" x14ac:dyDescent="0.2">
      <c r="A5" s="157" t="s">
        <v>8</v>
      </c>
      <c r="B5" s="402">
        <v>52.847995085812713</v>
      </c>
      <c r="C5" s="488">
        <v>160.12132440218321</v>
      </c>
      <c r="D5" s="402">
        <v>53.711999966566701</v>
      </c>
      <c r="E5" s="488">
        <v>24.314895701121387</v>
      </c>
      <c r="F5" s="402">
        <v>38.847776666997497</v>
      </c>
      <c r="G5" s="488">
        <v>-25.475153350191004</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529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A34" sqref="A34"/>
    </sheetView>
  </sheetViews>
  <sheetFormatPr baseColWidth="10" defaultRowHeight="14.25" x14ac:dyDescent="0.2"/>
  <cols>
    <col min="1" max="1" width="20" customWidth="1"/>
    <col min="2" max="2" width="12.125" customWidth="1"/>
  </cols>
  <sheetData>
    <row r="1" spans="1:8" x14ac:dyDescent="0.2">
      <c r="A1" s="158" t="s">
        <v>461</v>
      </c>
      <c r="B1" s="158"/>
      <c r="C1" s="15"/>
      <c r="D1" s="15"/>
      <c r="E1" s="15"/>
      <c r="F1" s="15"/>
      <c r="G1" s="15"/>
      <c r="H1" s="1"/>
    </row>
    <row r="2" spans="1:8" x14ac:dyDescent="0.2">
      <c r="A2" s="159" t="s">
        <v>378</v>
      </c>
      <c r="B2" s="159"/>
      <c r="C2" s="160"/>
      <c r="D2" s="160"/>
      <c r="E2" s="160"/>
      <c r="F2" s="160"/>
      <c r="G2" s="160"/>
      <c r="H2" s="161" t="s">
        <v>152</v>
      </c>
    </row>
    <row r="3" spans="1:8" ht="14.1" customHeight="1" x14ac:dyDescent="0.2">
      <c r="A3" s="162"/>
      <c r="B3" s="794">
        <f>INDICE!A3</f>
        <v>44287</v>
      </c>
      <c r="C3" s="795"/>
      <c r="D3" s="795" t="s">
        <v>116</v>
      </c>
      <c r="E3" s="795"/>
      <c r="F3" s="795" t="s">
        <v>117</v>
      </c>
      <c r="G3" s="795"/>
      <c r="H3" s="795"/>
    </row>
    <row r="4" spans="1:8" x14ac:dyDescent="0.2">
      <c r="A4" s="160"/>
      <c r="B4" s="63" t="s">
        <v>47</v>
      </c>
      <c r="C4" s="63" t="s">
        <v>457</v>
      </c>
      <c r="D4" s="63" t="s">
        <v>47</v>
      </c>
      <c r="E4" s="63" t="s">
        <v>457</v>
      </c>
      <c r="F4" s="63" t="s">
        <v>47</v>
      </c>
      <c r="G4" s="64" t="s">
        <v>457</v>
      </c>
      <c r="H4" s="64" t="s">
        <v>107</v>
      </c>
    </row>
    <row r="5" spans="1:8" x14ac:dyDescent="0.2">
      <c r="A5" s="160" t="s">
        <v>226</v>
      </c>
      <c r="B5" s="163"/>
      <c r="C5" s="163"/>
      <c r="D5" s="163"/>
      <c r="E5" s="163"/>
      <c r="F5" s="163"/>
      <c r="G5" s="164"/>
      <c r="H5" s="165"/>
    </row>
    <row r="6" spans="1:8" x14ac:dyDescent="0.2">
      <c r="A6" s="1" t="s">
        <v>419</v>
      </c>
      <c r="B6" s="469">
        <v>15</v>
      </c>
      <c r="C6" s="404">
        <v>-72.727272727272734</v>
      </c>
      <c r="D6" s="242">
        <v>286</v>
      </c>
      <c r="E6" s="404">
        <v>-28.855721393034827</v>
      </c>
      <c r="F6" s="242">
        <v>881</v>
      </c>
      <c r="G6" s="404">
        <v>-25.841750841750844</v>
      </c>
      <c r="H6" s="404">
        <v>5.7819780796744773</v>
      </c>
    </row>
    <row r="7" spans="1:8" x14ac:dyDescent="0.2">
      <c r="A7" s="1" t="s">
        <v>48</v>
      </c>
      <c r="B7" s="469">
        <v>65</v>
      </c>
      <c r="C7" s="407">
        <v>-49.21875</v>
      </c>
      <c r="D7" s="469">
        <v>293</v>
      </c>
      <c r="E7" s="407">
        <v>-48.954703832752614</v>
      </c>
      <c r="F7" s="242">
        <v>782</v>
      </c>
      <c r="G7" s="404">
        <v>-48.108825481088253</v>
      </c>
      <c r="H7" s="404">
        <v>5.1322438800288772</v>
      </c>
    </row>
    <row r="8" spans="1:8" x14ac:dyDescent="0.2">
      <c r="A8" s="1" t="s">
        <v>49</v>
      </c>
      <c r="B8" s="469">
        <v>35</v>
      </c>
      <c r="C8" s="404">
        <v>-81.182795698924721</v>
      </c>
      <c r="D8" s="242">
        <v>136</v>
      </c>
      <c r="E8" s="404">
        <v>-72.8</v>
      </c>
      <c r="F8" s="242">
        <v>893</v>
      </c>
      <c r="G8" s="404">
        <v>-50.608407079646021</v>
      </c>
      <c r="H8" s="404">
        <v>5.8607337402375794</v>
      </c>
    </row>
    <row r="9" spans="1:8" x14ac:dyDescent="0.2">
      <c r="A9" s="1" t="s">
        <v>123</v>
      </c>
      <c r="B9" s="469">
        <v>227</v>
      </c>
      <c r="C9" s="404">
        <v>-55.6640625</v>
      </c>
      <c r="D9" s="242">
        <v>2126</v>
      </c>
      <c r="E9" s="404">
        <v>-9.6856414613423958</v>
      </c>
      <c r="F9" s="242">
        <v>6423</v>
      </c>
      <c r="G9" s="404">
        <v>-4.9711495783399906</v>
      </c>
      <c r="H9" s="404">
        <v>42.153967316400866</v>
      </c>
    </row>
    <row r="10" spans="1:8" x14ac:dyDescent="0.2">
      <c r="A10" s="1" t="s">
        <v>124</v>
      </c>
      <c r="B10" s="469">
        <v>193</v>
      </c>
      <c r="C10" s="404">
        <v>-40.247678018575847</v>
      </c>
      <c r="D10" s="242">
        <v>1099</v>
      </c>
      <c r="E10" s="404">
        <v>-10.795454545454545</v>
      </c>
      <c r="F10" s="242">
        <v>3694</v>
      </c>
      <c r="G10" s="404">
        <v>-34.619469026548671</v>
      </c>
      <c r="H10" s="404">
        <v>24.24361751000853</v>
      </c>
    </row>
    <row r="11" spans="1:8" x14ac:dyDescent="0.2">
      <c r="A11" s="1" t="s">
        <v>227</v>
      </c>
      <c r="B11" s="469">
        <v>320</v>
      </c>
      <c r="C11" s="404">
        <v>38.528138528138527</v>
      </c>
      <c r="D11" s="242">
        <v>1133</v>
      </c>
      <c r="E11" s="404">
        <v>63.965267727930531</v>
      </c>
      <c r="F11" s="242">
        <v>2564</v>
      </c>
      <c r="G11" s="404">
        <v>20.149953139643863</v>
      </c>
      <c r="H11" s="404">
        <v>16.827459473649668</v>
      </c>
    </row>
    <row r="12" spans="1:8" x14ac:dyDescent="0.2">
      <c r="A12" s="168" t="s">
        <v>228</v>
      </c>
      <c r="B12" s="470">
        <v>855</v>
      </c>
      <c r="C12" s="170">
        <v>-40.418118466898953</v>
      </c>
      <c r="D12" s="169">
        <v>5073</v>
      </c>
      <c r="E12" s="170">
        <v>-11.819920041717365</v>
      </c>
      <c r="F12" s="169">
        <v>15237</v>
      </c>
      <c r="G12" s="170">
        <v>-19.998949910742414</v>
      </c>
      <c r="H12" s="170">
        <v>100</v>
      </c>
    </row>
    <row r="13" spans="1:8" x14ac:dyDescent="0.2">
      <c r="A13" s="145" t="s">
        <v>229</v>
      </c>
      <c r="B13" s="471"/>
      <c r="C13" s="172"/>
      <c r="D13" s="171"/>
      <c r="E13" s="172"/>
      <c r="F13" s="171"/>
      <c r="G13" s="172"/>
      <c r="H13" s="172"/>
    </row>
    <row r="14" spans="1:8" x14ac:dyDescent="0.2">
      <c r="A14" s="1" t="s">
        <v>419</v>
      </c>
      <c r="B14" s="469">
        <v>28</v>
      </c>
      <c r="C14" s="469">
        <v>-9.67741935483871</v>
      </c>
      <c r="D14" s="242">
        <v>108</v>
      </c>
      <c r="E14" s="404">
        <v>-4.4247787610619467</v>
      </c>
      <c r="F14" s="242">
        <v>433</v>
      </c>
      <c r="G14" s="404">
        <v>-10.905349794238683</v>
      </c>
      <c r="H14" s="404">
        <v>2.1082870776122311</v>
      </c>
    </row>
    <row r="15" spans="1:8" x14ac:dyDescent="0.2">
      <c r="A15" s="1" t="s">
        <v>48</v>
      </c>
      <c r="B15" s="469">
        <v>321</v>
      </c>
      <c r="C15" s="404">
        <v>-31.410256410256409</v>
      </c>
      <c r="D15" s="242">
        <v>1595</v>
      </c>
      <c r="E15" s="404">
        <v>-1.9668100799016592</v>
      </c>
      <c r="F15" s="242">
        <v>4564</v>
      </c>
      <c r="G15" s="404">
        <v>-12.684140042089155</v>
      </c>
      <c r="H15" s="404">
        <v>22.222222222222221</v>
      </c>
    </row>
    <row r="16" spans="1:8" x14ac:dyDescent="0.2">
      <c r="A16" s="1" t="s">
        <v>49</v>
      </c>
      <c r="B16" s="469">
        <v>9</v>
      </c>
      <c r="C16" s="481">
        <v>-74.285714285714292</v>
      </c>
      <c r="D16" s="242">
        <v>162</v>
      </c>
      <c r="E16" s="404">
        <v>-28.947368421052634</v>
      </c>
      <c r="F16" s="242">
        <v>453</v>
      </c>
      <c r="G16" s="404">
        <v>-6.9815195071868574</v>
      </c>
      <c r="H16" s="404">
        <v>2.2056675430908559</v>
      </c>
    </row>
    <row r="17" spans="1:8" x14ac:dyDescent="0.2">
      <c r="A17" s="1" t="s">
        <v>123</v>
      </c>
      <c r="B17" s="469">
        <v>469</v>
      </c>
      <c r="C17" s="404">
        <v>-49.893162393162392</v>
      </c>
      <c r="D17" s="242">
        <v>2469</v>
      </c>
      <c r="E17" s="404">
        <v>1.772464962901896</v>
      </c>
      <c r="F17" s="242">
        <v>8752</v>
      </c>
      <c r="G17" s="404">
        <v>8.3302388909518505</v>
      </c>
      <c r="H17" s="404">
        <v>42.613691693446292</v>
      </c>
    </row>
    <row r="18" spans="1:8" x14ac:dyDescent="0.2">
      <c r="A18" s="1" t="s">
        <v>124</v>
      </c>
      <c r="B18" s="469">
        <v>21</v>
      </c>
      <c r="C18" s="404">
        <v>-89.603960396039611</v>
      </c>
      <c r="D18" s="242">
        <v>460</v>
      </c>
      <c r="E18" s="404">
        <v>-52.47933884297521</v>
      </c>
      <c r="F18" s="242">
        <v>1791</v>
      </c>
      <c r="G18" s="404">
        <v>-34.154411764705884</v>
      </c>
      <c r="H18" s="404">
        <v>8.7204206836108682</v>
      </c>
    </row>
    <row r="19" spans="1:8" x14ac:dyDescent="0.2">
      <c r="A19" s="1" t="s">
        <v>227</v>
      </c>
      <c r="B19" s="469">
        <v>380</v>
      </c>
      <c r="C19" s="404">
        <v>-8.2125603864734309</v>
      </c>
      <c r="D19" s="242">
        <v>1404</v>
      </c>
      <c r="E19" s="404">
        <v>-18.134110787172013</v>
      </c>
      <c r="F19" s="242">
        <v>4545</v>
      </c>
      <c r="G19" s="404">
        <v>-22.334244702665757</v>
      </c>
      <c r="H19" s="404">
        <v>22.129710780017529</v>
      </c>
    </row>
    <row r="20" spans="1:8" x14ac:dyDescent="0.2">
      <c r="A20" s="173" t="s">
        <v>230</v>
      </c>
      <c r="B20" s="472">
        <v>1228</v>
      </c>
      <c r="C20" s="175">
        <v>-41.131351869606902</v>
      </c>
      <c r="D20" s="174">
        <v>6198</v>
      </c>
      <c r="E20" s="175">
        <v>-12.420517168291649</v>
      </c>
      <c r="F20" s="174">
        <v>20538</v>
      </c>
      <c r="G20" s="175">
        <v>-10.1220953131154</v>
      </c>
      <c r="H20" s="175">
        <v>100</v>
      </c>
    </row>
    <row r="21" spans="1:8" x14ac:dyDescent="0.2">
      <c r="A21" s="145" t="s">
        <v>462</v>
      </c>
      <c r="B21" s="473"/>
      <c r="C21" s="406"/>
      <c r="D21" s="405"/>
      <c r="E21" s="406"/>
      <c r="F21" s="405"/>
      <c r="G21" s="406"/>
      <c r="H21" s="406"/>
    </row>
    <row r="22" spans="1:8" x14ac:dyDescent="0.2">
      <c r="A22" s="1" t="s">
        <v>419</v>
      </c>
      <c r="B22" s="469">
        <v>13</v>
      </c>
      <c r="C22" s="404">
        <v>-154.16666666666669</v>
      </c>
      <c r="D22" s="242">
        <v>-178</v>
      </c>
      <c r="E22" s="404">
        <v>-38.408304498269899</v>
      </c>
      <c r="F22" s="242">
        <v>-448</v>
      </c>
      <c r="G22" s="404">
        <v>-36.182336182336186</v>
      </c>
      <c r="H22" s="407" t="s">
        <v>463</v>
      </c>
    </row>
    <row r="23" spans="1:8" x14ac:dyDescent="0.2">
      <c r="A23" s="1" t="s">
        <v>48</v>
      </c>
      <c r="B23" s="469">
        <v>256</v>
      </c>
      <c r="C23" s="404">
        <v>-24.705882352941178</v>
      </c>
      <c r="D23" s="242">
        <v>1302</v>
      </c>
      <c r="E23" s="404">
        <v>23.646723646723647</v>
      </c>
      <c r="F23" s="242">
        <v>3782</v>
      </c>
      <c r="G23" s="404">
        <v>1.6666666666666667</v>
      </c>
      <c r="H23" s="407" t="s">
        <v>463</v>
      </c>
    </row>
    <row r="24" spans="1:8" x14ac:dyDescent="0.2">
      <c r="A24" s="1" t="s">
        <v>49</v>
      </c>
      <c r="B24" s="469">
        <v>-26</v>
      </c>
      <c r="C24" s="407">
        <v>-82.78145695364239</v>
      </c>
      <c r="D24" s="242">
        <v>26</v>
      </c>
      <c r="E24" s="404">
        <v>-109.55882352941177</v>
      </c>
      <c r="F24" s="242">
        <v>-440</v>
      </c>
      <c r="G24" s="404">
        <v>-66.691900075700232</v>
      </c>
      <c r="H24" s="407" t="s">
        <v>463</v>
      </c>
    </row>
    <row r="25" spans="1:8" x14ac:dyDescent="0.2">
      <c r="A25" s="1" t="s">
        <v>123</v>
      </c>
      <c r="B25" s="469">
        <v>242</v>
      </c>
      <c r="C25" s="404">
        <v>-42.924528301886795</v>
      </c>
      <c r="D25" s="242">
        <v>343</v>
      </c>
      <c r="E25" s="404">
        <v>376.38888888888886</v>
      </c>
      <c r="F25" s="242">
        <v>2329</v>
      </c>
      <c r="G25" s="404">
        <v>76.439393939393938</v>
      </c>
      <c r="H25" s="407" t="s">
        <v>463</v>
      </c>
    </row>
    <row r="26" spans="1:8" x14ac:dyDescent="0.2">
      <c r="A26" s="1" t="s">
        <v>124</v>
      </c>
      <c r="B26" s="469">
        <v>-172</v>
      </c>
      <c r="C26" s="404">
        <v>42.148760330578511</v>
      </c>
      <c r="D26" s="242">
        <v>-639</v>
      </c>
      <c r="E26" s="404">
        <v>142.04545454545453</v>
      </c>
      <c r="F26" s="242">
        <v>-1903</v>
      </c>
      <c r="G26" s="404">
        <v>-35.051194539249146</v>
      </c>
      <c r="H26" s="407" t="s">
        <v>463</v>
      </c>
    </row>
    <row r="27" spans="1:8" x14ac:dyDescent="0.2">
      <c r="A27" s="1" t="s">
        <v>227</v>
      </c>
      <c r="B27" s="469">
        <v>60</v>
      </c>
      <c r="C27" s="404">
        <v>-67.213114754098356</v>
      </c>
      <c r="D27" s="242">
        <v>271</v>
      </c>
      <c r="E27" s="404">
        <v>-73.53515625</v>
      </c>
      <c r="F27" s="242">
        <v>1981</v>
      </c>
      <c r="G27" s="404">
        <v>-46.718665949435177</v>
      </c>
      <c r="H27" s="407" t="s">
        <v>463</v>
      </c>
    </row>
    <row r="28" spans="1:8" x14ac:dyDescent="0.2">
      <c r="A28" s="173" t="s">
        <v>231</v>
      </c>
      <c r="B28" s="472">
        <v>373</v>
      </c>
      <c r="C28" s="175">
        <v>-42.703533026113675</v>
      </c>
      <c r="D28" s="174">
        <v>1125</v>
      </c>
      <c r="E28" s="175">
        <v>-15.030211480362537</v>
      </c>
      <c r="F28" s="174">
        <v>5301</v>
      </c>
      <c r="G28" s="175">
        <v>39.316688567674113</v>
      </c>
      <c r="H28" s="403" t="s">
        <v>463</v>
      </c>
    </row>
    <row r="29" spans="1:8" x14ac:dyDescent="0.2">
      <c r="A29" s="80" t="s">
        <v>126</v>
      </c>
      <c r="B29" s="166"/>
      <c r="C29" s="166"/>
      <c r="D29" s="166"/>
      <c r="E29" s="166"/>
      <c r="F29" s="166"/>
      <c r="G29" s="166"/>
      <c r="H29" s="161" t="s">
        <v>222</v>
      </c>
    </row>
    <row r="30" spans="1:8" x14ac:dyDescent="0.2">
      <c r="A30" s="748" t="s">
        <v>544</v>
      </c>
      <c r="B30" s="166"/>
      <c r="C30" s="166"/>
      <c r="D30" s="166"/>
      <c r="E30" s="166"/>
      <c r="F30" s="166"/>
      <c r="G30" s="167"/>
      <c r="H30" s="167"/>
    </row>
    <row r="31" spans="1:8" x14ac:dyDescent="0.2">
      <c r="A31" s="133" t="s">
        <v>464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topLeftCell="A19" workbookViewId="0">
      <selection activeCell="A55" sqref="A55"/>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465</v>
      </c>
      <c r="B1" s="158"/>
      <c r="C1" s="1"/>
      <c r="D1" s="1"/>
      <c r="E1" s="1"/>
      <c r="F1" s="1"/>
      <c r="G1" s="1"/>
      <c r="H1" s="1"/>
    </row>
    <row r="2" spans="1:8" x14ac:dyDescent="0.2">
      <c r="A2" s="390"/>
      <c r="B2" s="390"/>
      <c r="C2" s="390"/>
      <c r="D2" s="390"/>
      <c r="E2" s="390"/>
      <c r="F2" s="1"/>
      <c r="G2" s="1"/>
      <c r="H2" s="392" t="s">
        <v>152</v>
      </c>
    </row>
    <row r="3" spans="1:8" ht="14.65" customHeight="1" x14ac:dyDescent="0.2">
      <c r="A3" s="814" t="s">
        <v>459</v>
      </c>
      <c r="B3" s="812" t="s">
        <v>460</v>
      </c>
      <c r="C3" s="797">
        <f>INDICE!A3</f>
        <v>44287</v>
      </c>
      <c r="D3" s="796">
        <v>41671</v>
      </c>
      <c r="E3" s="796">
        <v>41671</v>
      </c>
      <c r="F3" s="795" t="s">
        <v>117</v>
      </c>
      <c r="G3" s="795"/>
      <c r="H3" s="795"/>
    </row>
    <row r="4" spans="1:8" x14ac:dyDescent="0.2">
      <c r="A4" s="815"/>
      <c r="B4" s="813"/>
      <c r="C4" s="82" t="s">
        <v>468</v>
      </c>
      <c r="D4" s="82" t="s">
        <v>469</v>
      </c>
      <c r="E4" s="82" t="s">
        <v>232</v>
      </c>
      <c r="F4" s="82" t="s">
        <v>468</v>
      </c>
      <c r="G4" s="82" t="s">
        <v>469</v>
      </c>
      <c r="H4" s="82" t="s">
        <v>232</v>
      </c>
    </row>
    <row r="5" spans="1:8" x14ac:dyDescent="0.2">
      <c r="A5" s="408"/>
      <c r="B5" s="551" t="s">
        <v>201</v>
      </c>
      <c r="C5" s="141">
        <v>0</v>
      </c>
      <c r="D5" s="141">
        <v>9</v>
      </c>
      <c r="E5" s="177">
        <v>9</v>
      </c>
      <c r="F5" s="143">
        <v>0</v>
      </c>
      <c r="G5" s="141">
        <v>250</v>
      </c>
      <c r="H5" s="176">
        <v>250</v>
      </c>
    </row>
    <row r="6" spans="1:8" x14ac:dyDescent="0.2">
      <c r="A6" s="665"/>
      <c r="B6" s="698" t="s">
        <v>233</v>
      </c>
      <c r="C6" s="141">
        <v>143</v>
      </c>
      <c r="D6" s="141">
        <v>187</v>
      </c>
      <c r="E6" s="177">
        <v>44</v>
      </c>
      <c r="F6" s="143">
        <v>1400</v>
      </c>
      <c r="G6" s="141">
        <v>2165</v>
      </c>
      <c r="H6" s="177">
        <v>765</v>
      </c>
    </row>
    <row r="7" spans="1:8" x14ac:dyDescent="0.2">
      <c r="A7" s="699" t="s">
        <v>309</v>
      </c>
      <c r="B7" s="697"/>
      <c r="C7" s="146">
        <v>148</v>
      </c>
      <c r="D7" s="178">
        <v>200</v>
      </c>
      <c r="E7" s="146">
        <v>52</v>
      </c>
      <c r="F7" s="146">
        <v>1405</v>
      </c>
      <c r="G7" s="178">
        <v>2419</v>
      </c>
      <c r="H7" s="146">
        <v>1014</v>
      </c>
    </row>
    <row r="8" spans="1:8" x14ac:dyDescent="0.2">
      <c r="A8" s="408"/>
      <c r="B8" s="552" t="s">
        <v>581</v>
      </c>
      <c r="C8" s="144">
        <v>0</v>
      </c>
      <c r="D8" s="141">
        <v>0</v>
      </c>
      <c r="E8" s="179">
        <v>0</v>
      </c>
      <c r="F8" s="144">
        <v>176</v>
      </c>
      <c r="G8" s="141">
        <v>0</v>
      </c>
      <c r="H8" s="179">
        <v>-176</v>
      </c>
    </row>
    <row r="9" spans="1:8" x14ac:dyDescent="0.2">
      <c r="A9" s="408"/>
      <c r="B9" s="552" t="s">
        <v>205</v>
      </c>
      <c r="C9" s="144">
        <v>0</v>
      </c>
      <c r="D9" s="141">
        <v>0</v>
      </c>
      <c r="E9" s="179">
        <v>0</v>
      </c>
      <c r="F9" s="144">
        <v>0</v>
      </c>
      <c r="G9" s="141">
        <v>154</v>
      </c>
      <c r="H9" s="179">
        <v>154</v>
      </c>
    </row>
    <row r="10" spans="1:8" x14ac:dyDescent="0.2">
      <c r="A10" s="665"/>
      <c r="B10" s="698" t="s">
        <v>234</v>
      </c>
      <c r="C10" s="141">
        <v>0</v>
      </c>
      <c r="D10" s="141">
        <v>0</v>
      </c>
      <c r="E10" s="177">
        <v>0</v>
      </c>
      <c r="F10" s="143">
        <v>2</v>
      </c>
      <c r="G10" s="141">
        <v>197</v>
      </c>
      <c r="H10" s="177">
        <v>195</v>
      </c>
    </row>
    <row r="11" spans="1:8" x14ac:dyDescent="0.2">
      <c r="A11" s="701" t="s">
        <v>466</v>
      </c>
      <c r="C11" s="146">
        <v>0</v>
      </c>
      <c r="D11" s="146">
        <v>0</v>
      </c>
      <c r="E11" s="146">
        <v>0</v>
      </c>
      <c r="F11" s="146">
        <v>178</v>
      </c>
      <c r="G11" s="146">
        <v>351</v>
      </c>
      <c r="H11" s="178">
        <v>173</v>
      </c>
    </row>
    <row r="12" spans="1:8" x14ac:dyDescent="0.2">
      <c r="A12" s="702"/>
      <c r="B12" s="700" t="s">
        <v>235</v>
      </c>
      <c r="C12" s="144">
        <v>7</v>
      </c>
      <c r="D12" s="141">
        <v>29</v>
      </c>
      <c r="E12" s="179">
        <v>22</v>
      </c>
      <c r="F12" s="144">
        <v>571</v>
      </c>
      <c r="G12" s="141">
        <v>913</v>
      </c>
      <c r="H12" s="179">
        <v>342</v>
      </c>
    </row>
    <row r="13" spans="1:8" x14ac:dyDescent="0.2">
      <c r="A13" s="408"/>
      <c r="B13" s="552" t="s">
        <v>236</v>
      </c>
      <c r="C13" s="144">
        <v>43</v>
      </c>
      <c r="D13" s="141">
        <v>116</v>
      </c>
      <c r="E13" s="179">
        <v>73</v>
      </c>
      <c r="F13" s="144">
        <v>493</v>
      </c>
      <c r="G13" s="141">
        <v>2620</v>
      </c>
      <c r="H13" s="179">
        <v>2127</v>
      </c>
    </row>
    <row r="14" spans="1:8" x14ac:dyDescent="0.2">
      <c r="A14" s="408"/>
      <c r="B14" s="552" t="s">
        <v>237</v>
      </c>
      <c r="C14" s="144">
        <v>0</v>
      </c>
      <c r="D14" s="144">
        <v>10</v>
      </c>
      <c r="E14" s="177">
        <v>10</v>
      </c>
      <c r="F14" s="144">
        <v>193</v>
      </c>
      <c r="G14" s="144">
        <v>364</v>
      </c>
      <c r="H14" s="177">
        <v>171</v>
      </c>
    </row>
    <row r="15" spans="1:8" x14ac:dyDescent="0.2">
      <c r="A15" s="408"/>
      <c r="B15" s="552" t="s">
        <v>207</v>
      </c>
      <c r="C15" s="144">
        <v>86</v>
      </c>
      <c r="D15" s="141">
        <v>84</v>
      </c>
      <c r="E15" s="177">
        <v>-2</v>
      </c>
      <c r="F15" s="144">
        <v>2236</v>
      </c>
      <c r="G15" s="141">
        <v>2016</v>
      </c>
      <c r="H15" s="177">
        <v>-220</v>
      </c>
    </row>
    <row r="16" spans="1:8" x14ac:dyDescent="0.2">
      <c r="A16" s="408"/>
      <c r="B16" s="552" t="s">
        <v>288</v>
      </c>
      <c r="C16" s="144">
        <v>0</v>
      </c>
      <c r="D16" s="141">
        <v>30</v>
      </c>
      <c r="E16" s="177">
        <v>30</v>
      </c>
      <c r="F16" s="144">
        <v>35</v>
      </c>
      <c r="G16" s="141">
        <v>508</v>
      </c>
      <c r="H16" s="177">
        <v>473</v>
      </c>
    </row>
    <row r="17" spans="1:8" x14ac:dyDescent="0.2">
      <c r="A17" s="408"/>
      <c r="B17" s="552" t="s">
        <v>558</v>
      </c>
      <c r="C17" s="144">
        <v>41</v>
      </c>
      <c r="D17" s="141">
        <v>166</v>
      </c>
      <c r="E17" s="177">
        <v>125</v>
      </c>
      <c r="F17" s="144">
        <v>933</v>
      </c>
      <c r="G17" s="141">
        <v>1898</v>
      </c>
      <c r="H17" s="177">
        <v>965</v>
      </c>
    </row>
    <row r="18" spans="1:8" x14ac:dyDescent="0.2">
      <c r="A18" s="408"/>
      <c r="B18" s="552" t="s">
        <v>238</v>
      </c>
      <c r="C18" s="144">
        <v>40</v>
      </c>
      <c r="D18" s="141">
        <v>129</v>
      </c>
      <c r="E18" s="177">
        <v>89</v>
      </c>
      <c r="F18" s="144">
        <v>1130</v>
      </c>
      <c r="G18" s="141">
        <v>1615</v>
      </c>
      <c r="H18" s="177">
        <v>485</v>
      </c>
    </row>
    <row r="19" spans="1:8" x14ac:dyDescent="0.2">
      <c r="A19" s="408"/>
      <c r="B19" s="552" t="s">
        <v>209</v>
      </c>
      <c r="C19" s="144">
        <v>0</v>
      </c>
      <c r="D19" s="141">
        <v>18</v>
      </c>
      <c r="E19" s="177">
        <v>18</v>
      </c>
      <c r="F19" s="144">
        <v>315</v>
      </c>
      <c r="G19" s="141">
        <v>292</v>
      </c>
      <c r="H19" s="177">
        <v>-23</v>
      </c>
    </row>
    <row r="20" spans="1:8" x14ac:dyDescent="0.2">
      <c r="A20" s="408"/>
      <c r="B20" s="552" t="s">
        <v>210</v>
      </c>
      <c r="C20" s="144">
        <v>0</v>
      </c>
      <c r="D20" s="141">
        <v>0</v>
      </c>
      <c r="E20" s="177">
        <v>0</v>
      </c>
      <c r="F20" s="144">
        <v>623</v>
      </c>
      <c r="G20" s="141">
        <v>0</v>
      </c>
      <c r="H20" s="177">
        <v>-623</v>
      </c>
    </row>
    <row r="21" spans="1:8" x14ac:dyDescent="0.2">
      <c r="A21" s="408"/>
      <c r="B21" s="552" t="s">
        <v>239</v>
      </c>
      <c r="C21" s="144">
        <v>63</v>
      </c>
      <c r="D21" s="141">
        <v>5</v>
      </c>
      <c r="E21" s="177">
        <v>-58</v>
      </c>
      <c r="F21" s="144">
        <v>603</v>
      </c>
      <c r="G21" s="141">
        <v>90</v>
      </c>
      <c r="H21" s="177">
        <v>-513</v>
      </c>
    </row>
    <row r="22" spans="1:8" x14ac:dyDescent="0.2">
      <c r="A22" s="408"/>
      <c r="B22" s="552" t="s">
        <v>240</v>
      </c>
      <c r="C22" s="144">
        <v>0</v>
      </c>
      <c r="D22" s="141">
        <v>12</v>
      </c>
      <c r="E22" s="177">
        <v>12</v>
      </c>
      <c r="F22" s="144">
        <v>179</v>
      </c>
      <c r="G22" s="141">
        <v>291</v>
      </c>
      <c r="H22" s="177">
        <v>112</v>
      </c>
    </row>
    <row r="23" spans="1:8" x14ac:dyDescent="0.2">
      <c r="A23" s="408"/>
      <c r="B23" s="703" t="s">
        <v>241</v>
      </c>
      <c r="C23" s="144">
        <v>202</v>
      </c>
      <c r="D23" s="141">
        <v>115</v>
      </c>
      <c r="E23" s="177">
        <v>-87</v>
      </c>
      <c r="F23" s="144">
        <v>2380</v>
      </c>
      <c r="G23" s="141">
        <v>1930</v>
      </c>
      <c r="H23" s="177">
        <v>-450</v>
      </c>
    </row>
    <row r="24" spans="1:8" x14ac:dyDescent="0.2">
      <c r="A24" s="701" t="s">
        <v>451</v>
      </c>
      <c r="C24" s="146">
        <v>482</v>
      </c>
      <c r="D24" s="146">
        <v>714</v>
      </c>
      <c r="E24" s="178">
        <v>232</v>
      </c>
      <c r="F24" s="146">
        <v>9691</v>
      </c>
      <c r="G24" s="146">
        <v>12537</v>
      </c>
      <c r="H24" s="178">
        <v>2846</v>
      </c>
    </row>
    <row r="25" spans="1:8" x14ac:dyDescent="0.2">
      <c r="A25" s="702"/>
      <c r="B25" s="700" t="s">
        <v>211</v>
      </c>
      <c r="C25" s="144">
        <v>14</v>
      </c>
      <c r="D25" s="141">
        <v>0</v>
      </c>
      <c r="E25" s="179">
        <v>-14</v>
      </c>
      <c r="F25" s="144">
        <v>995</v>
      </c>
      <c r="G25" s="141">
        <v>0</v>
      </c>
      <c r="H25" s="179">
        <v>-995</v>
      </c>
    </row>
    <row r="26" spans="1:8" x14ac:dyDescent="0.2">
      <c r="A26" s="409"/>
      <c r="B26" s="552" t="s">
        <v>242</v>
      </c>
      <c r="C26" s="144">
        <v>0</v>
      </c>
      <c r="D26" s="144">
        <v>0</v>
      </c>
      <c r="E26" s="177">
        <v>0</v>
      </c>
      <c r="F26" s="414">
        <v>213</v>
      </c>
      <c r="G26" s="144">
        <v>0</v>
      </c>
      <c r="H26" s="177">
        <v>-213</v>
      </c>
    </row>
    <row r="27" spans="1:8" x14ac:dyDescent="0.2">
      <c r="A27" s="409"/>
      <c r="B27" s="552" t="s">
        <v>335</v>
      </c>
      <c r="C27" s="144">
        <v>0</v>
      </c>
      <c r="D27" s="144">
        <v>0</v>
      </c>
      <c r="E27" s="177">
        <v>0</v>
      </c>
      <c r="F27" s="414">
        <v>38</v>
      </c>
      <c r="G27" s="144">
        <v>0</v>
      </c>
      <c r="H27" s="177">
        <v>-38</v>
      </c>
    </row>
    <row r="28" spans="1:8" x14ac:dyDescent="0.2">
      <c r="A28" s="409"/>
      <c r="B28" s="552" t="s">
        <v>550</v>
      </c>
      <c r="C28" s="144">
        <v>0</v>
      </c>
      <c r="D28" s="144">
        <v>0</v>
      </c>
      <c r="E28" s="177">
        <v>0</v>
      </c>
      <c r="F28" s="144">
        <v>0</v>
      </c>
      <c r="G28" s="144">
        <v>199</v>
      </c>
      <c r="H28" s="177">
        <v>199</v>
      </c>
    </row>
    <row r="29" spans="1:8" x14ac:dyDescent="0.2">
      <c r="A29" s="409"/>
      <c r="B29" s="703" t="s">
        <v>534</v>
      </c>
      <c r="C29" s="144">
        <v>12</v>
      </c>
      <c r="D29" s="141">
        <v>16</v>
      </c>
      <c r="E29" s="177">
        <v>4</v>
      </c>
      <c r="F29" s="144">
        <v>57</v>
      </c>
      <c r="G29" s="141">
        <v>58</v>
      </c>
      <c r="H29" s="177">
        <v>1</v>
      </c>
    </row>
    <row r="30" spans="1:8" x14ac:dyDescent="0.2">
      <c r="A30" s="701" t="s">
        <v>349</v>
      </c>
      <c r="C30" s="146">
        <v>26</v>
      </c>
      <c r="D30" s="146">
        <v>16</v>
      </c>
      <c r="E30" s="178">
        <v>-10</v>
      </c>
      <c r="F30" s="146">
        <v>1303</v>
      </c>
      <c r="G30" s="146">
        <v>257</v>
      </c>
      <c r="H30" s="178">
        <v>-1046</v>
      </c>
    </row>
    <row r="31" spans="1:8" x14ac:dyDescent="0.2">
      <c r="A31" s="702"/>
      <c r="B31" s="700" t="s">
        <v>214</v>
      </c>
      <c r="C31" s="144">
        <v>125</v>
      </c>
      <c r="D31" s="141">
        <v>0</v>
      </c>
      <c r="E31" s="179">
        <v>-125</v>
      </c>
      <c r="F31" s="144">
        <v>1647</v>
      </c>
      <c r="G31" s="141">
        <v>47</v>
      </c>
      <c r="H31" s="179">
        <v>-1600</v>
      </c>
    </row>
    <row r="32" spans="1:8" x14ac:dyDescent="0.2">
      <c r="A32" s="409"/>
      <c r="B32" s="552" t="s">
        <v>218</v>
      </c>
      <c r="C32" s="144">
        <v>30</v>
      </c>
      <c r="D32" s="144">
        <v>0</v>
      </c>
      <c r="E32" s="177">
        <v>-30</v>
      </c>
      <c r="F32" s="144">
        <v>61</v>
      </c>
      <c r="G32" s="144">
        <v>114</v>
      </c>
      <c r="H32" s="177">
        <v>53</v>
      </c>
    </row>
    <row r="33" spans="1:8" x14ac:dyDescent="0.2">
      <c r="A33" s="409"/>
      <c r="B33" s="552" t="s">
        <v>243</v>
      </c>
      <c r="C33" s="144">
        <v>0</v>
      </c>
      <c r="D33" s="144">
        <v>188</v>
      </c>
      <c r="E33" s="177">
        <v>188</v>
      </c>
      <c r="F33" s="144">
        <v>0</v>
      </c>
      <c r="G33" s="144">
        <v>2622</v>
      </c>
      <c r="H33" s="177">
        <v>2622</v>
      </c>
    </row>
    <row r="34" spans="1:8" x14ac:dyDescent="0.2">
      <c r="A34" s="409"/>
      <c r="B34" s="552" t="s">
        <v>220</v>
      </c>
      <c r="C34" s="144">
        <v>0</v>
      </c>
      <c r="D34" s="144">
        <v>55</v>
      </c>
      <c r="E34" s="179">
        <v>55</v>
      </c>
      <c r="F34" s="144">
        <v>40</v>
      </c>
      <c r="G34" s="144">
        <v>667</v>
      </c>
      <c r="H34" s="177">
        <v>627</v>
      </c>
    </row>
    <row r="35" spans="1:8" x14ac:dyDescent="0.2">
      <c r="A35" s="409"/>
      <c r="B35" s="703" t="s">
        <v>221</v>
      </c>
      <c r="C35" s="144">
        <v>38</v>
      </c>
      <c r="D35" s="144">
        <v>22</v>
      </c>
      <c r="E35" s="177">
        <v>-16</v>
      </c>
      <c r="F35" s="144">
        <v>329</v>
      </c>
      <c r="G35" s="144">
        <v>1111</v>
      </c>
      <c r="H35" s="177">
        <v>782</v>
      </c>
    </row>
    <row r="36" spans="1:8" x14ac:dyDescent="0.2">
      <c r="A36" s="701" t="s">
        <v>452</v>
      </c>
      <c r="C36" s="146">
        <v>193</v>
      </c>
      <c r="D36" s="146">
        <v>265</v>
      </c>
      <c r="E36" s="178">
        <v>72</v>
      </c>
      <c r="F36" s="146">
        <v>2077</v>
      </c>
      <c r="G36" s="146">
        <v>4561</v>
      </c>
      <c r="H36" s="178">
        <v>2484</v>
      </c>
    </row>
    <row r="37" spans="1:8" x14ac:dyDescent="0.2">
      <c r="A37" s="702"/>
      <c r="B37" s="700" t="s">
        <v>551</v>
      </c>
      <c r="C37" s="144">
        <v>0</v>
      </c>
      <c r="D37" s="141">
        <v>0</v>
      </c>
      <c r="E37" s="179">
        <v>0</v>
      </c>
      <c r="F37" s="144">
        <v>265</v>
      </c>
      <c r="G37" s="141">
        <v>16</v>
      </c>
      <c r="H37" s="179">
        <v>-249</v>
      </c>
    </row>
    <row r="38" spans="1:8" x14ac:dyDescent="0.2">
      <c r="A38" s="409"/>
      <c r="B38" s="552" t="s">
        <v>656</v>
      </c>
      <c r="C38" s="144">
        <v>0</v>
      </c>
      <c r="D38" s="144">
        <v>0</v>
      </c>
      <c r="E38" s="177">
        <v>0</v>
      </c>
      <c r="F38" s="414">
        <v>99</v>
      </c>
      <c r="G38" s="144">
        <v>13</v>
      </c>
      <c r="H38" s="177">
        <v>-86</v>
      </c>
    </row>
    <row r="39" spans="1:8" x14ac:dyDescent="0.2">
      <c r="A39" s="409"/>
      <c r="B39" s="552" t="s">
        <v>244</v>
      </c>
      <c r="C39" s="144">
        <v>6</v>
      </c>
      <c r="D39" s="144">
        <v>0</v>
      </c>
      <c r="E39" s="177">
        <v>-6</v>
      </c>
      <c r="F39" s="414">
        <v>52</v>
      </c>
      <c r="G39" s="144">
        <v>7</v>
      </c>
      <c r="H39" s="177">
        <v>-45</v>
      </c>
    </row>
    <row r="40" spans="1:8" x14ac:dyDescent="0.2">
      <c r="A40" s="409"/>
      <c r="B40" s="552" t="s">
        <v>592</v>
      </c>
      <c r="C40" s="144">
        <v>0</v>
      </c>
      <c r="D40" s="144">
        <v>0</v>
      </c>
      <c r="E40" s="177">
        <v>0</v>
      </c>
      <c r="F40" s="414">
        <v>117</v>
      </c>
      <c r="G40" s="144">
        <v>56</v>
      </c>
      <c r="H40" s="177">
        <v>-61</v>
      </c>
    </row>
    <row r="41" spans="1:8" x14ac:dyDescent="0.2">
      <c r="A41" s="409"/>
      <c r="B41" s="552" t="s">
        <v>664</v>
      </c>
      <c r="C41" s="144">
        <v>0</v>
      </c>
      <c r="D41" s="144">
        <v>33</v>
      </c>
      <c r="E41" s="179">
        <v>33</v>
      </c>
      <c r="F41" s="144">
        <v>0</v>
      </c>
      <c r="G41" s="144">
        <v>166</v>
      </c>
      <c r="H41" s="177">
        <v>166</v>
      </c>
    </row>
    <row r="42" spans="1:8" x14ac:dyDescent="0.2">
      <c r="A42" s="409"/>
      <c r="B42" s="703" t="s">
        <v>245</v>
      </c>
      <c r="C42" s="144">
        <v>0</v>
      </c>
      <c r="D42" s="144">
        <v>0</v>
      </c>
      <c r="E42" s="179">
        <v>0</v>
      </c>
      <c r="F42" s="414">
        <v>50</v>
      </c>
      <c r="G42" s="144">
        <v>155</v>
      </c>
      <c r="H42" s="179">
        <v>105</v>
      </c>
    </row>
    <row r="43" spans="1:8" x14ac:dyDescent="0.2">
      <c r="A43" s="699" t="s">
        <v>467</v>
      </c>
      <c r="B43" s="489"/>
      <c r="C43" s="146">
        <v>6</v>
      </c>
      <c r="D43" s="146">
        <v>33</v>
      </c>
      <c r="E43" s="178">
        <v>27</v>
      </c>
      <c r="F43" s="146">
        <v>583</v>
      </c>
      <c r="G43" s="146">
        <v>413</v>
      </c>
      <c r="H43" s="178">
        <v>-170</v>
      </c>
    </row>
    <row r="44" spans="1:8" x14ac:dyDescent="0.2">
      <c r="A44" s="150" t="s">
        <v>115</v>
      </c>
      <c r="B44" s="150"/>
      <c r="C44" s="150">
        <v>855</v>
      </c>
      <c r="D44" s="180">
        <v>1228</v>
      </c>
      <c r="E44" s="150">
        <v>373</v>
      </c>
      <c r="F44" s="150">
        <v>15237</v>
      </c>
      <c r="G44" s="180">
        <v>20538</v>
      </c>
      <c r="H44" s="150">
        <v>5301</v>
      </c>
    </row>
    <row r="45" spans="1:8" x14ac:dyDescent="0.2">
      <c r="A45" s="234" t="s">
        <v>453</v>
      </c>
      <c r="B45" s="152"/>
      <c r="C45" s="152">
        <v>175</v>
      </c>
      <c r="D45" s="716">
        <v>0</v>
      </c>
      <c r="E45" s="152">
        <v>-175</v>
      </c>
      <c r="F45" s="152">
        <v>2966</v>
      </c>
      <c r="G45" s="152">
        <v>516</v>
      </c>
      <c r="H45" s="152">
        <v>-2450</v>
      </c>
    </row>
    <row r="46" spans="1:8" x14ac:dyDescent="0.2">
      <c r="A46" s="234" t="s">
        <v>454</v>
      </c>
      <c r="B46" s="152"/>
      <c r="C46" s="152">
        <v>680</v>
      </c>
      <c r="D46" s="152">
        <v>1228</v>
      </c>
      <c r="E46" s="152">
        <v>548</v>
      </c>
      <c r="F46" s="152">
        <v>12271</v>
      </c>
      <c r="G46" s="152">
        <v>20022</v>
      </c>
      <c r="H46" s="152">
        <v>7751</v>
      </c>
    </row>
    <row r="47" spans="1:8" x14ac:dyDescent="0.2">
      <c r="A47" s="493" t="s">
        <v>455</v>
      </c>
      <c r="B47" s="154"/>
      <c r="C47" s="154">
        <v>435</v>
      </c>
      <c r="D47" s="154">
        <v>826</v>
      </c>
      <c r="E47" s="154">
        <v>391</v>
      </c>
      <c r="F47" s="154">
        <v>8471</v>
      </c>
      <c r="G47" s="154">
        <v>12938</v>
      </c>
      <c r="H47" s="154">
        <v>4467</v>
      </c>
    </row>
    <row r="48" spans="1:8" x14ac:dyDescent="0.2">
      <c r="A48" s="493" t="s">
        <v>456</v>
      </c>
      <c r="B48" s="154"/>
      <c r="C48" s="154">
        <v>420</v>
      </c>
      <c r="D48" s="154">
        <v>402</v>
      </c>
      <c r="E48" s="154">
        <v>-18</v>
      </c>
      <c r="F48" s="154">
        <v>6766</v>
      </c>
      <c r="G48" s="154">
        <v>7600</v>
      </c>
      <c r="H48" s="154">
        <v>834</v>
      </c>
    </row>
    <row r="49" spans="1:147" x14ac:dyDescent="0.2">
      <c r="A49" s="494" t="s">
        <v>671</v>
      </c>
      <c r="B49" s="491"/>
      <c r="C49" s="491">
        <v>337</v>
      </c>
      <c r="D49" s="479">
        <v>595</v>
      </c>
      <c r="E49" s="492">
        <v>258</v>
      </c>
      <c r="F49" s="492">
        <v>6876</v>
      </c>
      <c r="G49" s="492">
        <v>10568</v>
      </c>
      <c r="H49" s="492">
        <v>3692</v>
      </c>
    </row>
    <row r="50" spans="1:147" x14ac:dyDescent="0.2">
      <c r="B50" s="84"/>
      <c r="C50" s="84"/>
      <c r="D50" s="84"/>
      <c r="E50" s="84"/>
      <c r="F50" s="84"/>
      <c r="G50" s="84"/>
      <c r="H50" s="706" t="s">
        <v>222</v>
      </c>
    </row>
    <row r="51" spans="1:147" x14ac:dyDescent="0.2">
      <c r="A51" s="748" t="s">
        <v>672</v>
      </c>
      <c r="B51" s="84"/>
      <c r="C51" s="84"/>
      <c r="D51" s="84"/>
      <c r="E51" s="84"/>
      <c r="F51" s="84"/>
      <c r="G51" s="84"/>
      <c r="H51" s="84"/>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393"/>
      <c r="DL51" s="393"/>
      <c r="DM51" s="393"/>
      <c r="DN51" s="393"/>
      <c r="DO51" s="393"/>
      <c r="DP51" s="393"/>
      <c r="DQ51" s="393"/>
      <c r="DR51" s="393"/>
      <c r="DS51" s="393"/>
      <c r="DT51" s="393"/>
      <c r="DU51" s="393"/>
      <c r="DV51" s="393"/>
      <c r="DW51" s="393"/>
      <c r="DX51" s="393"/>
      <c r="DY51" s="393"/>
      <c r="DZ51" s="393"/>
      <c r="EA51" s="393"/>
      <c r="EB51" s="393"/>
      <c r="EC51" s="393"/>
      <c r="ED51" s="393"/>
      <c r="EE51" s="393"/>
      <c r="EF51" s="393"/>
      <c r="EG51" s="393"/>
      <c r="EH51" s="393"/>
      <c r="EI51" s="393"/>
      <c r="EJ51" s="393"/>
      <c r="EK51" s="393"/>
      <c r="EL51" s="393"/>
      <c r="EM51" s="393"/>
      <c r="EN51" s="393"/>
      <c r="EO51" s="393"/>
      <c r="EP51" s="393"/>
      <c r="EQ51" s="393"/>
    </row>
    <row r="52" spans="1:147" x14ac:dyDescent="0.2">
      <c r="A52" s="748" t="s">
        <v>544</v>
      </c>
      <c r="B52" s="84"/>
      <c r="C52" s="84"/>
      <c r="D52" s="84"/>
      <c r="E52" s="84"/>
      <c r="F52" s="84"/>
      <c r="G52" s="84"/>
      <c r="H52" s="84"/>
    </row>
    <row r="53" spans="1:147" x14ac:dyDescent="0.2">
      <c r="C53" s="182"/>
      <c r="D53" s="182"/>
      <c r="E53" s="182"/>
      <c r="F53" s="182"/>
      <c r="G53" s="182"/>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94">
        <f>INDICE!A3</f>
        <v>44287</v>
      </c>
      <c r="C3" s="795"/>
      <c r="D3" s="795" t="s">
        <v>116</v>
      </c>
      <c r="E3" s="795"/>
      <c r="F3" s="795" t="s">
        <v>117</v>
      </c>
      <c r="G3" s="795"/>
      <c r="H3" s="795"/>
    </row>
    <row r="4" spans="1:8" x14ac:dyDescent="0.2">
      <c r="A4" s="66"/>
      <c r="B4" s="82" t="s">
        <v>47</v>
      </c>
      <c r="C4" s="82" t="s">
        <v>457</v>
      </c>
      <c r="D4" s="82" t="s">
        <v>47</v>
      </c>
      <c r="E4" s="82" t="s">
        <v>457</v>
      </c>
      <c r="F4" s="82" t="s">
        <v>47</v>
      </c>
      <c r="G4" s="83" t="s">
        <v>457</v>
      </c>
      <c r="H4" s="83" t="s">
        <v>122</v>
      </c>
    </row>
    <row r="5" spans="1:8" x14ac:dyDescent="0.2">
      <c r="A5" s="1" t="s">
        <v>600</v>
      </c>
      <c r="B5" s="602">
        <v>0.436</v>
      </c>
      <c r="C5" s="758">
        <v>-10.838445807770961</v>
      </c>
      <c r="D5" s="95">
        <v>1.6</v>
      </c>
      <c r="E5" s="187">
        <v>-15.700737618545837</v>
      </c>
      <c r="F5" s="95">
        <v>11.037000000000001</v>
      </c>
      <c r="G5" s="187">
        <v>23.29088471849866</v>
      </c>
      <c r="H5" s="487">
        <v>27.083825138167512</v>
      </c>
    </row>
    <row r="6" spans="1:8" x14ac:dyDescent="0.2">
      <c r="A6" s="1" t="s">
        <v>247</v>
      </c>
      <c r="B6" s="602">
        <v>0.27100000000000002</v>
      </c>
      <c r="C6" s="73">
        <v>-78.267842822774654</v>
      </c>
      <c r="D6" s="95">
        <v>1.482</v>
      </c>
      <c r="E6" s="187">
        <v>-89.637812893301643</v>
      </c>
      <c r="F6" s="95">
        <v>24.474</v>
      </c>
      <c r="G6" s="187">
        <v>-16.553581779126461</v>
      </c>
      <c r="H6" s="487">
        <v>60.057038727146114</v>
      </c>
    </row>
    <row r="7" spans="1:8" x14ac:dyDescent="0.2">
      <c r="A7" s="1" t="s">
        <v>248</v>
      </c>
      <c r="B7" s="602">
        <v>0</v>
      </c>
      <c r="C7" s="73" t="s">
        <v>143</v>
      </c>
      <c r="D7" s="758">
        <v>0</v>
      </c>
      <c r="E7" s="187">
        <v>-100</v>
      </c>
      <c r="F7" s="758">
        <v>5.8999999999999997E-2</v>
      </c>
      <c r="G7" s="187">
        <v>-93.847758081334717</v>
      </c>
      <c r="H7" s="602">
        <v>0.14478079941577268</v>
      </c>
    </row>
    <row r="8" spans="1:8" x14ac:dyDescent="0.2">
      <c r="A8" s="1" t="s">
        <v>249</v>
      </c>
      <c r="B8" s="602">
        <v>0.115</v>
      </c>
      <c r="C8" s="73">
        <v>35.294117647058826</v>
      </c>
      <c r="D8" s="95">
        <v>0.38900000000000001</v>
      </c>
      <c r="E8" s="187">
        <v>9.8870056497175138</v>
      </c>
      <c r="F8" s="95">
        <v>2.6349999999999998</v>
      </c>
      <c r="G8" s="187">
        <v>172.77432712215321</v>
      </c>
      <c r="H8" s="487">
        <v>6.4660577366196774</v>
      </c>
    </row>
    <row r="9" spans="1:8" x14ac:dyDescent="0.2">
      <c r="A9" t="s">
        <v>639</v>
      </c>
      <c r="B9" s="602">
        <v>9.9000000000000005E-2</v>
      </c>
      <c r="C9" s="73">
        <v>-32.17319813647574</v>
      </c>
      <c r="D9" s="95">
        <v>0.42208000000000001</v>
      </c>
      <c r="E9" s="187">
        <v>-37.794022283794142</v>
      </c>
      <c r="F9" s="95">
        <v>2.5462599999999997</v>
      </c>
      <c r="G9" s="187">
        <v>-21.182574026954917</v>
      </c>
      <c r="H9" s="487">
        <v>6.2482975986509377</v>
      </c>
    </row>
    <row r="10" spans="1:8" x14ac:dyDescent="0.2">
      <c r="A10" s="189" t="s">
        <v>250</v>
      </c>
      <c r="B10" s="188">
        <v>0.92100000000000004</v>
      </c>
      <c r="C10" s="189">
        <v>-53.176475373164678</v>
      </c>
      <c r="D10" s="188">
        <v>3.8930799999999999</v>
      </c>
      <c r="E10" s="189">
        <v>-77.485611444222371</v>
      </c>
      <c r="F10" s="188">
        <v>40.751259999999995</v>
      </c>
      <c r="G10" s="189">
        <v>-6.182162591990453</v>
      </c>
      <c r="H10" s="189">
        <v>100</v>
      </c>
    </row>
    <row r="11" spans="1:8" x14ac:dyDescent="0.2">
      <c r="A11" s="576" t="s">
        <v>251</v>
      </c>
      <c r="B11" s="644">
        <f>B10/'Consumo PP'!B11*100</f>
        <v>2.2738589726297304E-2</v>
      </c>
      <c r="C11" s="644"/>
      <c r="D11" s="644">
        <f>D10/'Consumo PP'!D11*100</f>
        <v>2.3781280472912208E-2</v>
      </c>
      <c r="E11" s="644"/>
      <c r="F11" s="644">
        <f>F10/'Consumo PP'!F11*100</f>
        <v>8.3805518904952275E-2</v>
      </c>
      <c r="G11" s="576"/>
      <c r="H11" s="643"/>
    </row>
    <row r="12" spans="1:8" x14ac:dyDescent="0.2">
      <c r="A12" s="80" t="s">
        <v>587</v>
      </c>
      <c r="B12" s="59"/>
      <c r="C12" s="108"/>
      <c r="D12" s="108"/>
      <c r="E12" s="108"/>
      <c r="F12" s="108"/>
      <c r="G12" s="108"/>
      <c r="H12" s="161" t="s">
        <v>222</v>
      </c>
    </row>
    <row r="13" spans="1:8" s="1" customFormat="1" x14ac:dyDescent="0.2">
      <c r="A13" s="80" t="s">
        <v>537</v>
      </c>
      <c r="B13" s="108"/>
    </row>
    <row r="14" spans="1:8" s="1" customFormat="1" x14ac:dyDescent="0.2">
      <c r="A14" s="393" t="s">
        <v>545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115" priority="50" operator="between">
      <formula>0.00001</formula>
      <formula>0.499</formula>
    </cfRule>
  </conditionalFormatting>
  <conditionalFormatting sqref="F5:F6">
    <cfRule type="cellIs" dxfId="114" priority="48" operator="between">
      <formula>0.00001</formula>
      <formula>0.499</formula>
    </cfRule>
  </conditionalFormatting>
  <conditionalFormatting sqref="G5">
    <cfRule type="cellIs" dxfId="113" priority="47" operator="between">
      <formula>0.00001</formula>
      <formula>0.499</formula>
    </cfRule>
  </conditionalFormatting>
  <conditionalFormatting sqref="B7 D7">
    <cfRule type="cellIs" dxfId="112" priority="36" operator="between">
      <formula>0.00001</formula>
      <formula>0.499</formula>
    </cfRule>
  </conditionalFormatting>
  <conditionalFormatting sqref="B7 D7">
    <cfRule type="cellIs" dxfId="111" priority="31" operator="between">
      <formula>0.00001</formula>
      <formula>0.499</formula>
    </cfRule>
  </conditionalFormatting>
  <conditionalFormatting sqref="D8 B8">
    <cfRule type="cellIs" dxfId="110" priority="29" operator="between">
      <formula>0.00001</formula>
      <formula>0.499</formula>
    </cfRule>
  </conditionalFormatting>
  <conditionalFormatting sqref="D8">
    <cfRule type="cellIs" dxfId="109" priority="23" operator="between">
      <formula>0.00001</formula>
      <formula>0.499</formula>
    </cfRule>
  </conditionalFormatting>
  <conditionalFormatting sqref="D9 B9">
    <cfRule type="cellIs" dxfId="108" priority="27" operator="between">
      <formula>0.00001</formula>
      <formula>0.499</formula>
    </cfRule>
  </conditionalFormatting>
  <conditionalFormatting sqref="B5">
    <cfRule type="cellIs" dxfId="107" priority="24" operator="between">
      <formula>0.00001</formula>
      <formula>0.499</formula>
    </cfRule>
  </conditionalFormatting>
  <conditionalFormatting sqref="B5">
    <cfRule type="cellIs" dxfId="106" priority="25" operator="between">
      <formula>0.00001</formula>
      <formula>0.499</formula>
    </cfRule>
  </conditionalFormatting>
  <conditionalFormatting sqref="F8">
    <cfRule type="cellIs" dxfId="105" priority="22" operator="between">
      <formula>0.00001</formula>
      <formula>0.499</formula>
    </cfRule>
  </conditionalFormatting>
  <conditionalFormatting sqref="F8">
    <cfRule type="cellIs" dxfId="104" priority="21" operator="between">
      <formula>0.00001</formula>
      <formula>0.499</formula>
    </cfRule>
  </conditionalFormatting>
  <conditionalFormatting sqref="F8">
    <cfRule type="cellIs" dxfId="103" priority="20" operator="between">
      <formula>0.00001</formula>
      <formula>0.499</formula>
    </cfRule>
  </conditionalFormatting>
  <conditionalFormatting sqref="F9">
    <cfRule type="cellIs" dxfId="102" priority="19" operator="between">
      <formula>0.00001</formula>
      <formula>0.499</formula>
    </cfRule>
  </conditionalFormatting>
  <conditionalFormatting sqref="F9">
    <cfRule type="cellIs" dxfId="101" priority="18" operator="between">
      <formula>0.00001</formula>
      <formula>0.499</formula>
    </cfRule>
  </conditionalFormatting>
  <conditionalFormatting sqref="B7">
    <cfRule type="cellIs" dxfId="100" priority="17" operator="between">
      <formula>0.00001</formula>
      <formula>0.499</formula>
    </cfRule>
  </conditionalFormatting>
  <conditionalFormatting sqref="B6">
    <cfRule type="cellIs" dxfId="99" priority="16" operator="between">
      <formula>0.00001</formula>
      <formula>0.499</formula>
    </cfRule>
  </conditionalFormatting>
  <conditionalFormatting sqref="B6">
    <cfRule type="cellIs" dxfId="98" priority="15" operator="between">
      <formula>0.00001</formula>
      <formula>0.499</formula>
    </cfRule>
  </conditionalFormatting>
  <conditionalFormatting sqref="B6">
    <cfRule type="cellIs" dxfId="97" priority="14" operator="between">
      <formula>0.00001</formula>
      <formula>0.499</formula>
    </cfRule>
  </conditionalFormatting>
  <conditionalFormatting sqref="D7">
    <cfRule type="cellIs" dxfId="96" priority="13" operator="between">
      <formula>0.00001</formula>
      <formula>0.499</formula>
    </cfRule>
  </conditionalFormatting>
  <conditionalFormatting sqref="F7">
    <cfRule type="cellIs" dxfId="95" priority="12" operator="between">
      <formula>0.00001</formula>
      <formula>0.499</formula>
    </cfRule>
  </conditionalFormatting>
  <conditionalFormatting sqref="F7">
    <cfRule type="cellIs" dxfId="94" priority="11" operator="between">
      <formula>0.00001</formula>
      <formula>0.499</formula>
    </cfRule>
  </conditionalFormatting>
  <conditionalFormatting sqref="F7">
    <cfRule type="cellIs" dxfId="93" priority="10" operator="between">
      <formula>0.00001</formula>
      <formula>0.499</formula>
    </cfRule>
  </conditionalFormatting>
  <conditionalFormatting sqref="F7">
    <cfRule type="cellIs" dxfId="92" priority="9" operator="between">
      <formula>0.00001</formula>
      <formula>0.499</formula>
    </cfRule>
  </conditionalFormatting>
  <conditionalFormatting sqref="C5">
    <cfRule type="cellIs" dxfId="91" priority="8" operator="between">
      <formula>0.00001</formula>
      <formula>0.499</formula>
    </cfRule>
  </conditionalFormatting>
  <conditionalFormatting sqref="C5">
    <cfRule type="cellIs" dxfId="90" priority="7" operator="between">
      <formula>0.00001</formula>
      <formula>0.499</formula>
    </cfRule>
  </conditionalFormatting>
  <conditionalFormatting sqref="C5">
    <cfRule type="cellIs" dxfId="89" priority="6" operator="between">
      <formula>0.00001</formula>
      <formula>0.499</formula>
    </cfRule>
  </conditionalFormatting>
  <conditionalFormatting sqref="C5">
    <cfRule type="cellIs" dxfId="88" priority="5" operator="between">
      <formula>0.00001</formula>
      <formula>0.499</formula>
    </cfRule>
  </conditionalFormatting>
  <conditionalFormatting sqref="H7">
    <cfRule type="cellIs" dxfId="87" priority="4" operator="between">
      <formula>0.00001</formula>
      <formula>0.499</formula>
    </cfRule>
  </conditionalFormatting>
  <conditionalFormatting sqref="H7">
    <cfRule type="cellIs" dxfId="86" priority="3" operator="between">
      <formula>0.00001</formula>
      <formula>0.499</formula>
    </cfRule>
  </conditionalFormatting>
  <conditionalFormatting sqref="H7">
    <cfRule type="cellIs" dxfId="85" priority="2" operator="between">
      <formula>0.00001</formula>
      <formula>0.499</formula>
    </cfRule>
  </conditionalFormatting>
  <conditionalFormatting sqref="H7">
    <cfRule type="cellIs" dxfId="8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2" sqref="A2"/>
    </sheetView>
  </sheetViews>
  <sheetFormatPr baseColWidth="10" defaultRowHeight="14.25" x14ac:dyDescent="0.2"/>
  <cols>
    <col min="1" max="1" width="11" customWidth="1"/>
    <col min="8" max="53" width="11" style="1"/>
  </cols>
  <sheetData>
    <row r="1" spans="1:7" x14ac:dyDescent="0.2">
      <c r="A1" s="6" t="s">
        <v>252</v>
      </c>
      <c r="B1" s="431"/>
      <c r="C1" s="1"/>
      <c r="D1" s="1"/>
      <c r="E1" s="1"/>
      <c r="F1" s="1"/>
      <c r="G1" s="1"/>
    </row>
    <row r="2" spans="1:7" x14ac:dyDescent="0.2">
      <c r="A2" s="1"/>
      <c r="B2" s="1"/>
      <c r="C2" s="1"/>
      <c r="D2" s="1"/>
      <c r="E2" s="1"/>
      <c r="F2" s="1"/>
      <c r="G2" s="55" t="s">
        <v>152</v>
      </c>
    </row>
    <row r="3" spans="1:7" x14ac:dyDescent="0.2">
      <c r="A3" s="56"/>
      <c r="B3" s="797">
        <f>INDICE!A3</f>
        <v>44287</v>
      </c>
      <c r="C3" s="797"/>
      <c r="D3" s="796" t="s">
        <v>116</v>
      </c>
      <c r="E3" s="796"/>
      <c r="F3" s="796" t="s">
        <v>117</v>
      </c>
      <c r="G3" s="796"/>
    </row>
    <row r="4" spans="1:7" x14ac:dyDescent="0.2">
      <c r="A4" s="66"/>
      <c r="B4" s="631" t="s">
        <v>47</v>
      </c>
      <c r="C4" s="197" t="s">
        <v>457</v>
      </c>
      <c r="D4" s="631" t="s">
        <v>47</v>
      </c>
      <c r="E4" s="197" t="s">
        <v>457</v>
      </c>
      <c r="F4" s="631" t="s">
        <v>47</v>
      </c>
      <c r="G4" s="197" t="s">
        <v>457</v>
      </c>
    </row>
    <row r="5" spans="1:7" ht="15" x14ac:dyDescent="0.25">
      <c r="A5" s="426" t="s">
        <v>115</v>
      </c>
      <c r="B5" s="429">
        <v>4577</v>
      </c>
      <c r="C5" s="427">
        <v>4.9048819619527846</v>
      </c>
      <c r="D5" s="428">
        <v>17977</v>
      </c>
      <c r="E5" s="427">
        <v>-10.339152119700747</v>
      </c>
      <c r="F5" s="430">
        <v>54544</v>
      </c>
      <c r="G5" s="427">
        <v>-14.919902041835002</v>
      </c>
    </row>
    <row r="6" spans="1:7" x14ac:dyDescent="0.2">
      <c r="A6" s="80"/>
      <c r="B6" s="1"/>
      <c r="C6" s="1"/>
      <c r="D6" s="1"/>
      <c r="E6" s="1"/>
      <c r="F6" s="1"/>
      <c r="G6" s="55" t="s">
        <v>222</v>
      </c>
    </row>
    <row r="7" spans="1:7" x14ac:dyDescent="0.2">
      <c r="A7" s="80" t="s">
        <v>587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2" sqref="A2"/>
    </sheetView>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253</v>
      </c>
      <c r="B1" s="3"/>
      <c r="C1" s="3"/>
      <c r="D1" s="3"/>
      <c r="E1" s="3"/>
      <c r="F1" s="3"/>
      <c r="G1" s="3"/>
    </row>
    <row r="2" spans="1:8" ht="15.75" x14ac:dyDescent="0.25">
      <c r="A2" s="2"/>
      <c r="B2" s="89"/>
      <c r="C2" s="3"/>
      <c r="D2" s="3"/>
      <c r="E2" s="3"/>
      <c r="F2" s="3"/>
      <c r="G2" s="3"/>
      <c r="H2" s="55" t="s">
        <v>152</v>
      </c>
    </row>
    <row r="3" spans="1:8" x14ac:dyDescent="0.2">
      <c r="A3" s="70"/>
      <c r="B3" s="794">
        <f>INDICE!A3</f>
        <v>44287</v>
      </c>
      <c r="C3" s="795"/>
      <c r="D3" s="795" t="s">
        <v>116</v>
      </c>
      <c r="E3" s="795"/>
      <c r="F3" s="795" t="s">
        <v>117</v>
      </c>
      <c r="G3" s="795"/>
      <c r="H3" s="795"/>
    </row>
    <row r="4" spans="1:8" x14ac:dyDescent="0.2">
      <c r="A4" s="66"/>
      <c r="B4" s="63" t="s">
        <v>47</v>
      </c>
      <c r="C4" s="63" t="s">
        <v>430</v>
      </c>
      <c r="D4" s="63" t="s">
        <v>47</v>
      </c>
      <c r="E4" s="63" t="s">
        <v>430</v>
      </c>
      <c r="F4" s="63" t="s">
        <v>47</v>
      </c>
      <c r="G4" s="64" t="s">
        <v>430</v>
      </c>
      <c r="H4" s="64" t="s">
        <v>122</v>
      </c>
    </row>
    <row r="5" spans="1:8" x14ac:dyDescent="0.2">
      <c r="A5" s="3" t="s">
        <v>526</v>
      </c>
      <c r="B5" s="309">
        <v>67</v>
      </c>
      <c r="C5" s="72">
        <v>-4.2857142857142856</v>
      </c>
      <c r="D5" s="71">
        <v>332</v>
      </c>
      <c r="E5" s="72">
        <v>6.0702875399361016</v>
      </c>
      <c r="F5" s="71">
        <v>939</v>
      </c>
      <c r="G5" s="72">
        <v>-15.784753363228699</v>
      </c>
      <c r="H5" s="312">
        <v>1.7510340611369346</v>
      </c>
    </row>
    <row r="6" spans="1:8" x14ac:dyDescent="0.2">
      <c r="A6" s="3" t="s">
        <v>48</v>
      </c>
      <c r="B6" s="310">
        <v>745.35199999999998</v>
      </c>
      <c r="C6" s="59">
        <v>32.150392363364276</v>
      </c>
      <c r="D6" s="58">
        <v>2909.5279999999998</v>
      </c>
      <c r="E6" s="59">
        <v>11.803096256947514</v>
      </c>
      <c r="F6" s="58">
        <v>8129.3389999999999</v>
      </c>
      <c r="G6" s="59">
        <v>-8.6465794914111296</v>
      </c>
      <c r="H6" s="313">
        <v>15.159477618241606</v>
      </c>
    </row>
    <row r="7" spans="1:8" x14ac:dyDescent="0.2">
      <c r="A7" s="3" t="s">
        <v>49</v>
      </c>
      <c r="B7" s="310">
        <v>662.36500000000001</v>
      </c>
      <c r="C7" s="59">
        <v>5.4843954790923126</v>
      </c>
      <c r="D7" s="58">
        <v>2537.5309999999999</v>
      </c>
      <c r="E7" s="59">
        <v>-19.112360245398154</v>
      </c>
      <c r="F7" s="58">
        <v>7394.2509999999993</v>
      </c>
      <c r="G7" s="59">
        <v>-25.396149244205091</v>
      </c>
      <c r="H7" s="313">
        <v>13.788695801486517</v>
      </c>
    </row>
    <row r="8" spans="1:8" x14ac:dyDescent="0.2">
      <c r="A8" s="3" t="s">
        <v>123</v>
      </c>
      <c r="B8" s="310">
        <v>1991</v>
      </c>
      <c r="C8" s="59">
        <v>4.8446550816219061</v>
      </c>
      <c r="D8" s="58">
        <v>7918</v>
      </c>
      <c r="E8" s="59">
        <v>-7.6725746268656723</v>
      </c>
      <c r="F8" s="58">
        <v>23716</v>
      </c>
      <c r="G8" s="59">
        <v>-11.388432222388282</v>
      </c>
      <c r="H8" s="313">
        <v>44.225264956255103</v>
      </c>
    </row>
    <row r="9" spans="1:8" x14ac:dyDescent="0.2">
      <c r="A9" s="3" t="s">
        <v>124</v>
      </c>
      <c r="B9" s="310">
        <v>75.213999999999999</v>
      </c>
      <c r="C9" s="59">
        <v>-59.452276341680367</v>
      </c>
      <c r="D9" s="58">
        <v>370.33</v>
      </c>
      <c r="E9" s="59">
        <v>-69.69488668213306</v>
      </c>
      <c r="F9" s="58">
        <v>1591.5389999999998</v>
      </c>
      <c r="G9" s="73">
        <v>-64.941403023226002</v>
      </c>
      <c r="H9" s="313">
        <v>2.9678796577506024</v>
      </c>
    </row>
    <row r="10" spans="1:8" x14ac:dyDescent="0.2">
      <c r="A10" s="66" t="s">
        <v>631</v>
      </c>
      <c r="B10" s="311">
        <v>965.55799999999999</v>
      </c>
      <c r="C10" s="59">
        <v>-1.5974799053843434</v>
      </c>
      <c r="D10" s="74">
        <v>3598.976999999999</v>
      </c>
      <c r="E10" s="75">
        <v>-9.956399003534484</v>
      </c>
      <c r="F10" s="74">
        <v>11855.326999999997</v>
      </c>
      <c r="G10" s="75">
        <v>-2.3275393315449939</v>
      </c>
      <c r="H10" s="314">
        <v>22.107647905129234</v>
      </c>
    </row>
    <row r="11" spans="1:8" x14ac:dyDescent="0.2">
      <c r="A11" s="76" t="s">
        <v>115</v>
      </c>
      <c r="B11" s="77">
        <v>4506.4890000000005</v>
      </c>
      <c r="C11" s="78">
        <v>4.1319203183789481</v>
      </c>
      <c r="D11" s="77">
        <v>17666.366000000002</v>
      </c>
      <c r="E11" s="78">
        <v>-10.989043102156511</v>
      </c>
      <c r="F11" s="77">
        <v>53625.455999999998</v>
      </c>
      <c r="G11" s="78">
        <v>-15.372713705792066</v>
      </c>
      <c r="H11" s="78">
        <v>100</v>
      </c>
    </row>
    <row r="12" spans="1:8" x14ac:dyDescent="0.2">
      <c r="A12" s="3"/>
      <c r="B12" s="3"/>
      <c r="C12" s="3"/>
      <c r="D12" s="3"/>
      <c r="E12" s="3"/>
      <c r="F12" s="3"/>
      <c r="G12" s="3"/>
      <c r="H12" s="79" t="s">
        <v>222</v>
      </c>
    </row>
    <row r="13" spans="1:8" x14ac:dyDescent="0.2">
      <c r="A13" s="80" t="s">
        <v>588</v>
      </c>
      <c r="B13" s="3"/>
      <c r="C13" s="3"/>
      <c r="D13" s="3"/>
      <c r="E13" s="3"/>
      <c r="F13" s="3"/>
      <c r="G13" s="3"/>
      <c r="H13" s="3"/>
    </row>
    <row r="14" spans="1:8" x14ac:dyDescent="0.2">
      <c r="A14" s="80" t="s">
        <v>589</v>
      </c>
      <c r="B14" s="58"/>
      <c r="C14" s="3"/>
      <c r="D14" s="3"/>
      <c r="E14" s="3"/>
      <c r="F14" s="3"/>
      <c r="G14" s="3"/>
      <c r="H14" s="3"/>
    </row>
    <row r="15" spans="1:8" x14ac:dyDescent="0.2">
      <c r="A15" s="80" t="s">
        <v>545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25" bestFit="1" customWidth="1"/>
    <col min="3" max="3" width="1.625" customWidth="1"/>
    <col min="4" max="4" width="35.25" bestFit="1" customWidth="1"/>
  </cols>
  <sheetData>
    <row r="1" spans="1:7" x14ac:dyDescent="0.2">
      <c r="A1" s="158" t="s">
        <v>254</v>
      </c>
      <c r="B1" s="158"/>
      <c r="C1" s="158"/>
      <c r="D1" s="158"/>
      <c r="E1" s="158"/>
      <c r="F1" s="15"/>
      <c r="G1" s="15"/>
    </row>
    <row r="2" spans="1:7" x14ac:dyDescent="0.2">
      <c r="A2" s="158"/>
      <c r="B2" s="158"/>
      <c r="C2" s="158"/>
      <c r="D2" s="158"/>
      <c r="E2" s="161" t="s">
        <v>152</v>
      </c>
      <c r="F2" s="15"/>
      <c r="G2" s="15"/>
    </row>
    <row r="3" spans="1:7" x14ac:dyDescent="0.2">
      <c r="A3" s="816">
        <f>INDICE!A3</f>
        <v>44287</v>
      </c>
      <c r="B3" s="816">
        <v>41671</v>
      </c>
      <c r="C3" s="817">
        <v>41671</v>
      </c>
      <c r="D3" s="816">
        <v>41671</v>
      </c>
      <c r="E3" s="816">
        <v>41671</v>
      </c>
      <c r="F3" s="15"/>
    </row>
    <row r="4" spans="1:7" ht="15" x14ac:dyDescent="0.25">
      <c r="A4" s="1" t="s">
        <v>30</v>
      </c>
      <c r="B4" s="166">
        <v>0.92100000000000004</v>
      </c>
      <c r="C4" s="432"/>
      <c r="D4" s="15" t="s">
        <v>255</v>
      </c>
      <c r="E4" s="496">
        <v>4506.4890000000005</v>
      </c>
    </row>
    <row r="5" spans="1:7" x14ac:dyDescent="0.2">
      <c r="A5" s="1" t="s">
        <v>256</v>
      </c>
      <c r="B5" s="166">
        <v>4295</v>
      </c>
      <c r="C5" s="241"/>
      <c r="D5" s="1" t="s">
        <v>257</v>
      </c>
      <c r="E5" s="166">
        <v>-323</v>
      </c>
    </row>
    <row r="6" spans="1:7" x14ac:dyDescent="0.2">
      <c r="A6" s="1" t="s">
        <v>481</v>
      </c>
      <c r="B6" s="166">
        <v>88</v>
      </c>
      <c r="C6" s="241"/>
      <c r="D6" s="1" t="s">
        <v>258</v>
      </c>
      <c r="E6" s="166">
        <v>268.89411999999857</v>
      </c>
    </row>
    <row r="7" spans="1:7" x14ac:dyDescent="0.2">
      <c r="A7" s="1" t="s">
        <v>482</v>
      </c>
      <c r="B7" s="166">
        <v>31.078999999999724</v>
      </c>
      <c r="C7" s="241"/>
      <c r="D7" s="1" t="s">
        <v>483</v>
      </c>
      <c r="E7" s="166">
        <v>855</v>
      </c>
    </row>
    <row r="8" spans="1:7" x14ac:dyDescent="0.2">
      <c r="A8" s="1" t="s">
        <v>484</v>
      </c>
      <c r="B8" s="166">
        <v>162</v>
      </c>
      <c r="C8" s="241"/>
      <c r="D8" s="1" t="s">
        <v>485</v>
      </c>
      <c r="E8" s="166">
        <v>-1228</v>
      </c>
    </row>
    <row r="9" spans="1:7" ht="15" x14ac:dyDescent="0.25">
      <c r="A9" s="173" t="s">
        <v>58</v>
      </c>
      <c r="B9" s="436">
        <v>4577</v>
      </c>
      <c r="C9" s="241"/>
      <c r="D9" s="1" t="s">
        <v>260</v>
      </c>
      <c r="E9" s="166">
        <v>-29</v>
      </c>
    </row>
    <row r="10" spans="1:7" ht="15" x14ac:dyDescent="0.25">
      <c r="A10" s="1" t="s">
        <v>259</v>
      </c>
      <c r="B10" s="166">
        <v>-70.510999999999513</v>
      </c>
      <c r="C10" s="241"/>
      <c r="D10" s="173" t="s">
        <v>486</v>
      </c>
      <c r="E10" s="436">
        <v>4050.3831199999991</v>
      </c>
      <c r="G10" s="508"/>
    </row>
    <row r="11" spans="1:7" ht="15" x14ac:dyDescent="0.25">
      <c r="A11" s="173" t="s">
        <v>255</v>
      </c>
      <c r="B11" s="436">
        <v>4506.4890000000005</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F11" sqref="F11"/>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20" t="s">
        <v>488</v>
      </c>
      <c r="B1" s="820"/>
      <c r="C1" s="820"/>
      <c r="D1" s="820"/>
      <c r="E1" s="192"/>
      <c r="F1" s="192"/>
      <c r="G1" s="6"/>
      <c r="H1" s="6"/>
      <c r="I1" s="6"/>
      <c r="J1" s="6"/>
    </row>
    <row r="2" spans="1:10" ht="14.25" customHeight="1" x14ac:dyDescent="0.2">
      <c r="A2" s="820"/>
      <c r="B2" s="820"/>
      <c r="C2" s="820"/>
      <c r="D2" s="820"/>
      <c r="E2" s="192"/>
      <c r="F2" s="192"/>
      <c r="G2" s="6"/>
      <c r="H2" s="6"/>
      <c r="I2" s="6"/>
      <c r="J2" s="6"/>
    </row>
    <row r="3" spans="1:10" ht="14.25" customHeight="1" x14ac:dyDescent="0.2">
      <c r="A3" s="53"/>
      <c r="B3" s="53"/>
      <c r="C3" s="53"/>
      <c r="D3" s="55" t="s">
        <v>261</v>
      </c>
    </row>
    <row r="4" spans="1:10" ht="14.25" customHeight="1" x14ac:dyDescent="0.2">
      <c r="A4" s="193"/>
      <c r="B4" s="193"/>
      <c r="C4" s="194" t="s">
        <v>601</v>
      </c>
      <c r="D4" s="194" t="s">
        <v>602</v>
      </c>
    </row>
    <row r="5" spans="1:10" ht="14.25" customHeight="1" x14ac:dyDescent="0.2">
      <c r="A5" s="821">
        <v>2017</v>
      </c>
      <c r="B5" s="661" t="s">
        <v>603</v>
      </c>
      <c r="C5" s="662">
        <v>13.52</v>
      </c>
      <c r="D5" s="197">
        <v>4.8875096974398682</v>
      </c>
    </row>
    <row r="6" spans="1:10" ht="14.25" customHeight="1" x14ac:dyDescent="0.2">
      <c r="A6" s="822" t="s">
        <v>522</v>
      </c>
      <c r="B6" s="195" t="s">
        <v>604</v>
      </c>
      <c r="C6" s="681">
        <v>14.18</v>
      </c>
      <c r="D6" s="196">
        <v>4.881656804733729</v>
      </c>
    </row>
    <row r="7" spans="1:10" ht="14.25" customHeight="1" x14ac:dyDescent="0.2">
      <c r="A7" s="822" t="s">
        <v>522</v>
      </c>
      <c r="B7" s="195" t="s">
        <v>605</v>
      </c>
      <c r="C7" s="681">
        <v>14.88</v>
      </c>
      <c r="D7" s="196">
        <v>4.9365303244005716</v>
      </c>
    </row>
    <row r="8" spans="1:10" ht="14.25" customHeight="1" x14ac:dyDescent="0.2">
      <c r="A8" s="822" t="s">
        <v>522</v>
      </c>
      <c r="B8" s="195" t="s">
        <v>606</v>
      </c>
      <c r="C8" s="681">
        <v>14.15</v>
      </c>
      <c r="D8" s="196">
        <v>-4.9059139784946266</v>
      </c>
    </row>
    <row r="9" spans="1:10" ht="14.25" customHeight="1" x14ac:dyDescent="0.2">
      <c r="A9" s="823" t="s">
        <v>522</v>
      </c>
      <c r="B9" s="195" t="s">
        <v>607</v>
      </c>
      <c r="C9" s="681">
        <v>14.45</v>
      </c>
      <c r="D9" s="199">
        <v>2.1201413427561762</v>
      </c>
    </row>
    <row r="10" spans="1:10" ht="14.25" customHeight="1" x14ac:dyDescent="0.2">
      <c r="A10" s="824">
        <v>2018</v>
      </c>
      <c r="B10" s="661" t="s">
        <v>608</v>
      </c>
      <c r="C10" s="662">
        <v>14.68</v>
      </c>
      <c r="D10" s="197">
        <v>1.5916955017301067</v>
      </c>
    </row>
    <row r="11" spans="1:10" ht="14.25" customHeight="1" x14ac:dyDescent="0.2">
      <c r="A11" s="825" t="s">
        <v>522</v>
      </c>
      <c r="B11" s="195" t="s">
        <v>609</v>
      </c>
      <c r="C11" s="681">
        <v>13.96</v>
      </c>
      <c r="D11" s="196">
        <v>-4.9046321525885483</v>
      </c>
    </row>
    <row r="12" spans="1:10" ht="14.25" customHeight="1" x14ac:dyDescent="0.2">
      <c r="A12" s="825" t="s">
        <v>522</v>
      </c>
      <c r="B12" s="195" t="s">
        <v>610</v>
      </c>
      <c r="C12" s="681">
        <v>13.27</v>
      </c>
      <c r="D12" s="196">
        <v>-4.9426934097421293</v>
      </c>
    </row>
    <row r="13" spans="1:10" ht="14.25" customHeight="1" x14ac:dyDescent="0.2">
      <c r="A13" s="825" t="s">
        <v>522</v>
      </c>
      <c r="B13" s="195" t="s">
        <v>611</v>
      </c>
      <c r="C13" s="681">
        <v>13.92</v>
      </c>
      <c r="D13" s="196">
        <v>4.8982667671439364</v>
      </c>
    </row>
    <row r="14" spans="1:10" ht="14.25" customHeight="1" x14ac:dyDescent="0.2">
      <c r="A14" s="825" t="s">
        <v>522</v>
      </c>
      <c r="B14" s="195" t="s">
        <v>612</v>
      </c>
      <c r="C14" s="681">
        <v>14.61</v>
      </c>
      <c r="D14" s="196">
        <v>4.9568965517241343</v>
      </c>
    </row>
    <row r="15" spans="1:10" ht="14.25" customHeight="1" x14ac:dyDescent="0.2">
      <c r="A15" s="826" t="s">
        <v>522</v>
      </c>
      <c r="B15" s="198" t="s">
        <v>613</v>
      </c>
      <c r="C15" s="640">
        <v>15.33</v>
      </c>
      <c r="D15" s="199">
        <v>4.928131416837787</v>
      </c>
    </row>
    <row r="16" spans="1:10" ht="14.25" customHeight="1" x14ac:dyDescent="0.2">
      <c r="A16" s="824">
        <v>2019</v>
      </c>
      <c r="B16" s="661" t="s">
        <v>614</v>
      </c>
      <c r="C16" s="662">
        <v>14.57</v>
      </c>
      <c r="D16" s="197">
        <v>-4.9575994781474213</v>
      </c>
    </row>
    <row r="17" spans="1:4" ht="14.25" customHeight="1" x14ac:dyDescent="0.2">
      <c r="A17" s="825" t="s">
        <v>522</v>
      </c>
      <c r="B17" s="195" t="s">
        <v>615</v>
      </c>
      <c r="C17" s="681">
        <v>13.86</v>
      </c>
      <c r="D17" s="196">
        <v>-4.8730267673301357</v>
      </c>
    </row>
    <row r="18" spans="1:4" ht="14.25" customHeight="1" x14ac:dyDescent="0.2">
      <c r="A18" s="825" t="s">
        <v>522</v>
      </c>
      <c r="B18" s="195" t="s">
        <v>617</v>
      </c>
      <c r="C18" s="681">
        <v>13.17</v>
      </c>
      <c r="D18" s="196">
        <v>-4.9783549783549752</v>
      </c>
    </row>
    <row r="19" spans="1:4" ht="14.25" customHeight="1" x14ac:dyDescent="0.2">
      <c r="A19" s="825" t="s">
        <v>522</v>
      </c>
      <c r="B19" s="195" t="s">
        <v>618</v>
      </c>
      <c r="C19" s="681">
        <v>12.77</v>
      </c>
      <c r="D19" s="196">
        <v>-3.0372057706909672</v>
      </c>
    </row>
    <row r="20" spans="1:4" ht="14.25" customHeight="1" x14ac:dyDescent="0.2">
      <c r="A20" s="825" t="s">
        <v>522</v>
      </c>
      <c r="B20" s="195" t="s">
        <v>624</v>
      </c>
      <c r="C20" s="681">
        <v>12.15</v>
      </c>
      <c r="D20" s="196">
        <v>-4.8551292090837839</v>
      </c>
    </row>
    <row r="21" spans="1:4" ht="14.25" customHeight="1" x14ac:dyDescent="0.2">
      <c r="A21" s="826" t="s">
        <v>522</v>
      </c>
      <c r="B21" s="198" t="s">
        <v>626</v>
      </c>
      <c r="C21" s="640">
        <v>12.74</v>
      </c>
      <c r="D21" s="199">
        <v>4.8559670781892992</v>
      </c>
    </row>
    <row r="22" spans="1:4" ht="14.25" customHeight="1" x14ac:dyDescent="0.2">
      <c r="A22" s="824">
        <v>2020</v>
      </c>
      <c r="B22" s="661" t="s">
        <v>643</v>
      </c>
      <c r="C22" s="662">
        <v>13.37</v>
      </c>
      <c r="D22" s="197">
        <v>4.9450549450549373</v>
      </c>
    </row>
    <row r="23" spans="1:4" ht="14.25" customHeight="1" x14ac:dyDescent="0.2">
      <c r="A23" s="825" t="s">
        <v>522</v>
      </c>
      <c r="B23" s="195" t="s">
        <v>653</v>
      </c>
      <c r="C23" s="681">
        <v>12.71</v>
      </c>
      <c r="D23" s="196">
        <v>-4.9364248317127783</v>
      </c>
    </row>
    <row r="24" spans="1:4" ht="14.25" customHeight="1" x14ac:dyDescent="0.2">
      <c r="A24" s="825" t="s">
        <v>522</v>
      </c>
      <c r="B24" s="195" t="s">
        <v>655</v>
      </c>
      <c r="C24" s="681">
        <v>12.09</v>
      </c>
      <c r="D24" s="196">
        <v>-4.8780487804878128</v>
      </c>
    </row>
    <row r="25" spans="1:4" ht="14.25" customHeight="1" x14ac:dyDescent="0.2">
      <c r="A25" s="826" t="s">
        <v>522</v>
      </c>
      <c r="B25" s="198" t="s">
        <v>658</v>
      </c>
      <c r="C25" s="640">
        <v>12.68</v>
      </c>
      <c r="D25" s="199">
        <v>4.8800661703887496</v>
      </c>
    </row>
    <row r="26" spans="1:4" ht="14.25" customHeight="1" x14ac:dyDescent="0.2">
      <c r="A26" s="818">
        <v>2021</v>
      </c>
      <c r="B26" s="195" t="s">
        <v>659</v>
      </c>
      <c r="C26" s="681">
        <v>13.3</v>
      </c>
      <c r="D26" s="197">
        <v>4.8895899053627838</v>
      </c>
    </row>
    <row r="27" spans="1:4" ht="14.25" customHeight="1" x14ac:dyDescent="0.2">
      <c r="A27" s="819" t="s">
        <v>522</v>
      </c>
      <c r="B27" s="198" t="s">
        <v>663</v>
      </c>
      <c r="C27" s="640">
        <v>13.96</v>
      </c>
      <c r="D27" s="199">
        <v>4.9624060150375948</v>
      </c>
    </row>
    <row r="28" spans="1:4" ht="14.25" customHeight="1" x14ac:dyDescent="0.2">
      <c r="A28" s="663" t="s">
        <v>262</v>
      </c>
      <c r="B28"/>
      <c r="C28"/>
      <c r="D28" s="774" t="s">
        <v>586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5:A9"/>
    <mergeCell ref="A10:A15"/>
    <mergeCell ref="A16:A21"/>
    <mergeCell ref="A22: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2" sqref="A2"/>
    </sheetView>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489</v>
      </c>
      <c r="B1" s="53"/>
      <c r="C1" s="53"/>
      <c r="D1" s="6"/>
      <c r="E1" s="6"/>
      <c r="F1" s="6"/>
    </row>
    <row r="2" spans="1:6" x14ac:dyDescent="0.2">
      <c r="A2" s="54"/>
      <c r="B2" s="54"/>
      <c r="C2" s="54"/>
      <c r="D2" s="65"/>
      <c r="E2" s="65"/>
      <c r="F2" s="55" t="s">
        <v>263</v>
      </c>
    </row>
    <row r="3" spans="1:6" x14ac:dyDescent="0.2">
      <c r="A3" s="56"/>
      <c r="B3" s="797" t="s">
        <v>264</v>
      </c>
      <c r="C3" s="797"/>
      <c r="D3" s="797"/>
      <c r="E3" s="796" t="s">
        <v>265</v>
      </c>
      <c r="F3" s="796"/>
    </row>
    <row r="4" spans="1:6" x14ac:dyDescent="0.2">
      <c r="A4" s="66"/>
      <c r="B4" s="201" t="s">
        <v>666</v>
      </c>
      <c r="C4" s="202" t="s">
        <v>661</v>
      </c>
      <c r="D4" s="201" t="s">
        <v>669</v>
      </c>
      <c r="E4" s="185" t="s">
        <v>266</v>
      </c>
      <c r="F4" s="184" t="s">
        <v>267</v>
      </c>
    </row>
    <row r="5" spans="1:6" x14ac:dyDescent="0.2">
      <c r="A5" s="434" t="s">
        <v>491</v>
      </c>
      <c r="B5" s="90">
        <v>132.12295421666661</v>
      </c>
      <c r="C5" s="90">
        <v>131.04779015483874</v>
      </c>
      <c r="D5" s="90">
        <v>110.46448105333336</v>
      </c>
      <c r="E5" s="90">
        <v>0.82043662129481409</v>
      </c>
      <c r="F5" s="90">
        <v>19.606730558826712</v>
      </c>
    </row>
    <row r="6" spans="1:6" x14ac:dyDescent="0.2">
      <c r="A6" s="66" t="s">
        <v>490</v>
      </c>
      <c r="B6" s="97">
        <v>118.17604893666665</v>
      </c>
      <c r="C6" s="199">
        <v>118.38325905483873</v>
      </c>
      <c r="D6" s="97">
        <v>101.82724638000002</v>
      </c>
      <c r="E6" s="97">
        <v>-0.17503329425666456</v>
      </c>
      <c r="F6" s="97">
        <v>16.055430287936872</v>
      </c>
    </row>
    <row r="7" spans="1:6" x14ac:dyDescent="0.2">
      <c r="F7" s="55" t="s">
        <v>586</v>
      </c>
    </row>
    <row r="13" spans="1:6" x14ac:dyDescent="0.2">
      <c r="C13" s="1" t="s">
        <v>378</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82" t="s">
        <v>268</v>
      </c>
      <c r="B1" s="782"/>
      <c r="C1" s="782"/>
      <c r="D1" s="3"/>
      <c r="E1" s="3"/>
    </row>
    <row r="2" spans="1:38" x14ac:dyDescent="0.2">
      <c r="A2" s="783"/>
      <c r="B2" s="782"/>
      <c r="C2" s="782"/>
      <c r="D2" s="3"/>
      <c r="E2" s="55" t="s">
        <v>263</v>
      </c>
    </row>
    <row r="3" spans="1:38" x14ac:dyDescent="0.2">
      <c r="A3" s="57"/>
      <c r="B3" s="203" t="s">
        <v>269</v>
      </c>
      <c r="C3" s="203" t="s">
        <v>270</v>
      </c>
      <c r="D3" s="203" t="s">
        <v>271</v>
      </c>
      <c r="E3" s="203" t="s">
        <v>272</v>
      </c>
    </row>
    <row r="4" spans="1:38" x14ac:dyDescent="0.2">
      <c r="A4" s="204" t="s">
        <v>273</v>
      </c>
      <c r="B4" s="205">
        <v>132.12295421666661</v>
      </c>
      <c r="C4" s="206">
        <v>22.930430070661149</v>
      </c>
      <c r="D4" s="206">
        <v>47.411314062672133</v>
      </c>
      <c r="E4" s="206">
        <v>61.781210083333335</v>
      </c>
      <c r="F4" s="632"/>
      <c r="G4" s="632"/>
      <c r="H4" s="632"/>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274</v>
      </c>
      <c r="B5" s="208">
        <v>152.0809523809524</v>
      </c>
      <c r="C5" s="92">
        <v>20.976683087027919</v>
      </c>
      <c r="D5" s="92">
        <v>68.755269293924471</v>
      </c>
      <c r="E5" s="92">
        <v>62.349000000000004</v>
      </c>
      <c r="F5" s="632"/>
      <c r="G5" s="632"/>
      <c r="M5" s="633"/>
      <c r="N5" s="633"/>
      <c r="O5" s="633"/>
      <c r="P5" s="633"/>
      <c r="Q5" s="633"/>
      <c r="R5" s="633"/>
      <c r="S5" s="633"/>
      <c r="T5" s="633"/>
      <c r="U5" s="633"/>
      <c r="V5" s="633"/>
      <c r="W5" s="633"/>
      <c r="X5" s="633"/>
      <c r="Y5" s="633"/>
      <c r="Z5" s="633"/>
      <c r="AA5" s="633"/>
      <c r="AB5" s="633"/>
      <c r="AC5" s="633"/>
      <c r="AD5" s="633"/>
      <c r="AE5" s="285"/>
      <c r="AF5" s="285"/>
      <c r="AG5" s="285"/>
      <c r="AH5" s="285"/>
      <c r="AI5" s="285"/>
      <c r="AJ5" s="285"/>
      <c r="AK5" s="285"/>
      <c r="AL5" s="285"/>
    </row>
    <row r="6" spans="1:38" x14ac:dyDescent="0.2">
      <c r="A6" s="207" t="s">
        <v>275</v>
      </c>
      <c r="B6" s="208">
        <v>122.32857142857142</v>
      </c>
      <c r="C6" s="92">
        <v>20.388095238095239</v>
      </c>
      <c r="D6" s="92">
        <v>48.926999999999985</v>
      </c>
      <c r="E6" s="92">
        <v>53.013476190476197</v>
      </c>
      <c r="F6" s="632"/>
      <c r="G6" s="632"/>
      <c r="M6" s="633"/>
      <c r="N6" s="633"/>
      <c r="O6" s="633"/>
      <c r="P6" s="633"/>
      <c r="Q6" s="633"/>
      <c r="R6" s="633"/>
      <c r="S6" s="633"/>
      <c r="T6" s="633"/>
      <c r="U6" s="633"/>
      <c r="V6" s="633"/>
      <c r="W6" s="633"/>
      <c r="X6" s="633"/>
      <c r="Y6" s="633"/>
      <c r="Z6" s="633"/>
      <c r="AA6" s="633"/>
      <c r="AB6" s="633"/>
      <c r="AC6" s="633"/>
      <c r="AD6" s="633"/>
      <c r="AE6" s="285"/>
      <c r="AF6" s="285"/>
      <c r="AG6" s="285"/>
      <c r="AH6" s="285"/>
      <c r="AI6" s="285"/>
      <c r="AJ6" s="285"/>
      <c r="AK6" s="285"/>
      <c r="AL6" s="285"/>
    </row>
    <row r="7" spans="1:38" x14ac:dyDescent="0.2">
      <c r="A7" s="207" t="s">
        <v>235</v>
      </c>
      <c r="B7" s="208">
        <v>141.28504761904762</v>
      </c>
      <c r="C7" s="92">
        <v>24.520545454545456</v>
      </c>
      <c r="D7" s="92">
        <v>60.015978354978344</v>
      </c>
      <c r="E7" s="92">
        <v>56.748523809523817</v>
      </c>
      <c r="F7" s="632"/>
      <c r="G7" s="632"/>
      <c r="N7" s="633"/>
      <c r="O7" s="633"/>
      <c r="P7" s="633"/>
      <c r="Q7" s="633"/>
      <c r="R7" s="633"/>
      <c r="S7" s="633"/>
      <c r="T7" s="633"/>
      <c r="U7" s="633"/>
      <c r="V7" s="633"/>
      <c r="W7" s="633"/>
      <c r="X7" s="633"/>
      <c r="Y7" s="633"/>
      <c r="Z7" s="633"/>
      <c r="AA7" s="633"/>
      <c r="AB7" s="633"/>
      <c r="AC7" s="633"/>
      <c r="AD7" s="633"/>
      <c r="AE7" s="285"/>
      <c r="AF7" s="285"/>
      <c r="AG7" s="285"/>
      <c r="AH7" s="285"/>
      <c r="AI7" s="285"/>
      <c r="AJ7" s="285"/>
      <c r="AK7" s="285"/>
      <c r="AL7" s="285"/>
    </row>
    <row r="8" spans="1:38" x14ac:dyDescent="0.2">
      <c r="A8" s="207" t="s">
        <v>276</v>
      </c>
      <c r="B8" s="208">
        <v>103.01085714285713</v>
      </c>
      <c r="C8" s="92">
        <v>17.168476190476191</v>
      </c>
      <c r="D8" s="92">
        <v>36.302380952380936</v>
      </c>
      <c r="E8" s="92">
        <v>49.540000000000006</v>
      </c>
      <c r="F8" s="632"/>
      <c r="G8" s="632"/>
      <c r="N8" s="633"/>
      <c r="O8" s="633"/>
      <c r="P8" s="633"/>
      <c r="Q8" s="633"/>
      <c r="R8" s="633"/>
      <c r="S8" s="633"/>
      <c r="T8" s="633"/>
      <c r="U8" s="633"/>
      <c r="V8" s="633"/>
      <c r="W8" s="633"/>
      <c r="X8" s="633"/>
      <c r="Y8" s="633"/>
      <c r="Z8" s="633"/>
      <c r="AA8" s="633"/>
      <c r="AB8" s="633"/>
      <c r="AC8" s="633"/>
      <c r="AD8" s="633"/>
      <c r="AE8" s="285"/>
      <c r="AF8" s="285"/>
      <c r="AG8" s="285"/>
      <c r="AH8" s="285"/>
      <c r="AI8" s="285"/>
      <c r="AJ8" s="285"/>
      <c r="AK8" s="285"/>
      <c r="AL8" s="285"/>
    </row>
    <row r="9" spans="1:38" x14ac:dyDescent="0.2">
      <c r="A9" s="207" t="s">
        <v>277</v>
      </c>
      <c r="B9" s="208">
        <v>118.97538095238095</v>
      </c>
      <c r="C9" s="92">
        <v>18.996069227691077</v>
      </c>
      <c r="D9" s="92">
        <v>43.970216486594623</v>
      </c>
      <c r="E9" s="92">
        <v>56.009095238095242</v>
      </c>
      <c r="F9" s="632"/>
      <c r="G9" s="632"/>
    </row>
    <row r="10" spans="1:38" x14ac:dyDescent="0.2">
      <c r="A10" s="207" t="s">
        <v>278</v>
      </c>
      <c r="B10" s="208">
        <v>136.52709523809523</v>
      </c>
      <c r="C10" s="92">
        <v>27.305419047619047</v>
      </c>
      <c r="D10" s="92">
        <v>50.999961904761896</v>
      </c>
      <c r="E10" s="92">
        <v>58.221714285714292</v>
      </c>
      <c r="F10" s="632"/>
      <c r="G10" s="632"/>
    </row>
    <row r="11" spans="1:38" x14ac:dyDescent="0.2">
      <c r="A11" s="207" t="s">
        <v>279</v>
      </c>
      <c r="B11" s="208">
        <v>163.07628571428569</v>
      </c>
      <c r="C11" s="92">
        <v>32.615257142857139</v>
      </c>
      <c r="D11" s="92">
        <v>62.62364761904761</v>
      </c>
      <c r="E11" s="92">
        <v>67.83738095238094</v>
      </c>
      <c r="F11" s="632"/>
      <c r="G11" s="632"/>
    </row>
    <row r="12" spans="1:38" x14ac:dyDescent="0.2">
      <c r="A12" s="207" t="s">
        <v>280</v>
      </c>
      <c r="B12" s="208">
        <v>135.12857142857143</v>
      </c>
      <c r="C12" s="92">
        <v>22.521428571428572</v>
      </c>
      <c r="D12" s="92">
        <v>54.365000000000009</v>
      </c>
      <c r="E12" s="92">
        <v>58.242142857142859</v>
      </c>
      <c r="F12" s="632"/>
      <c r="G12" s="632"/>
    </row>
    <row r="13" spans="1:38" x14ac:dyDescent="0.2">
      <c r="A13" s="207" t="s">
        <v>281</v>
      </c>
      <c r="B13" s="208">
        <v>117.31523809523807</v>
      </c>
      <c r="C13" s="92">
        <v>21.155206869633094</v>
      </c>
      <c r="D13" s="92">
        <v>44.548650273224027</v>
      </c>
      <c r="E13" s="92">
        <v>51.611380952380955</v>
      </c>
      <c r="F13" s="632"/>
      <c r="G13" s="632"/>
    </row>
    <row r="14" spans="1:38" x14ac:dyDescent="0.2">
      <c r="A14" s="207" t="s">
        <v>206</v>
      </c>
      <c r="B14" s="208">
        <v>137.5</v>
      </c>
      <c r="C14" s="92">
        <v>22.916666666666668</v>
      </c>
      <c r="D14" s="92">
        <v>56.300333333333327</v>
      </c>
      <c r="E14" s="92">
        <v>58.283000000000001</v>
      </c>
      <c r="F14" s="632"/>
      <c r="G14" s="632"/>
    </row>
    <row r="15" spans="1:38" x14ac:dyDescent="0.2">
      <c r="A15" s="207" t="s">
        <v>282</v>
      </c>
      <c r="B15" s="208">
        <v>162.54761904761904</v>
      </c>
      <c r="C15" s="92">
        <v>31.460829493087555</v>
      </c>
      <c r="D15" s="92">
        <v>72.240932411674336</v>
      </c>
      <c r="E15" s="92">
        <v>58.845857142857142</v>
      </c>
      <c r="F15" s="632"/>
      <c r="G15" s="632"/>
    </row>
    <row r="16" spans="1:38" x14ac:dyDescent="0.2">
      <c r="A16" s="207" t="s">
        <v>236</v>
      </c>
      <c r="B16" s="209">
        <v>151.63538095238096</v>
      </c>
      <c r="C16" s="196">
        <v>25.272563492063494</v>
      </c>
      <c r="D16" s="196">
        <v>69.130103174603178</v>
      </c>
      <c r="E16" s="196">
        <v>57.23271428571428</v>
      </c>
      <c r="F16" s="632"/>
      <c r="G16" s="632"/>
    </row>
    <row r="17" spans="1:13" x14ac:dyDescent="0.2">
      <c r="A17" s="207" t="s">
        <v>237</v>
      </c>
      <c r="B17" s="208">
        <v>160</v>
      </c>
      <c r="C17" s="92">
        <v>30.967741935483868</v>
      </c>
      <c r="D17" s="92">
        <v>71.154258064516114</v>
      </c>
      <c r="E17" s="92">
        <v>57.878000000000007</v>
      </c>
      <c r="F17" s="632"/>
      <c r="G17" s="632"/>
    </row>
    <row r="18" spans="1:13" x14ac:dyDescent="0.2">
      <c r="A18" s="207" t="s">
        <v>283</v>
      </c>
      <c r="B18" s="208">
        <v>117.74890476190475</v>
      </c>
      <c r="C18" s="92">
        <v>25.03323172103487</v>
      </c>
      <c r="D18" s="92">
        <v>34.628292088488934</v>
      </c>
      <c r="E18" s="92">
        <v>58.087380952380954</v>
      </c>
      <c r="F18" s="632"/>
      <c r="G18" s="632"/>
    </row>
    <row r="19" spans="1:13" x14ac:dyDescent="0.2">
      <c r="A19" s="3" t="s">
        <v>284</v>
      </c>
      <c r="B19" s="208">
        <v>146.14738095238096</v>
      </c>
      <c r="C19" s="92">
        <v>27.328372048006194</v>
      </c>
      <c r="D19" s="92">
        <v>63.936199380565235</v>
      </c>
      <c r="E19" s="92">
        <v>54.88280952380952</v>
      </c>
      <c r="F19" s="632"/>
      <c r="G19" s="632"/>
    </row>
    <row r="20" spans="1:13" x14ac:dyDescent="0.2">
      <c r="A20" s="3" t="s">
        <v>207</v>
      </c>
      <c r="B20" s="208">
        <v>157.4835238095238</v>
      </c>
      <c r="C20" s="92">
        <v>28.398668227946917</v>
      </c>
      <c r="D20" s="92">
        <v>72.840141295862608</v>
      </c>
      <c r="E20" s="92">
        <v>56.244714285714281</v>
      </c>
      <c r="F20" s="632"/>
      <c r="G20" s="632"/>
    </row>
    <row r="21" spans="1:13" x14ac:dyDescent="0.2">
      <c r="A21" s="3" t="s">
        <v>285</v>
      </c>
      <c r="B21" s="208">
        <v>128.70509523809523</v>
      </c>
      <c r="C21" s="92">
        <v>22.337247933884296</v>
      </c>
      <c r="D21" s="92">
        <v>51.83918063754426</v>
      </c>
      <c r="E21" s="92">
        <v>54.528666666666666</v>
      </c>
      <c r="F21" s="632"/>
      <c r="G21" s="632"/>
    </row>
    <row r="22" spans="1:13" x14ac:dyDescent="0.2">
      <c r="A22" s="195" t="s">
        <v>286</v>
      </c>
      <c r="B22" s="208">
        <v>121.60052380952382</v>
      </c>
      <c r="C22" s="92">
        <v>21.104223140495868</v>
      </c>
      <c r="D22" s="92">
        <v>46.599967335694622</v>
      </c>
      <c r="E22" s="92">
        <v>53.896333333333338</v>
      </c>
      <c r="F22" s="632"/>
      <c r="G22" s="632"/>
    </row>
    <row r="23" spans="1:13" x14ac:dyDescent="0.2">
      <c r="A23" s="195" t="s">
        <v>287</v>
      </c>
      <c r="B23" s="210">
        <v>127.5904761904762</v>
      </c>
      <c r="C23" s="211">
        <v>18.538787138787143</v>
      </c>
      <c r="D23" s="211">
        <v>51.630784289784287</v>
      </c>
      <c r="E23" s="211">
        <v>57.420904761904765</v>
      </c>
      <c r="F23" s="632"/>
      <c r="G23" s="632"/>
    </row>
    <row r="24" spans="1:13" x14ac:dyDescent="0.2">
      <c r="A24" s="195" t="s">
        <v>288</v>
      </c>
      <c r="B24" s="210">
        <v>134</v>
      </c>
      <c r="C24" s="211">
        <v>20.440677966101696</v>
      </c>
      <c r="D24" s="211">
        <v>54.938322033898295</v>
      </c>
      <c r="E24" s="211">
        <v>58.621000000000002</v>
      </c>
      <c r="F24" s="632"/>
      <c r="G24" s="632"/>
    </row>
    <row r="25" spans="1:13" x14ac:dyDescent="0.2">
      <c r="A25" s="195" t="s">
        <v>558</v>
      </c>
      <c r="B25" s="210">
        <v>174.65714285714287</v>
      </c>
      <c r="C25" s="211">
        <v>30.312396694214879</v>
      </c>
      <c r="D25" s="211">
        <v>82.114412829594656</v>
      </c>
      <c r="E25" s="211">
        <v>62.230333333333341</v>
      </c>
      <c r="F25" s="632"/>
      <c r="G25" s="632"/>
    </row>
    <row r="26" spans="1:13" x14ac:dyDescent="0.2">
      <c r="A26" s="3" t="s">
        <v>289</v>
      </c>
      <c r="B26" s="210">
        <v>116.24204761904761</v>
      </c>
      <c r="C26" s="211">
        <v>21.736317847464186</v>
      </c>
      <c r="D26" s="211">
        <v>36.894586914440559</v>
      </c>
      <c r="E26" s="211">
        <v>57.611142857142866</v>
      </c>
      <c r="F26" s="632"/>
      <c r="G26" s="632"/>
    </row>
    <row r="27" spans="1:13" x14ac:dyDescent="0.2">
      <c r="A27" s="195" t="s">
        <v>238</v>
      </c>
      <c r="B27" s="210">
        <v>157.67142857142858</v>
      </c>
      <c r="C27" s="211">
        <v>29.483275261324046</v>
      </c>
      <c r="D27" s="211">
        <v>66.7982961672474</v>
      </c>
      <c r="E27" s="211">
        <v>61.389857142857139</v>
      </c>
      <c r="F27" s="632"/>
      <c r="G27" s="632"/>
    </row>
    <row r="28" spans="1:13" x14ac:dyDescent="0.2">
      <c r="A28" s="195" t="s">
        <v>560</v>
      </c>
      <c r="B28" s="208">
        <v>121.51161904761905</v>
      </c>
      <c r="C28" s="92">
        <v>21.088793388429753</v>
      </c>
      <c r="D28" s="92">
        <v>49.500111373475008</v>
      </c>
      <c r="E28" s="92">
        <v>50.922714285714292</v>
      </c>
      <c r="F28" s="632"/>
      <c r="G28" s="632"/>
    </row>
    <row r="29" spans="1:13" x14ac:dyDescent="0.2">
      <c r="A29" s="3" t="s">
        <v>290</v>
      </c>
      <c r="B29" s="210">
        <v>111.41609523809522</v>
      </c>
      <c r="C29" s="211">
        <v>17.789124449779912</v>
      </c>
      <c r="D29" s="211">
        <v>37.127589835934366</v>
      </c>
      <c r="E29" s="211">
        <v>56.499380952380946</v>
      </c>
      <c r="F29" s="632"/>
      <c r="G29" s="632"/>
    </row>
    <row r="30" spans="1:13" x14ac:dyDescent="0.2">
      <c r="A30" s="686" t="s">
        <v>239</v>
      </c>
      <c r="B30" s="208">
        <v>154.80742857142857</v>
      </c>
      <c r="C30" s="92">
        <v>30.961485714285715</v>
      </c>
      <c r="D30" s="92">
        <v>64.727609523809519</v>
      </c>
      <c r="E30" s="92">
        <v>59.118333333333339</v>
      </c>
      <c r="F30" s="632"/>
      <c r="G30" s="632"/>
    </row>
    <row r="31" spans="1:13" x14ac:dyDescent="0.2">
      <c r="A31" s="687" t="s">
        <v>291</v>
      </c>
      <c r="B31" s="688">
        <v>145.52550026305423</v>
      </c>
      <c r="C31" s="688">
        <v>25.716208661598245</v>
      </c>
      <c r="D31" s="688">
        <v>60.594282425446337</v>
      </c>
      <c r="E31" s="688">
        <v>59.215009176009644</v>
      </c>
      <c r="F31" s="632"/>
      <c r="G31" s="632"/>
    </row>
    <row r="32" spans="1:13" x14ac:dyDescent="0.2">
      <c r="A32" s="685" t="s">
        <v>292</v>
      </c>
      <c r="B32" s="684">
        <v>150.78022600621185</v>
      </c>
      <c r="C32" s="684">
        <v>26.005648736263019</v>
      </c>
      <c r="D32" s="684">
        <v>65.101946166329668</v>
      </c>
      <c r="E32" s="684">
        <v>59.672631103619153</v>
      </c>
      <c r="F32" s="632"/>
      <c r="G32" s="632"/>
      <c r="M32" s="633"/>
    </row>
    <row r="33" spans="1:13" x14ac:dyDescent="0.2">
      <c r="A33" s="683" t="s">
        <v>293</v>
      </c>
      <c r="B33" s="689">
        <v>18.657271789545234</v>
      </c>
      <c r="C33" s="689">
        <v>3.0752186656018701</v>
      </c>
      <c r="D33" s="689">
        <v>17.690632103657535</v>
      </c>
      <c r="E33" s="689">
        <v>-2.1085789797141814</v>
      </c>
      <c r="F33" s="632"/>
      <c r="G33" s="632"/>
      <c r="M33" s="633"/>
    </row>
    <row r="34" spans="1:13" x14ac:dyDescent="0.2">
      <c r="A34" s="80"/>
      <c r="B34" s="3"/>
      <c r="C34" s="3"/>
      <c r="D34" s="3"/>
      <c r="E34" s="55" t="s">
        <v>586</v>
      </c>
    </row>
    <row r="35" spans="1:13" s="1" customFormat="1" x14ac:dyDescent="0.2">
      <c r="B35" s="632"/>
      <c r="C35" s="632"/>
      <c r="D35" s="632"/>
      <c r="E35" s="63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82" t="s">
        <v>294</v>
      </c>
      <c r="B1" s="782"/>
      <c r="C1" s="782"/>
      <c r="D1" s="3"/>
      <c r="E1" s="3"/>
    </row>
    <row r="2" spans="1:36" x14ac:dyDescent="0.2">
      <c r="A2" s="783"/>
      <c r="B2" s="782"/>
      <c r="C2" s="782"/>
      <c r="D2" s="3"/>
      <c r="E2" s="55" t="s">
        <v>263</v>
      </c>
    </row>
    <row r="3" spans="1:36" x14ac:dyDescent="0.2">
      <c r="A3" s="57"/>
      <c r="B3" s="203" t="s">
        <v>269</v>
      </c>
      <c r="C3" s="203" t="s">
        <v>270</v>
      </c>
      <c r="D3" s="203" t="s">
        <v>271</v>
      </c>
      <c r="E3" s="203" t="s">
        <v>272</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273</v>
      </c>
      <c r="B4" s="205">
        <v>118.17604893666665</v>
      </c>
      <c r="C4" s="206">
        <v>20.509892790661151</v>
      </c>
      <c r="D4" s="206">
        <v>38.042314052672154</v>
      </c>
      <c r="E4" s="206">
        <v>59.623842093333344</v>
      </c>
      <c r="F4" s="632"/>
      <c r="G4" s="632"/>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285"/>
      <c r="AH4" s="285"/>
      <c r="AI4" s="285"/>
      <c r="AJ4" s="285"/>
    </row>
    <row r="5" spans="1:36" x14ac:dyDescent="0.2">
      <c r="A5" s="207" t="s">
        <v>274</v>
      </c>
      <c r="B5" s="208">
        <v>130.91428571428571</v>
      </c>
      <c r="C5" s="92">
        <v>18.057142857142857</v>
      </c>
      <c r="D5" s="92">
        <v>49.885142857142846</v>
      </c>
      <c r="E5" s="92">
        <v>62.972000000000001</v>
      </c>
      <c r="G5" s="632"/>
      <c r="H5" s="634"/>
      <c r="I5" s="634"/>
      <c r="J5" s="634"/>
      <c r="K5" s="634"/>
      <c r="L5" s="633"/>
      <c r="M5" s="633"/>
      <c r="N5" s="633"/>
      <c r="O5" s="633"/>
      <c r="P5" s="633"/>
      <c r="Q5" s="633"/>
      <c r="R5" s="633"/>
      <c r="S5" s="633"/>
      <c r="T5" s="633"/>
      <c r="U5" s="633"/>
      <c r="V5" s="633"/>
      <c r="W5" s="633"/>
      <c r="X5" s="633"/>
      <c r="Y5" s="633"/>
      <c r="Z5" s="633"/>
      <c r="AA5" s="633"/>
      <c r="AB5" s="633"/>
      <c r="AC5" s="633"/>
      <c r="AD5" s="633"/>
      <c r="AE5" s="633"/>
      <c r="AF5" s="633"/>
      <c r="AG5" s="285"/>
      <c r="AH5" s="285"/>
      <c r="AI5" s="285"/>
      <c r="AJ5" s="285"/>
    </row>
    <row r="6" spans="1:36" x14ac:dyDescent="0.2">
      <c r="A6" s="207" t="s">
        <v>275</v>
      </c>
      <c r="B6" s="208">
        <v>116.67142857142858</v>
      </c>
      <c r="C6" s="92">
        <v>19.445238095238096</v>
      </c>
      <c r="D6" s="92">
        <v>40.512999999999998</v>
      </c>
      <c r="E6" s="92">
        <v>56.713190476190483</v>
      </c>
      <c r="G6" s="632"/>
      <c r="L6" s="633"/>
      <c r="M6" s="633"/>
      <c r="N6" s="633"/>
      <c r="O6" s="633"/>
      <c r="P6" s="633"/>
      <c r="Q6" s="633"/>
      <c r="R6" s="633"/>
      <c r="S6" s="633"/>
      <c r="T6" s="633"/>
      <c r="U6" s="633"/>
      <c r="V6" s="633"/>
      <c r="W6" s="633"/>
      <c r="X6" s="633"/>
      <c r="Y6" s="633"/>
      <c r="Z6" s="633"/>
      <c r="AA6" s="633"/>
      <c r="AB6" s="633"/>
      <c r="AC6" s="633"/>
      <c r="AD6" s="633"/>
      <c r="AE6" s="633"/>
      <c r="AF6" s="633"/>
      <c r="AG6" s="285"/>
      <c r="AH6" s="285"/>
      <c r="AI6" s="285"/>
      <c r="AJ6" s="285"/>
    </row>
    <row r="7" spans="1:36" x14ac:dyDescent="0.2">
      <c r="A7" s="207" t="s">
        <v>235</v>
      </c>
      <c r="B7" s="208">
        <v>142.10595238095237</v>
      </c>
      <c r="C7" s="92">
        <v>24.663016528925617</v>
      </c>
      <c r="D7" s="92">
        <v>60.016221566312474</v>
      </c>
      <c r="E7" s="92">
        <v>57.426714285714283</v>
      </c>
      <c r="G7" s="632"/>
      <c r="L7" s="634"/>
      <c r="M7" s="634"/>
      <c r="N7" s="634"/>
      <c r="O7" s="634"/>
      <c r="P7" s="634"/>
      <c r="Q7" s="634"/>
      <c r="R7" s="634"/>
      <c r="S7" s="634"/>
      <c r="T7" s="634"/>
      <c r="U7" s="634"/>
      <c r="V7" s="634"/>
      <c r="W7" s="634"/>
      <c r="X7" s="634"/>
      <c r="Y7" s="634"/>
      <c r="Z7" s="634"/>
      <c r="AA7" s="634"/>
      <c r="AB7" s="634"/>
      <c r="AC7" s="634"/>
      <c r="AD7" s="634"/>
      <c r="AE7" s="634"/>
      <c r="AF7" s="634"/>
      <c r="AG7" s="287"/>
      <c r="AH7" s="287"/>
      <c r="AI7" s="287"/>
      <c r="AJ7" s="287"/>
    </row>
    <row r="8" spans="1:36" x14ac:dyDescent="0.2">
      <c r="A8" s="207" t="s">
        <v>276</v>
      </c>
      <c r="B8" s="208">
        <v>100.08861904761905</v>
      </c>
      <c r="C8" s="92">
        <v>16.68143650793651</v>
      </c>
      <c r="D8" s="92">
        <v>33.029992063492067</v>
      </c>
      <c r="E8" s="92">
        <v>50.377190476190471</v>
      </c>
      <c r="G8" s="632"/>
    </row>
    <row r="9" spans="1:36" x14ac:dyDescent="0.2">
      <c r="A9" s="207" t="s">
        <v>277</v>
      </c>
      <c r="B9" s="208">
        <v>122.4490476190476</v>
      </c>
      <c r="C9" s="92">
        <v>19.550688275310122</v>
      </c>
      <c r="D9" s="92">
        <v>41.070026010404142</v>
      </c>
      <c r="E9" s="92">
        <v>61.82833333333334</v>
      </c>
      <c r="G9" s="632"/>
    </row>
    <row r="10" spans="1:36" x14ac:dyDescent="0.2">
      <c r="A10" s="207" t="s">
        <v>278</v>
      </c>
      <c r="B10" s="208">
        <v>128.81538095238096</v>
      </c>
      <c r="C10" s="92">
        <v>25.763076190476191</v>
      </c>
      <c r="D10" s="92">
        <v>40.430019047619062</v>
      </c>
      <c r="E10" s="92">
        <v>62.622285714285717</v>
      </c>
      <c r="G10" s="632"/>
    </row>
    <row r="11" spans="1:36" x14ac:dyDescent="0.2">
      <c r="A11" s="207" t="s">
        <v>279</v>
      </c>
      <c r="B11" s="208">
        <v>132.76895238095238</v>
      </c>
      <c r="C11" s="92">
        <v>26.553790476190478</v>
      </c>
      <c r="D11" s="92">
        <v>43.609066666666671</v>
      </c>
      <c r="E11" s="92">
        <v>62.606095238095236</v>
      </c>
      <c r="G11" s="632"/>
    </row>
    <row r="12" spans="1:36" x14ac:dyDescent="0.2">
      <c r="A12" s="207" t="s">
        <v>280</v>
      </c>
      <c r="B12" s="208">
        <v>117.44285714285714</v>
      </c>
      <c r="C12" s="92">
        <v>19.573809523809526</v>
      </c>
      <c r="D12" s="92">
        <v>39.765047619047607</v>
      </c>
      <c r="E12" s="92">
        <v>58.103999999999999</v>
      </c>
      <c r="G12" s="632"/>
    </row>
    <row r="13" spans="1:36" x14ac:dyDescent="0.2">
      <c r="A13" s="207" t="s">
        <v>281</v>
      </c>
      <c r="B13" s="208">
        <v>118.9065238095238</v>
      </c>
      <c r="C13" s="92">
        <v>21.442160031225605</v>
      </c>
      <c r="D13" s="92">
        <v>46.393744730679153</v>
      </c>
      <c r="E13" s="92">
        <v>51.070619047619047</v>
      </c>
      <c r="G13" s="632"/>
    </row>
    <row r="14" spans="1:36" x14ac:dyDescent="0.2">
      <c r="A14" s="207" t="s">
        <v>206</v>
      </c>
      <c r="B14" s="208">
        <v>120.13333333333333</v>
      </c>
      <c r="C14" s="92">
        <v>20.022222222222222</v>
      </c>
      <c r="D14" s="92">
        <v>37.200301587301567</v>
      </c>
      <c r="E14" s="92">
        <v>62.910809523809533</v>
      </c>
      <c r="G14" s="632"/>
    </row>
    <row r="15" spans="1:36" x14ac:dyDescent="0.2">
      <c r="A15" s="207" t="s">
        <v>282</v>
      </c>
      <c r="B15" s="208">
        <v>148.55714285714288</v>
      </c>
      <c r="C15" s="92">
        <v>28.75299539170507</v>
      </c>
      <c r="D15" s="92">
        <v>51.052004608294951</v>
      </c>
      <c r="E15" s="92">
        <v>68.752142857142857</v>
      </c>
      <c r="G15" s="632"/>
    </row>
    <row r="16" spans="1:36" x14ac:dyDescent="0.2">
      <c r="A16" s="207" t="s">
        <v>236</v>
      </c>
      <c r="B16" s="209">
        <v>137.32333333333332</v>
      </c>
      <c r="C16" s="196">
        <v>22.887222222222224</v>
      </c>
      <c r="D16" s="196">
        <v>60.910063492063486</v>
      </c>
      <c r="E16" s="196">
        <v>53.526047619047617</v>
      </c>
      <c r="G16" s="632"/>
    </row>
    <row r="17" spans="1:11" x14ac:dyDescent="0.2">
      <c r="A17" s="207" t="s">
        <v>237</v>
      </c>
      <c r="B17" s="208">
        <v>131.88095238095238</v>
      </c>
      <c r="C17" s="92">
        <v>25.525345622119815</v>
      </c>
      <c r="D17" s="92">
        <v>42.006130568356383</v>
      </c>
      <c r="E17" s="92">
        <v>64.349476190476182</v>
      </c>
      <c r="G17" s="632"/>
    </row>
    <row r="18" spans="1:11" x14ac:dyDescent="0.2">
      <c r="A18" s="207" t="s">
        <v>283</v>
      </c>
      <c r="B18" s="208">
        <v>117.20347619047621</v>
      </c>
      <c r="C18" s="92">
        <v>24.917274465691793</v>
      </c>
      <c r="D18" s="92">
        <v>32.005773153355833</v>
      </c>
      <c r="E18" s="92">
        <v>60.28042857142858</v>
      </c>
      <c r="G18" s="632"/>
    </row>
    <row r="19" spans="1:11" x14ac:dyDescent="0.2">
      <c r="A19" s="3" t="s">
        <v>284</v>
      </c>
      <c r="B19" s="208">
        <v>136.12190476190477</v>
      </c>
      <c r="C19" s="92">
        <v>25.453689508323659</v>
      </c>
      <c r="D19" s="92">
        <v>53.537977158343026</v>
      </c>
      <c r="E19" s="92">
        <v>57.130238095238084</v>
      </c>
      <c r="G19" s="632"/>
    </row>
    <row r="20" spans="1:11" x14ac:dyDescent="0.2">
      <c r="A20" s="3" t="s">
        <v>207</v>
      </c>
      <c r="B20" s="208">
        <v>143.64038095238098</v>
      </c>
      <c r="C20" s="92">
        <v>25.902363778298209</v>
      </c>
      <c r="D20" s="92">
        <v>61.739969555035145</v>
      </c>
      <c r="E20" s="92">
        <v>55.998047619047625</v>
      </c>
      <c r="G20" s="632"/>
    </row>
    <row r="21" spans="1:11" x14ac:dyDescent="0.2">
      <c r="A21" s="3" t="s">
        <v>285</v>
      </c>
      <c r="B21" s="208">
        <v>118.25219047619048</v>
      </c>
      <c r="C21" s="92">
        <v>20.523107438016531</v>
      </c>
      <c r="D21" s="92">
        <v>42.424749704840615</v>
      </c>
      <c r="E21" s="92">
        <v>55.304333333333332</v>
      </c>
      <c r="G21" s="632"/>
    </row>
    <row r="22" spans="1:11" x14ac:dyDescent="0.2">
      <c r="A22" s="195" t="s">
        <v>286</v>
      </c>
      <c r="B22" s="208">
        <v>109.68466666666669</v>
      </c>
      <c r="C22" s="92">
        <v>19.03618181818182</v>
      </c>
      <c r="D22" s="92">
        <v>37.20000865800867</v>
      </c>
      <c r="E22" s="92">
        <v>53.4484761904762</v>
      </c>
      <c r="G22" s="632"/>
    </row>
    <row r="23" spans="1:11" x14ac:dyDescent="0.2">
      <c r="A23" s="195" t="s">
        <v>287</v>
      </c>
      <c r="B23" s="210">
        <v>113.65238095238097</v>
      </c>
      <c r="C23" s="211">
        <v>16.513593813593818</v>
      </c>
      <c r="D23" s="211">
        <v>40.442120472120479</v>
      </c>
      <c r="E23" s="211">
        <v>56.696666666666673</v>
      </c>
      <c r="G23" s="632"/>
    </row>
    <row r="24" spans="1:11" x14ac:dyDescent="0.2">
      <c r="A24" s="195" t="s">
        <v>288</v>
      </c>
      <c r="B24" s="210">
        <v>121</v>
      </c>
      <c r="C24" s="211">
        <v>18.457627118644066</v>
      </c>
      <c r="D24" s="211">
        <v>47.240372881355938</v>
      </c>
      <c r="E24" s="211">
        <v>55.302</v>
      </c>
      <c r="G24" s="632"/>
    </row>
    <row r="25" spans="1:11" x14ac:dyDescent="0.2">
      <c r="A25" s="195" t="s">
        <v>558</v>
      </c>
      <c r="B25" s="210">
        <v>138.81904761904761</v>
      </c>
      <c r="C25" s="211">
        <v>24.092561983471072</v>
      </c>
      <c r="D25" s="211">
        <v>52.967866587957502</v>
      </c>
      <c r="E25" s="211">
        <v>61.758619047619035</v>
      </c>
      <c r="G25" s="632"/>
    </row>
    <row r="26" spans="1:11" x14ac:dyDescent="0.2">
      <c r="A26" s="3" t="s">
        <v>289</v>
      </c>
      <c r="B26" s="210">
        <v>114.87847619047618</v>
      </c>
      <c r="C26" s="211">
        <v>21.481341076267906</v>
      </c>
      <c r="D26" s="211">
        <v>32.596373209446369</v>
      </c>
      <c r="E26" s="211">
        <v>60.800761904761906</v>
      </c>
      <c r="G26" s="632"/>
    </row>
    <row r="27" spans="1:11" x14ac:dyDescent="0.2">
      <c r="A27" s="195" t="s">
        <v>238</v>
      </c>
      <c r="B27" s="210">
        <v>136.0809523809524</v>
      </c>
      <c r="C27" s="211">
        <v>25.44603174603175</v>
      </c>
      <c r="D27" s="211">
        <v>51.335206349206359</v>
      </c>
      <c r="E27" s="211">
        <v>59.299714285714288</v>
      </c>
      <c r="G27" s="632"/>
    </row>
    <row r="28" spans="1:11" x14ac:dyDescent="0.2">
      <c r="A28" s="195" t="s">
        <v>560</v>
      </c>
      <c r="B28" s="208">
        <v>114.38900000000001</v>
      </c>
      <c r="C28" s="92">
        <v>19.852636363636364</v>
      </c>
      <c r="D28" s="92">
        <v>38.358649350649372</v>
      </c>
      <c r="E28" s="92">
        <v>56.177714285714274</v>
      </c>
      <c r="G28" s="632"/>
    </row>
    <row r="29" spans="1:11" x14ac:dyDescent="0.2">
      <c r="A29" s="3" t="s">
        <v>290</v>
      </c>
      <c r="B29" s="210">
        <v>108.55576190476192</v>
      </c>
      <c r="C29" s="211">
        <v>17.332432573029216</v>
      </c>
      <c r="D29" s="211">
        <v>34.027376950780322</v>
      </c>
      <c r="E29" s="211">
        <v>57.195952380952384</v>
      </c>
      <c r="G29" s="632"/>
    </row>
    <row r="30" spans="1:11" x14ac:dyDescent="0.2">
      <c r="A30" s="686" t="s">
        <v>239</v>
      </c>
      <c r="B30" s="208">
        <v>155.34095238095239</v>
      </c>
      <c r="C30" s="92">
        <v>31.068190476190477</v>
      </c>
      <c r="D30" s="92">
        <v>46.307571428571421</v>
      </c>
      <c r="E30" s="92">
        <v>77.965190476190486</v>
      </c>
      <c r="G30" s="632"/>
    </row>
    <row r="31" spans="1:11" x14ac:dyDescent="0.2">
      <c r="A31" s="687" t="s">
        <v>291</v>
      </c>
      <c r="B31" s="688">
        <v>129.41173470742996</v>
      </c>
      <c r="C31" s="688">
        <v>22.868701134714918</v>
      </c>
      <c r="D31" s="688">
        <v>47.501386927070747</v>
      </c>
      <c r="E31" s="688">
        <v>59.041646645644292</v>
      </c>
      <c r="G31" s="632"/>
    </row>
    <row r="32" spans="1:11" x14ac:dyDescent="0.2">
      <c r="A32" s="685" t="s">
        <v>292</v>
      </c>
      <c r="B32" s="684">
        <v>131.71240299839729</v>
      </c>
      <c r="C32" s="684">
        <v>22.716947555472707</v>
      </c>
      <c r="D32" s="684">
        <v>50.490110348182633</v>
      </c>
      <c r="E32" s="684">
        <v>58.505345094741948</v>
      </c>
      <c r="G32" s="632"/>
      <c r="H32" s="633"/>
      <c r="I32" s="633"/>
      <c r="J32" s="633"/>
      <c r="K32" s="633"/>
    </row>
    <row r="33" spans="1:11" x14ac:dyDescent="0.2">
      <c r="A33" s="683" t="s">
        <v>293</v>
      </c>
      <c r="B33" s="689">
        <v>13.536354061730648</v>
      </c>
      <c r="C33" s="689">
        <v>2.2070547648115557</v>
      </c>
      <c r="D33" s="689">
        <v>12.447796295510479</v>
      </c>
      <c r="E33" s="689">
        <v>-1.1184969985913966</v>
      </c>
      <c r="G33" s="632"/>
      <c r="H33" s="633"/>
      <c r="I33" s="633"/>
      <c r="J33" s="633"/>
      <c r="K33" s="633"/>
    </row>
    <row r="34" spans="1:11" x14ac:dyDescent="0.2">
      <c r="A34" s="80"/>
      <c r="B34" s="3"/>
      <c r="C34" s="3"/>
      <c r="D34" s="3"/>
      <c r="E34" s="55" t="s">
        <v>586</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82" t="s">
        <v>35</v>
      </c>
      <c r="B1" s="782"/>
      <c r="C1" s="782"/>
    </row>
    <row r="2" spans="1:3" x14ac:dyDescent="0.2">
      <c r="A2" s="782"/>
      <c r="B2" s="782"/>
      <c r="C2" s="782"/>
    </row>
    <row r="3" spans="1:3" x14ac:dyDescent="0.2">
      <c r="A3" s="54"/>
      <c r="B3" s="3"/>
      <c r="C3" s="55" t="s">
        <v>263</v>
      </c>
    </row>
    <row r="4" spans="1:3" x14ac:dyDescent="0.2">
      <c r="A4" s="57"/>
      <c r="B4" s="203" t="s">
        <v>269</v>
      </c>
      <c r="C4" s="203" t="s">
        <v>272</v>
      </c>
    </row>
    <row r="5" spans="1:3" x14ac:dyDescent="0.2">
      <c r="A5" s="770" t="s">
        <v>273</v>
      </c>
      <c r="B5" s="771">
        <v>66.990366666666674</v>
      </c>
      <c r="C5" s="772">
        <v>45.693199999999997</v>
      </c>
    </row>
    <row r="6" spans="1:3" x14ac:dyDescent="0.2">
      <c r="A6" s="207" t="s">
        <v>274</v>
      </c>
      <c r="B6" s="474">
        <v>68.38333333333334</v>
      </c>
      <c r="C6" s="475">
        <v>51.33</v>
      </c>
    </row>
    <row r="7" spans="1:3" x14ac:dyDescent="0.2">
      <c r="A7" s="207" t="s">
        <v>275</v>
      </c>
      <c r="B7" s="474">
        <v>68.328066666666672</v>
      </c>
      <c r="C7" s="475">
        <v>46.02223333333334</v>
      </c>
    </row>
    <row r="8" spans="1:3" x14ac:dyDescent="0.2">
      <c r="A8" s="207" t="s">
        <v>235</v>
      </c>
      <c r="B8" s="474">
        <v>56.634666666666661</v>
      </c>
      <c r="C8" s="475">
        <v>44.940600000000003</v>
      </c>
    </row>
    <row r="9" spans="1:3" x14ac:dyDescent="0.2">
      <c r="A9" s="207" t="s">
        <v>276</v>
      </c>
      <c r="B9" s="474">
        <v>86.862433333333328</v>
      </c>
      <c r="C9" s="475">
        <v>39.355266666666665</v>
      </c>
    </row>
    <row r="10" spans="1:3" x14ac:dyDescent="0.2">
      <c r="A10" s="207" t="s">
        <v>277</v>
      </c>
      <c r="B10" s="474">
        <v>77.108166666666676</v>
      </c>
      <c r="C10" s="475">
        <v>56.253966666666678</v>
      </c>
    </row>
    <row r="11" spans="1:3" x14ac:dyDescent="0.2">
      <c r="A11" s="207" t="s">
        <v>278</v>
      </c>
      <c r="B11" s="474">
        <v>61.09473333333333</v>
      </c>
      <c r="C11" s="475">
        <v>44.344266666666663</v>
      </c>
    </row>
    <row r="12" spans="1:3" x14ac:dyDescent="0.2">
      <c r="A12" s="207" t="s">
        <v>279</v>
      </c>
      <c r="B12" s="474">
        <v>138.15033333333332</v>
      </c>
      <c r="C12" s="475">
        <v>73.741500000000016</v>
      </c>
    </row>
    <row r="13" spans="1:3" x14ac:dyDescent="0.2">
      <c r="A13" s="207" t="s">
        <v>280</v>
      </c>
      <c r="B13" s="474">
        <v>0</v>
      </c>
      <c r="C13" s="475">
        <v>0</v>
      </c>
    </row>
    <row r="14" spans="1:3" x14ac:dyDescent="0.2">
      <c r="A14" s="207" t="s">
        <v>281</v>
      </c>
      <c r="B14" s="474">
        <v>96.581966666666659</v>
      </c>
      <c r="C14" s="475">
        <v>55.78843333333333</v>
      </c>
    </row>
    <row r="15" spans="1:3" x14ac:dyDescent="0.2">
      <c r="A15" s="207" t="s">
        <v>206</v>
      </c>
      <c r="B15" s="474">
        <v>84.876666666666665</v>
      </c>
      <c r="C15" s="475">
        <v>64.930599999999998</v>
      </c>
    </row>
    <row r="16" spans="1:3" x14ac:dyDescent="0.2">
      <c r="A16" s="207" t="s">
        <v>282</v>
      </c>
      <c r="B16" s="474">
        <v>97.346266666666665</v>
      </c>
      <c r="C16" s="475">
        <v>50.924999999999997</v>
      </c>
    </row>
    <row r="17" spans="1:3" x14ac:dyDescent="0.2">
      <c r="A17" s="207" t="s">
        <v>236</v>
      </c>
      <c r="B17" s="474">
        <v>84.4358</v>
      </c>
      <c r="C17" s="475">
        <v>54.743166666666674</v>
      </c>
    </row>
    <row r="18" spans="1:3" x14ac:dyDescent="0.2">
      <c r="A18" s="207" t="s">
        <v>237</v>
      </c>
      <c r="B18" s="474">
        <v>95.820000000000007</v>
      </c>
      <c r="C18" s="475">
        <v>48.45836666666667</v>
      </c>
    </row>
    <row r="19" spans="1:3" x14ac:dyDescent="0.2">
      <c r="A19" s="207" t="s">
        <v>283</v>
      </c>
      <c r="B19" s="474">
        <v>118.22933333333336</v>
      </c>
      <c r="C19" s="475">
        <v>60.403299999999987</v>
      </c>
    </row>
    <row r="20" spans="1:3" x14ac:dyDescent="0.2">
      <c r="A20" s="207" t="s">
        <v>284</v>
      </c>
      <c r="B20" s="474">
        <v>64.221833333333336</v>
      </c>
      <c r="C20" s="475">
        <v>42.805266666666668</v>
      </c>
    </row>
    <row r="21" spans="1:3" x14ac:dyDescent="0.2">
      <c r="A21" s="207" t="s">
        <v>207</v>
      </c>
      <c r="B21" s="474">
        <v>123.7818</v>
      </c>
      <c r="C21" s="475">
        <v>61.139466666666671</v>
      </c>
    </row>
    <row r="22" spans="1:3" x14ac:dyDescent="0.2">
      <c r="A22" s="207" t="s">
        <v>285</v>
      </c>
      <c r="B22" s="474">
        <v>72.047666666666672</v>
      </c>
      <c r="C22" s="475">
        <v>55.080266666666674</v>
      </c>
    </row>
    <row r="23" spans="1:3" x14ac:dyDescent="0.2">
      <c r="A23" s="207" t="s">
        <v>286</v>
      </c>
      <c r="B23" s="474">
        <v>54.91576666666667</v>
      </c>
      <c r="C23" s="475">
        <v>43.270933333333332</v>
      </c>
    </row>
    <row r="24" spans="1:3" x14ac:dyDescent="0.2">
      <c r="A24" s="207" t="s">
        <v>287</v>
      </c>
      <c r="B24" s="474">
        <v>60.466666666666661</v>
      </c>
      <c r="C24" s="475">
        <v>46.685999999999993</v>
      </c>
    </row>
    <row r="25" spans="1:3" x14ac:dyDescent="0.2">
      <c r="A25" s="207" t="s">
        <v>288</v>
      </c>
      <c r="B25" s="474">
        <v>100</v>
      </c>
      <c r="C25" s="475">
        <v>61.536999999999999</v>
      </c>
    </row>
    <row r="26" spans="1:3" x14ac:dyDescent="0.2">
      <c r="A26" s="207" t="s">
        <v>558</v>
      </c>
      <c r="B26" s="474">
        <v>118.17333333333333</v>
      </c>
      <c r="C26" s="475">
        <v>44.695799999999991</v>
      </c>
    </row>
    <row r="27" spans="1:3" x14ac:dyDescent="0.2">
      <c r="A27" s="207" t="s">
        <v>289</v>
      </c>
      <c r="B27" s="474">
        <v>72.461699999999993</v>
      </c>
      <c r="C27" s="475">
        <v>53.845233333333326</v>
      </c>
    </row>
    <row r="28" spans="1:3" x14ac:dyDescent="0.2">
      <c r="A28" s="207" t="s">
        <v>238</v>
      </c>
      <c r="B28" s="474">
        <v>115.81333333333335</v>
      </c>
      <c r="C28" s="475">
        <v>55.23713333333334</v>
      </c>
    </row>
    <row r="29" spans="1:3" x14ac:dyDescent="0.2">
      <c r="A29" s="207" t="s">
        <v>560</v>
      </c>
      <c r="B29" s="474">
        <v>63.995566666666676</v>
      </c>
      <c r="C29" s="475">
        <v>44.142799999999994</v>
      </c>
    </row>
    <row r="30" spans="1:3" x14ac:dyDescent="0.2">
      <c r="A30" s="207" t="s">
        <v>290</v>
      </c>
      <c r="B30" s="474">
        <v>89.763033333333325</v>
      </c>
      <c r="C30" s="475">
        <v>41.364599999999996</v>
      </c>
    </row>
    <row r="31" spans="1:3" x14ac:dyDescent="0.2">
      <c r="A31" s="207" t="s">
        <v>239</v>
      </c>
      <c r="B31" s="474">
        <v>108.28586666666668</v>
      </c>
      <c r="C31" s="475">
        <v>48.984133333333332</v>
      </c>
    </row>
    <row r="32" spans="1:3" x14ac:dyDescent="0.2">
      <c r="A32" s="687" t="s">
        <v>291</v>
      </c>
      <c r="B32" s="691">
        <v>75.251261954532779</v>
      </c>
      <c r="C32" s="691">
        <v>50.909409586806106</v>
      </c>
    </row>
    <row r="33" spans="1:3" x14ac:dyDescent="0.2">
      <c r="A33" s="685" t="s">
        <v>292</v>
      </c>
      <c r="B33" s="690">
        <v>74.244625324689821</v>
      </c>
      <c r="C33" s="690">
        <v>50.685473413266628</v>
      </c>
    </row>
    <row r="34" spans="1:3" x14ac:dyDescent="0.2">
      <c r="A34" s="683" t="s">
        <v>293</v>
      </c>
      <c r="B34" s="713">
        <v>7.2542586580231472</v>
      </c>
      <c r="C34" s="713">
        <v>4.9922734132666307</v>
      </c>
    </row>
    <row r="35" spans="1:3" x14ac:dyDescent="0.2">
      <c r="A35" s="80"/>
      <c r="B35" s="3"/>
      <c r="C35" s="55" t="s">
        <v>527</v>
      </c>
    </row>
    <row r="36" spans="1:3" x14ac:dyDescent="0.2">
      <c r="A36" s="80" t="s">
        <v>492</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2" sqref="A2"/>
    </sheetView>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295</v>
      </c>
    </row>
    <row r="3" spans="1:13" x14ac:dyDescent="0.2">
      <c r="A3" s="554"/>
      <c r="B3" s="145">
        <v>2020</v>
      </c>
      <c r="C3" s="145" t="s">
        <v>522</v>
      </c>
      <c r="D3" s="145" t="s">
        <v>522</v>
      </c>
      <c r="E3" s="145" t="s">
        <v>522</v>
      </c>
      <c r="F3" s="145" t="s">
        <v>522</v>
      </c>
      <c r="G3" s="145" t="s">
        <v>522</v>
      </c>
      <c r="H3" s="145" t="s">
        <v>522</v>
      </c>
      <c r="I3" s="145" t="s">
        <v>522</v>
      </c>
      <c r="J3" s="145">
        <v>2021</v>
      </c>
      <c r="K3" s="145" t="s">
        <v>522</v>
      </c>
      <c r="L3" s="145" t="s">
        <v>522</v>
      </c>
      <c r="M3" s="145" t="s">
        <v>522</v>
      </c>
    </row>
    <row r="4" spans="1:13" x14ac:dyDescent="0.2">
      <c r="A4" s="452"/>
      <c r="B4" s="555">
        <v>43952</v>
      </c>
      <c r="C4" s="555">
        <v>43983</v>
      </c>
      <c r="D4" s="555">
        <v>44013</v>
      </c>
      <c r="E4" s="555">
        <v>44044</v>
      </c>
      <c r="F4" s="555">
        <v>44075</v>
      </c>
      <c r="G4" s="555">
        <v>44105</v>
      </c>
      <c r="H4" s="555">
        <v>44136</v>
      </c>
      <c r="I4" s="555">
        <v>44166</v>
      </c>
      <c r="J4" s="555">
        <v>44197</v>
      </c>
      <c r="K4" s="555">
        <v>44228</v>
      </c>
      <c r="L4" s="555">
        <v>44256</v>
      </c>
      <c r="M4" s="555">
        <v>44287</v>
      </c>
    </row>
    <row r="5" spans="1:13" x14ac:dyDescent="0.2">
      <c r="A5" s="556" t="s">
        <v>296</v>
      </c>
      <c r="B5" s="557">
        <v>29.603157894736849</v>
      </c>
      <c r="C5" s="557">
        <v>40.186818181818182</v>
      </c>
      <c r="D5" s="557">
        <v>43.222173913043477</v>
      </c>
      <c r="E5" s="557">
        <v>44.736000000000004</v>
      </c>
      <c r="F5" s="557">
        <v>40.879090909090912</v>
      </c>
      <c r="G5" s="557">
        <v>40.076818181818183</v>
      </c>
      <c r="H5" s="557">
        <v>42.712380952380954</v>
      </c>
      <c r="I5" s="557">
        <v>49.979545454545466</v>
      </c>
      <c r="J5" s="557">
        <v>54.562380952380948</v>
      </c>
      <c r="K5" s="557">
        <v>62.363749999999996</v>
      </c>
      <c r="L5" s="557">
        <v>65.401739130434777</v>
      </c>
      <c r="M5" s="557">
        <v>64.79249999999999</v>
      </c>
    </row>
    <row r="6" spans="1:13" x14ac:dyDescent="0.2">
      <c r="A6" s="558" t="s">
        <v>297</v>
      </c>
      <c r="B6" s="557">
        <v>28.562500000000007</v>
      </c>
      <c r="C6" s="557">
        <v>38.307272727272725</v>
      </c>
      <c r="D6" s="557">
        <v>40.710454545454553</v>
      </c>
      <c r="E6" s="557">
        <v>42.339047619047619</v>
      </c>
      <c r="F6" s="557">
        <v>39.63428571428571</v>
      </c>
      <c r="G6" s="557">
        <v>39.3959090909091</v>
      </c>
      <c r="H6" s="557">
        <v>40.937368421052639</v>
      </c>
      <c r="I6" s="557">
        <v>47.024999999999984</v>
      </c>
      <c r="J6" s="557">
        <v>52.008421052631569</v>
      </c>
      <c r="K6" s="557">
        <v>59.046315789473681</v>
      </c>
      <c r="L6" s="557">
        <v>62.333043478260862</v>
      </c>
      <c r="M6" s="557">
        <v>61.716666666666661</v>
      </c>
    </row>
    <row r="7" spans="1:13" x14ac:dyDescent="0.2">
      <c r="A7" s="559" t="s">
        <v>298</v>
      </c>
      <c r="B7" s="560">
        <v>1.0901850000000004</v>
      </c>
      <c r="C7" s="560">
        <v>1.1254590909090909</v>
      </c>
      <c r="D7" s="560">
        <v>1.1463391304347825</v>
      </c>
      <c r="E7" s="560">
        <v>1.1828095238095238</v>
      </c>
      <c r="F7" s="560">
        <v>1.1792409090909091</v>
      </c>
      <c r="G7" s="560">
        <v>1.1775181818181817</v>
      </c>
      <c r="H7" s="560">
        <v>1.1837904761904763</v>
      </c>
      <c r="I7" s="560">
        <v>1.2169727272727275</v>
      </c>
      <c r="J7" s="560">
        <v>1.2170850000000004</v>
      </c>
      <c r="K7" s="560">
        <v>1.2097900000000001</v>
      </c>
      <c r="L7" s="560">
        <v>1.1899086956521738</v>
      </c>
      <c r="M7" s="560">
        <v>1.1979100000000005</v>
      </c>
    </row>
    <row r="8" spans="1:13" x14ac:dyDescent="0.2">
      <c r="M8" s="161" t="s">
        <v>299</v>
      </c>
    </row>
    <row r="9" spans="1:13" x14ac:dyDescent="0.2">
      <c r="A9" s="56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2" sqref="A2"/>
    </sheetView>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295</v>
      </c>
    </row>
    <row r="3" spans="1:13" x14ac:dyDescent="0.2">
      <c r="A3" s="562"/>
      <c r="B3" s="145">
        <v>2020</v>
      </c>
      <c r="C3" s="145" t="s">
        <v>522</v>
      </c>
      <c r="D3" s="145" t="s">
        <v>522</v>
      </c>
      <c r="E3" s="145" t="s">
        <v>522</v>
      </c>
      <c r="F3" s="145" t="s">
        <v>522</v>
      </c>
      <c r="G3" s="145" t="s">
        <v>522</v>
      </c>
      <c r="H3" s="145" t="s">
        <v>522</v>
      </c>
      <c r="I3" s="145" t="s">
        <v>522</v>
      </c>
      <c r="J3" s="145">
        <v>2021</v>
      </c>
      <c r="K3" s="145" t="s">
        <v>522</v>
      </c>
      <c r="L3" s="145" t="s">
        <v>522</v>
      </c>
      <c r="M3" s="145" t="s">
        <v>522</v>
      </c>
    </row>
    <row r="4" spans="1:13" x14ac:dyDescent="0.2">
      <c r="A4" s="452"/>
      <c r="B4" s="555">
        <v>43952</v>
      </c>
      <c r="C4" s="555">
        <v>43983</v>
      </c>
      <c r="D4" s="555">
        <v>44013</v>
      </c>
      <c r="E4" s="555">
        <v>44044</v>
      </c>
      <c r="F4" s="555">
        <v>44075</v>
      </c>
      <c r="G4" s="555">
        <v>44105</v>
      </c>
      <c r="H4" s="555">
        <v>44136</v>
      </c>
      <c r="I4" s="555">
        <v>44166</v>
      </c>
      <c r="J4" s="555">
        <v>44197</v>
      </c>
      <c r="K4" s="555">
        <v>44228</v>
      </c>
      <c r="L4" s="555">
        <v>44256</v>
      </c>
      <c r="M4" s="555">
        <v>44287</v>
      </c>
    </row>
    <row r="5" spans="1:13" x14ac:dyDescent="0.2">
      <c r="A5" s="498" t="s">
        <v>300</v>
      </c>
      <c r="B5" s="405"/>
      <c r="C5" s="405"/>
      <c r="D5" s="405"/>
      <c r="E5" s="405"/>
      <c r="F5" s="405"/>
      <c r="G5" s="405"/>
      <c r="H5" s="405"/>
      <c r="I5" s="405"/>
      <c r="J5" s="405"/>
      <c r="K5" s="405"/>
      <c r="L5" s="405"/>
      <c r="M5" s="405"/>
    </row>
    <row r="6" spans="1:13" x14ac:dyDescent="0.2">
      <c r="A6" s="563" t="s">
        <v>301</v>
      </c>
      <c r="B6" s="404">
        <v>21.762380952380955</v>
      </c>
      <c r="C6" s="404">
        <v>36.590909090909086</v>
      </c>
      <c r="D6" s="404">
        <v>43.226521739130433</v>
      </c>
      <c r="E6" s="404">
        <v>45.660952380952381</v>
      </c>
      <c r="F6" s="404">
        <v>40.361818181818187</v>
      </c>
      <c r="G6" s="404">
        <v>39.706363636363633</v>
      </c>
      <c r="H6" s="404">
        <v>41.448571428571427</v>
      </c>
      <c r="I6" s="404">
        <v>48.66478260869566</v>
      </c>
      <c r="J6" s="404">
        <v>53.524285714285725</v>
      </c>
      <c r="K6" s="404">
        <v>59.778999999999996</v>
      </c>
      <c r="L6" s="404">
        <v>65.186521739130427</v>
      </c>
      <c r="M6" s="404">
        <v>63.160909090909087</v>
      </c>
    </row>
    <row r="7" spans="1:13" x14ac:dyDescent="0.2">
      <c r="A7" s="563" t="s">
        <v>302</v>
      </c>
      <c r="B7" s="404">
        <v>32.660476190476189</v>
      </c>
      <c r="C7" s="404">
        <v>39.924090909090907</v>
      </c>
      <c r="D7" s="404">
        <v>42.528260869565223</v>
      </c>
      <c r="E7" s="404">
        <v>43.870000000000005</v>
      </c>
      <c r="F7" s="404">
        <v>41.280454545454546</v>
      </c>
      <c r="G7" s="404">
        <v>40.712727272727271</v>
      </c>
      <c r="H7" s="404">
        <v>43.43</v>
      </c>
      <c r="I7" s="404">
        <v>49.615000000000002</v>
      </c>
      <c r="J7" s="404">
        <v>54.881000000000007</v>
      </c>
      <c r="K7" s="404">
        <v>61.377999999999986</v>
      </c>
      <c r="L7" s="404">
        <v>64.306086956521753</v>
      </c>
      <c r="M7" s="404">
        <v>63.221428571428568</v>
      </c>
    </row>
    <row r="8" spans="1:13" x14ac:dyDescent="0.2">
      <c r="A8" s="563" t="s">
        <v>564</v>
      </c>
      <c r="B8" s="404">
        <v>21.861904761904764</v>
      </c>
      <c r="C8" s="404">
        <v>34.163181818181812</v>
      </c>
      <c r="D8" s="404">
        <v>43.12</v>
      </c>
      <c r="E8" s="404">
        <v>45.577619047619045</v>
      </c>
      <c r="F8" s="404">
        <v>40.26136363636364</v>
      </c>
      <c r="G8" s="404">
        <v>39.531818181818188</v>
      </c>
      <c r="H8" s="404">
        <v>41.220952380952383</v>
      </c>
      <c r="I8" s="404">
        <v>48.363043478260877</v>
      </c>
      <c r="J8" s="404">
        <v>53.236190476190465</v>
      </c>
      <c r="K8" s="404">
        <v>59.242999999999995</v>
      </c>
      <c r="L8" s="404">
        <v>64.200000000000017</v>
      </c>
      <c r="M8" s="404">
        <v>62.010909090909102</v>
      </c>
    </row>
    <row r="9" spans="1:13" x14ac:dyDescent="0.2">
      <c r="A9" s="563" t="s">
        <v>565</v>
      </c>
      <c r="B9" s="404">
        <v>19.861904761904764</v>
      </c>
      <c r="C9" s="404">
        <v>32.94045454545455</v>
      </c>
      <c r="D9" s="404">
        <v>41.924347826086951</v>
      </c>
      <c r="E9" s="404">
        <v>44.177619047619061</v>
      </c>
      <c r="F9" s="404">
        <v>39.195454545454545</v>
      </c>
      <c r="G9" s="404">
        <v>38.76818181818183</v>
      </c>
      <c r="H9" s="404">
        <v>40.375714285714288</v>
      </c>
      <c r="I9" s="404">
        <v>47.608695652173914</v>
      </c>
      <c r="J9" s="404">
        <v>52.124285714285719</v>
      </c>
      <c r="K9" s="404">
        <v>57.880500000000005</v>
      </c>
      <c r="L9" s="404">
        <v>62.754347826086963</v>
      </c>
      <c r="M9" s="404">
        <v>60.560909090909078</v>
      </c>
    </row>
    <row r="10" spans="1:13" x14ac:dyDescent="0.2">
      <c r="A10" s="564" t="s">
        <v>304</v>
      </c>
      <c r="B10" s="459">
        <v>23.30263157894737</v>
      </c>
      <c r="C10" s="459">
        <v>40.685909090909092</v>
      </c>
      <c r="D10" s="459">
        <v>45.678260869565214</v>
      </c>
      <c r="E10" s="459">
        <v>46.0595</v>
      </c>
      <c r="F10" s="459">
        <v>41.772727272727266</v>
      </c>
      <c r="G10" s="459">
        <v>40.428636363636372</v>
      </c>
      <c r="H10" s="459">
        <v>43.034285714285708</v>
      </c>
      <c r="I10" s="459">
        <v>50.496190476190478</v>
      </c>
      <c r="J10" s="459">
        <v>54.685238095238098</v>
      </c>
      <c r="K10" s="459">
        <v>61.946500000000015</v>
      </c>
      <c r="L10" s="459">
        <v>65.521304347826074</v>
      </c>
      <c r="M10" s="459">
        <v>63.617499999999993</v>
      </c>
    </row>
    <row r="11" spans="1:13" x14ac:dyDescent="0.2">
      <c r="A11" s="498" t="s">
        <v>303</v>
      </c>
      <c r="B11" s="406"/>
      <c r="C11" s="406"/>
      <c r="D11" s="406"/>
      <c r="E11" s="406"/>
      <c r="F11" s="406"/>
      <c r="G11" s="406"/>
      <c r="H11" s="406"/>
      <c r="I11" s="406"/>
      <c r="J11" s="406"/>
      <c r="K11" s="406"/>
      <c r="L11" s="406"/>
      <c r="M11" s="406"/>
    </row>
    <row r="12" spans="1:13" x14ac:dyDescent="0.2">
      <c r="A12" s="563" t="s">
        <v>305</v>
      </c>
      <c r="B12" s="404">
        <v>27.586842105263152</v>
      </c>
      <c r="C12" s="404">
        <v>40.481363636363639</v>
      </c>
      <c r="D12" s="404">
        <v>43.860869565217385</v>
      </c>
      <c r="E12" s="404">
        <v>45.604500000000009</v>
      </c>
      <c r="F12" s="404">
        <v>41.338636363636361</v>
      </c>
      <c r="G12" s="404">
        <v>39.928636363636372</v>
      </c>
      <c r="H12" s="404">
        <v>42.596190476190486</v>
      </c>
      <c r="I12" s="404">
        <v>50.160476190476196</v>
      </c>
      <c r="J12" s="404">
        <v>54.863809523809529</v>
      </c>
      <c r="K12" s="404">
        <v>62.463999999999999</v>
      </c>
      <c r="L12" s="404">
        <v>65.706086956521744</v>
      </c>
      <c r="M12" s="404">
        <v>64.135000000000005</v>
      </c>
    </row>
    <row r="13" spans="1:13" x14ac:dyDescent="0.2">
      <c r="A13" s="563" t="s">
        <v>306</v>
      </c>
      <c r="B13" s="404">
        <v>25.106190476190477</v>
      </c>
      <c r="C13" s="404">
        <v>35.959545454545456</v>
      </c>
      <c r="D13" s="404">
        <v>41.723478260869562</v>
      </c>
      <c r="E13" s="404">
        <v>43.666190476190472</v>
      </c>
      <c r="F13" s="404">
        <v>39.683636363636367</v>
      </c>
      <c r="G13" s="404">
        <v>37.925000000000004</v>
      </c>
      <c r="H13" s="404">
        <v>40.209523809523802</v>
      </c>
      <c r="I13" s="404">
        <v>48.278260869565223</v>
      </c>
      <c r="J13" s="404">
        <v>52.94857142857142</v>
      </c>
      <c r="K13" s="404">
        <v>60.636499999999991</v>
      </c>
      <c r="L13" s="404">
        <v>63.643043478260871</v>
      </c>
      <c r="M13" s="404">
        <v>62.362727272727277</v>
      </c>
    </row>
    <row r="14" spans="1:13" x14ac:dyDescent="0.2">
      <c r="A14" s="563" t="s">
        <v>307</v>
      </c>
      <c r="B14" s="404">
        <v>27.893684210526317</v>
      </c>
      <c r="C14" s="404">
        <v>40.300909090909094</v>
      </c>
      <c r="D14" s="404">
        <v>44.104347826086943</v>
      </c>
      <c r="E14" s="404">
        <v>45.0595</v>
      </c>
      <c r="F14" s="404">
        <v>40.845454545454544</v>
      </c>
      <c r="G14" s="404">
        <v>39.744545454545452</v>
      </c>
      <c r="H14" s="404">
        <v>42.696190476190473</v>
      </c>
      <c r="I14" s="404">
        <v>50.329523809523813</v>
      </c>
      <c r="J14" s="404">
        <v>54.866190476190482</v>
      </c>
      <c r="K14" s="404">
        <v>62.476500000000001</v>
      </c>
      <c r="L14" s="404">
        <v>65.621304347826097</v>
      </c>
      <c r="M14" s="404">
        <v>64.302499999999995</v>
      </c>
    </row>
    <row r="15" spans="1:13" x14ac:dyDescent="0.2">
      <c r="A15" s="498" t="s">
        <v>210</v>
      </c>
      <c r="B15" s="406"/>
      <c r="C15" s="406"/>
      <c r="D15" s="406"/>
      <c r="E15" s="406"/>
      <c r="F15" s="406"/>
      <c r="G15" s="406"/>
      <c r="H15" s="406"/>
      <c r="I15" s="406"/>
      <c r="J15" s="406"/>
      <c r="K15" s="406"/>
      <c r="L15" s="406"/>
      <c r="M15" s="406"/>
    </row>
    <row r="16" spans="1:13" x14ac:dyDescent="0.2">
      <c r="A16" s="563" t="s">
        <v>308</v>
      </c>
      <c r="B16" s="404">
        <v>29.910526315789472</v>
      </c>
      <c r="C16" s="404">
        <v>42.188181818181803</v>
      </c>
      <c r="D16" s="404">
        <v>44.426086956521743</v>
      </c>
      <c r="E16" s="404">
        <v>44.862000000000002</v>
      </c>
      <c r="F16" s="404">
        <v>40.945454545454545</v>
      </c>
      <c r="G16" s="404">
        <v>40.387727272727268</v>
      </c>
      <c r="H16" s="404">
        <v>43.341428571428565</v>
      </c>
      <c r="I16" s="404">
        <v>50.153333333333322</v>
      </c>
      <c r="J16" s="404">
        <v>54.751904761904761</v>
      </c>
      <c r="K16" s="404">
        <v>61.57650000000001</v>
      </c>
      <c r="L16" s="404">
        <v>64.162608695652182</v>
      </c>
      <c r="M16" s="404">
        <v>62.528571428571446</v>
      </c>
    </row>
    <row r="17" spans="1:13" x14ac:dyDescent="0.2">
      <c r="A17" s="498" t="s">
        <v>309</v>
      </c>
      <c r="B17" s="499"/>
      <c r="C17" s="499"/>
      <c r="D17" s="499"/>
      <c r="E17" s="499"/>
      <c r="F17" s="499"/>
      <c r="G17" s="499"/>
      <c r="H17" s="499"/>
      <c r="I17" s="499"/>
      <c r="J17" s="499"/>
      <c r="K17" s="499"/>
      <c r="L17" s="499"/>
      <c r="M17" s="499"/>
    </row>
    <row r="18" spans="1:13" x14ac:dyDescent="0.2">
      <c r="A18" s="563" t="s">
        <v>310</v>
      </c>
      <c r="B18" s="404">
        <v>28.562500000000007</v>
      </c>
      <c r="C18" s="404">
        <v>38.307272727272725</v>
      </c>
      <c r="D18" s="404">
        <v>40.710454545454553</v>
      </c>
      <c r="E18" s="404">
        <v>42.339047619047619</v>
      </c>
      <c r="F18" s="404">
        <v>39.63428571428571</v>
      </c>
      <c r="G18" s="404">
        <v>39.3959090909091</v>
      </c>
      <c r="H18" s="404">
        <v>40.937368421052639</v>
      </c>
      <c r="I18" s="404">
        <v>47.024999999999984</v>
      </c>
      <c r="J18" s="404">
        <v>52.008421052631569</v>
      </c>
      <c r="K18" s="404">
        <v>59.046315789473681</v>
      </c>
      <c r="L18" s="404">
        <v>62.333043478260862</v>
      </c>
      <c r="M18" s="404">
        <v>61.716666666666661</v>
      </c>
    </row>
    <row r="19" spans="1:13" x14ac:dyDescent="0.2">
      <c r="A19" s="564" t="s">
        <v>311</v>
      </c>
      <c r="B19" s="459">
        <v>19.607142857142854</v>
      </c>
      <c r="C19" s="459">
        <v>28.767272727272726</v>
      </c>
      <c r="D19" s="459">
        <v>34.99565217391303</v>
      </c>
      <c r="E19" s="459">
        <v>39.09095238095238</v>
      </c>
      <c r="F19" s="459">
        <v>36.901818181818179</v>
      </c>
      <c r="G19" s="459">
        <v>35.68</v>
      </c>
      <c r="H19" s="459">
        <v>38.64380952380953</v>
      </c>
      <c r="I19" s="459">
        <v>45.319565217391307</v>
      </c>
      <c r="J19" s="459">
        <v>50.602380952380955</v>
      </c>
      <c r="K19" s="459">
        <v>57.177999999999997</v>
      </c>
      <c r="L19" s="459">
        <v>60.918695652173909</v>
      </c>
      <c r="M19" s="459">
        <v>60.109090909090902</v>
      </c>
    </row>
    <row r="20" spans="1:13" x14ac:dyDescent="0.2">
      <c r="A20" s="498" t="s">
        <v>312</v>
      </c>
      <c r="B20" s="499"/>
      <c r="C20" s="499"/>
      <c r="D20" s="499"/>
      <c r="E20" s="499"/>
      <c r="F20" s="499"/>
      <c r="G20" s="499"/>
      <c r="H20" s="499"/>
      <c r="I20" s="499"/>
      <c r="J20" s="499"/>
      <c r="K20" s="499"/>
      <c r="L20" s="499"/>
      <c r="M20" s="499"/>
    </row>
    <row r="21" spans="1:13" x14ac:dyDescent="0.2">
      <c r="A21" s="563" t="s">
        <v>313</v>
      </c>
      <c r="B21" s="404">
        <v>28.337894736842109</v>
      </c>
      <c r="C21" s="404">
        <v>40.987272727272732</v>
      </c>
      <c r="D21" s="404">
        <v>44.243043478260866</v>
      </c>
      <c r="E21" s="404">
        <v>45.626999999999995</v>
      </c>
      <c r="F21" s="404">
        <v>41.279545454545463</v>
      </c>
      <c r="G21" s="404">
        <v>40.256818181818183</v>
      </c>
      <c r="H21" s="404">
        <v>42.612857142857138</v>
      </c>
      <c r="I21" s="404">
        <v>50.483809523809526</v>
      </c>
      <c r="J21" s="404">
        <v>54.978095238095229</v>
      </c>
      <c r="K21" s="404">
        <v>63.002500000000012</v>
      </c>
      <c r="L21" s="404">
        <v>66.245217391304351</v>
      </c>
      <c r="M21" s="404">
        <v>65.063999999999993</v>
      </c>
    </row>
    <row r="22" spans="1:13" x14ac:dyDescent="0.2">
      <c r="A22" s="563" t="s">
        <v>314</v>
      </c>
      <c r="B22" s="407">
        <v>27.913157894736845</v>
      </c>
      <c r="C22" s="407">
        <v>40.481818181818184</v>
      </c>
      <c r="D22" s="407">
        <v>43.867391304347827</v>
      </c>
      <c r="E22" s="407">
        <v>45.372</v>
      </c>
      <c r="F22" s="407">
        <v>40.8540909090909</v>
      </c>
      <c r="G22" s="407">
        <v>39.830000000000005</v>
      </c>
      <c r="H22" s="407">
        <v>42.14142857142857</v>
      </c>
      <c r="I22" s="407">
        <v>50.125714285714288</v>
      </c>
      <c r="J22" s="407">
        <v>54.751904761904761</v>
      </c>
      <c r="K22" s="407">
        <v>62.79</v>
      </c>
      <c r="L22" s="407">
        <v>65.961304347826086</v>
      </c>
      <c r="M22" s="407">
        <v>64.677000000000007</v>
      </c>
    </row>
    <row r="23" spans="1:13" x14ac:dyDescent="0.2">
      <c r="A23" s="564" t="s">
        <v>315</v>
      </c>
      <c r="B23" s="459">
        <v>27.875789473684211</v>
      </c>
      <c r="C23" s="459">
        <v>40.453181818181811</v>
      </c>
      <c r="D23" s="459">
        <v>43.921304347826087</v>
      </c>
      <c r="E23" s="459">
        <v>45.326499999999996</v>
      </c>
      <c r="F23" s="459">
        <v>40.744090909090914</v>
      </c>
      <c r="G23" s="459">
        <v>39.804090909090903</v>
      </c>
      <c r="H23" s="459">
        <v>42.021904761904771</v>
      </c>
      <c r="I23" s="459">
        <v>50.192857142857143</v>
      </c>
      <c r="J23" s="459">
        <v>54.606666666666655</v>
      </c>
      <c r="K23" s="459">
        <v>62.774500000000003</v>
      </c>
      <c r="L23" s="459">
        <v>65.924347826086958</v>
      </c>
      <c r="M23" s="459">
        <v>64.646499999999975</v>
      </c>
    </row>
    <row r="24" spans="1:13" s="635" customFormat="1" x14ac:dyDescent="0.2">
      <c r="A24" s="565" t="s">
        <v>316</v>
      </c>
      <c r="B24" s="566">
        <v>25.308095238095241</v>
      </c>
      <c r="C24" s="566">
        <v>37.05318181818182</v>
      </c>
      <c r="D24" s="566">
        <v>43.424347826086951</v>
      </c>
      <c r="E24" s="566">
        <v>45.192380952380944</v>
      </c>
      <c r="F24" s="566">
        <v>41.535454545454549</v>
      </c>
      <c r="G24" s="566">
        <v>40.077727272727266</v>
      </c>
      <c r="H24" s="566">
        <v>42.611904761904754</v>
      </c>
      <c r="I24" s="566">
        <v>49.20782608695653</v>
      </c>
      <c r="J24" s="566">
        <v>54.183809523809522</v>
      </c>
      <c r="K24" s="566">
        <v>61.052500000000009</v>
      </c>
      <c r="L24" s="566">
        <v>64.560434782608667</v>
      </c>
      <c r="M24" s="566">
        <v>63.248095238095253</v>
      </c>
    </row>
    <row r="25" spans="1:13" x14ac:dyDescent="0.2">
      <c r="A25" s="561"/>
      <c r="M25" s="161" t="s">
        <v>299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2" sqref="A2"/>
    </sheetView>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317</v>
      </c>
    </row>
    <row r="3" spans="1:14" ht="13.9" customHeight="1" x14ac:dyDescent="0.2">
      <c r="A3" s="570"/>
      <c r="B3" s="570"/>
      <c r="C3" s="145">
        <v>2020</v>
      </c>
      <c r="D3" s="145" t="s">
        <v>522</v>
      </c>
      <c r="E3" s="145" t="s">
        <v>522</v>
      </c>
      <c r="F3" s="145" t="s">
        <v>522</v>
      </c>
      <c r="G3" s="145" t="s">
        <v>522</v>
      </c>
      <c r="H3" s="145" t="s">
        <v>522</v>
      </c>
      <c r="I3" s="145" t="s">
        <v>522</v>
      </c>
      <c r="J3" s="145" t="s">
        <v>522</v>
      </c>
      <c r="K3" s="145">
        <v>2021</v>
      </c>
      <c r="L3" s="145" t="s">
        <v>522</v>
      </c>
      <c r="M3" s="145" t="s">
        <v>522</v>
      </c>
      <c r="N3" s="145" t="s">
        <v>522</v>
      </c>
    </row>
    <row r="4" spans="1:14" ht="13.9" customHeight="1" x14ac:dyDescent="0.2">
      <c r="C4" s="555">
        <v>43952</v>
      </c>
      <c r="D4" s="555">
        <v>43983</v>
      </c>
      <c r="E4" s="555">
        <v>44013</v>
      </c>
      <c r="F4" s="555">
        <v>44044</v>
      </c>
      <c r="G4" s="555">
        <v>44075</v>
      </c>
      <c r="H4" s="555">
        <v>44105</v>
      </c>
      <c r="I4" s="555">
        <v>44136</v>
      </c>
      <c r="J4" s="555">
        <v>44166</v>
      </c>
      <c r="K4" s="555">
        <v>44197</v>
      </c>
      <c r="L4" s="555">
        <v>44228</v>
      </c>
      <c r="M4" s="555">
        <v>44256</v>
      </c>
      <c r="N4" s="555">
        <v>44287</v>
      </c>
    </row>
    <row r="5" spans="1:14" ht="13.9" customHeight="1" x14ac:dyDescent="0.2">
      <c r="A5" s="829" t="s">
        <v>493</v>
      </c>
      <c r="B5" s="571" t="s">
        <v>318</v>
      </c>
      <c r="C5" s="567">
        <v>240.25</v>
      </c>
      <c r="D5" s="567">
        <v>356.13095238095241</v>
      </c>
      <c r="E5" s="567">
        <v>392.04347826086956</v>
      </c>
      <c r="F5" s="567">
        <v>405.6904761904762</v>
      </c>
      <c r="G5" s="567">
        <v>380.21590909090907</v>
      </c>
      <c r="H5" s="567">
        <v>382.92045454545456</v>
      </c>
      <c r="I5" s="567">
        <v>374.07142857142856</v>
      </c>
      <c r="J5" s="567">
        <v>427.33695652173913</v>
      </c>
      <c r="K5" s="567">
        <v>490.01190476190476</v>
      </c>
      <c r="L5" s="567">
        <v>556.0625</v>
      </c>
      <c r="M5" s="567">
        <v>583.95652173913038</v>
      </c>
      <c r="N5" s="567">
        <v>608.43181818181813</v>
      </c>
    </row>
    <row r="6" spans="1:14" ht="13.9" customHeight="1" x14ac:dyDescent="0.2">
      <c r="A6" s="830"/>
      <c r="B6" s="572" t="s">
        <v>319</v>
      </c>
      <c r="C6" s="568">
        <v>256.1875</v>
      </c>
      <c r="D6" s="568">
        <v>364.45454545454544</v>
      </c>
      <c r="E6" s="568">
        <v>398.97826086956519</v>
      </c>
      <c r="F6" s="568">
        <v>403.04761904761904</v>
      </c>
      <c r="G6" s="568">
        <v>391.45454545454544</v>
      </c>
      <c r="H6" s="568">
        <v>386.01136363636363</v>
      </c>
      <c r="I6" s="568">
        <v>379.85714285714283</v>
      </c>
      <c r="J6" s="568">
        <v>431.22619047619048</v>
      </c>
      <c r="K6" s="568">
        <v>492.45</v>
      </c>
      <c r="L6" s="568">
        <v>556.5625</v>
      </c>
      <c r="M6" s="568">
        <v>609.43478260869563</v>
      </c>
      <c r="N6" s="568">
        <v>629.54999999999995</v>
      </c>
    </row>
    <row r="7" spans="1:14" ht="13.9" customHeight="1" x14ac:dyDescent="0.2">
      <c r="A7" s="829" t="s">
        <v>530</v>
      </c>
      <c r="B7" s="571" t="s">
        <v>318</v>
      </c>
      <c r="C7" s="569">
        <v>190.05263157894737</v>
      </c>
      <c r="D7" s="569">
        <v>302.375</v>
      </c>
      <c r="E7" s="569">
        <v>334.96739130434781</v>
      </c>
      <c r="F7" s="569">
        <v>332.88095238095241</v>
      </c>
      <c r="G7" s="569">
        <v>293.89772727272725</v>
      </c>
      <c r="H7" s="569">
        <v>319.89772727272725</v>
      </c>
      <c r="I7" s="569">
        <v>352.1904761904762</v>
      </c>
      <c r="J7" s="569">
        <v>412.64285714285717</v>
      </c>
      <c r="K7" s="569">
        <v>453.91250000000002</v>
      </c>
      <c r="L7" s="569">
        <v>504.86250000000001</v>
      </c>
      <c r="M7" s="569">
        <v>521.86956521739125</v>
      </c>
      <c r="N7" s="569">
        <v>525.375</v>
      </c>
    </row>
    <row r="8" spans="1:14" ht="13.9" customHeight="1" x14ac:dyDescent="0.2">
      <c r="A8" s="830"/>
      <c r="B8" s="572" t="s">
        <v>319</v>
      </c>
      <c r="C8" s="568">
        <v>213.38157894736841</v>
      </c>
      <c r="D8" s="568">
        <v>319.90909090909093</v>
      </c>
      <c r="E8" s="568">
        <v>344.30434782608694</v>
      </c>
      <c r="F8" s="568">
        <v>342.92857142857144</v>
      </c>
      <c r="G8" s="568">
        <v>305.90909090909093</v>
      </c>
      <c r="H8" s="568">
        <v>325.84090909090907</v>
      </c>
      <c r="I8" s="568">
        <v>361.67857142857144</v>
      </c>
      <c r="J8" s="568">
        <v>424.88095238095241</v>
      </c>
      <c r="K8" s="568">
        <v>461.83749999999998</v>
      </c>
      <c r="L8" s="568">
        <v>517.5625</v>
      </c>
      <c r="M8" s="568">
        <v>528.83695652173913</v>
      </c>
      <c r="N8" s="568">
        <v>534.04999999999995</v>
      </c>
    </row>
    <row r="9" spans="1:14" ht="13.9" customHeight="1" x14ac:dyDescent="0.2">
      <c r="A9" s="829" t="s">
        <v>494</v>
      </c>
      <c r="B9" s="571" t="s">
        <v>318</v>
      </c>
      <c r="C9" s="567">
        <v>253.32142857142858</v>
      </c>
      <c r="D9" s="567">
        <v>333.06272727272727</v>
      </c>
      <c r="E9" s="567">
        <v>370.39130434782606</v>
      </c>
      <c r="F9" s="567">
        <v>371.97619047619048</v>
      </c>
      <c r="G9" s="567">
        <v>320.90909090909093</v>
      </c>
      <c r="H9" s="567">
        <v>331.82954545454544</v>
      </c>
      <c r="I9" s="567">
        <v>355.5595238095238</v>
      </c>
      <c r="J9" s="567">
        <v>411.21217391304344</v>
      </c>
      <c r="K9" s="567">
        <v>445.1742857142857</v>
      </c>
      <c r="L9" s="567">
        <v>503.03800000000001</v>
      </c>
      <c r="M9" s="567">
        <v>514.33695652173913</v>
      </c>
      <c r="N9" s="567">
        <v>512.38681818181806</v>
      </c>
    </row>
    <row r="10" spans="1:14" ht="13.9" customHeight="1" x14ac:dyDescent="0.2">
      <c r="A10" s="830"/>
      <c r="B10" s="572" t="s">
        <v>319</v>
      </c>
      <c r="C10" s="568">
        <v>268.31578947368422</v>
      </c>
      <c r="D10" s="568">
        <v>336.25636363636363</v>
      </c>
      <c r="E10" s="568">
        <v>370.32652173913044</v>
      </c>
      <c r="F10" s="568">
        <v>371.6252380952381</v>
      </c>
      <c r="G10" s="568">
        <v>326.81818181818181</v>
      </c>
      <c r="H10" s="568">
        <v>331.30136363636365</v>
      </c>
      <c r="I10" s="568">
        <v>357.41095238095238</v>
      </c>
      <c r="J10" s="568">
        <v>414.60142857142864</v>
      </c>
      <c r="K10" s="568">
        <v>452.363</v>
      </c>
      <c r="L10" s="568">
        <v>511.60699999999997</v>
      </c>
      <c r="M10" s="568">
        <v>524.18478260869563</v>
      </c>
      <c r="N10" s="568">
        <v>523.07500000000005</v>
      </c>
    </row>
    <row r="11" spans="1:14" ht="13.9" customHeight="1" x14ac:dyDescent="0.2">
      <c r="A11" s="827" t="s">
        <v>320</v>
      </c>
      <c r="B11" s="571" t="s">
        <v>318</v>
      </c>
      <c r="C11" s="567">
        <v>179.57142857142858</v>
      </c>
      <c r="D11" s="567">
        <v>242.4404761904762</v>
      </c>
      <c r="E11" s="567">
        <v>263.86956521739131</v>
      </c>
      <c r="F11" s="567">
        <v>278.42285714285714</v>
      </c>
      <c r="G11" s="567">
        <v>261.85227272727275</v>
      </c>
      <c r="H11" s="567">
        <v>280.05681818181819</v>
      </c>
      <c r="I11" s="567">
        <v>296.98809523809524</v>
      </c>
      <c r="J11" s="567">
        <v>325.81521739130437</v>
      </c>
      <c r="K11" s="567">
        <v>363.04761904761904</v>
      </c>
      <c r="L11" s="567">
        <v>419.61250000000001</v>
      </c>
      <c r="M11" s="567">
        <v>430.02173913043481</v>
      </c>
      <c r="N11" s="567">
        <v>417.22727272727275</v>
      </c>
    </row>
    <row r="12" spans="1:14" ht="13.9" customHeight="1" x14ac:dyDescent="0.2">
      <c r="A12" s="828"/>
      <c r="B12" s="572" t="s">
        <v>319</v>
      </c>
      <c r="C12" s="568">
        <v>174.36842105263159</v>
      </c>
      <c r="D12" s="568">
        <v>235.89772727272728</v>
      </c>
      <c r="E12" s="568">
        <v>255.7608695652174</v>
      </c>
      <c r="F12" s="568">
        <v>271.07142857142856</v>
      </c>
      <c r="G12" s="568">
        <v>256.15909090909093</v>
      </c>
      <c r="H12" s="568">
        <v>271.51136363636363</v>
      </c>
      <c r="I12" s="568">
        <v>290.96428571428572</v>
      </c>
      <c r="J12" s="568">
        <v>321.75</v>
      </c>
      <c r="K12" s="568">
        <v>357.96249999999998</v>
      </c>
      <c r="L12" s="568">
        <v>413.01249999999999</v>
      </c>
      <c r="M12" s="568">
        <v>427.02173913043481</v>
      </c>
      <c r="N12" s="568">
        <v>410.67500000000001</v>
      </c>
    </row>
    <row r="13" spans="1:14" ht="13.9" customHeight="1" x14ac:dyDescent="0.2">
      <c r="B13" s="561"/>
      <c r="N13" s="161" t="s">
        <v>299</v>
      </c>
    </row>
    <row r="14" spans="1:14" ht="13.9" customHeight="1" x14ac:dyDescent="0.2">
      <c r="A14" s="561"/>
    </row>
    <row r="15" spans="1:14" ht="13.9" customHeight="1" x14ac:dyDescent="0.2">
      <c r="A15" s="56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2" sqref="A2"/>
    </sheetView>
  </sheetViews>
  <sheetFormatPr baseColWidth="10" defaultRowHeight="14.25" x14ac:dyDescent="0.2"/>
  <cols>
    <col min="1" max="1" width="28.25" customWidth="1"/>
    <col min="9" max="49" width="11" style="1"/>
  </cols>
  <sheetData>
    <row r="1" spans="1:8" x14ac:dyDescent="0.2">
      <c r="A1" s="53" t="s">
        <v>321</v>
      </c>
      <c r="B1" s="53"/>
      <c r="C1" s="53"/>
      <c r="D1" s="6"/>
      <c r="E1" s="6"/>
      <c r="F1" s="6"/>
      <c r="G1" s="6"/>
      <c r="H1" s="3"/>
    </row>
    <row r="2" spans="1:8" x14ac:dyDescent="0.2">
      <c r="A2" s="54"/>
      <c r="B2" s="54"/>
      <c r="C2" s="54"/>
      <c r="D2" s="65"/>
      <c r="E2" s="65"/>
      <c r="F2" s="65"/>
      <c r="G2" s="108"/>
      <c r="H2" s="55" t="s">
        <v>475</v>
      </c>
    </row>
    <row r="3" spans="1:8" x14ac:dyDescent="0.2">
      <c r="A3" s="56"/>
      <c r="B3" s="797">
        <f>INDICE!A3</f>
        <v>44287</v>
      </c>
      <c r="C3" s="796">
        <v>41671</v>
      </c>
      <c r="D3" s="796" t="s">
        <v>116</v>
      </c>
      <c r="E3" s="796"/>
      <c r="F3" s="796" t="s">
        <v>117</v>
      </c>
      <c r="G3" s="796"/>
      <c r="H3" s="796"/>
    </row>
    <row r="4" spans="1:8" ht="25.5" x14ac:dyDescent="0.2">
      <c r="A4" s="66"/>
      <c r="B4" s="184" t="s">
        <v>54</v>
      </c>
      <c r="C4" s="185" t="s">
        <v>457</v>
      </c>
      <c r="D4" s="184" t="s">
        <v>54</v>
      </c>
      <c r="E4" s="185" t="s">
        <v>457</v>
      </c>
      <c r="F4" s="184" t="s">
        <v>54</v>
      </c>
      <c r="G4" s="186" t="s">
        <v>457</v>
      </c>
      <c r="H4" s="185" t="s">
        <v>107</v>
      </c>
    </row>
    <row r="5" spans="1:8" x14ac:dyDescent="0.2">
      <c r="A5" s="3" t="s">
        <v>322</v>
      </c>
      <c r="B5" s="71">
        <v>22717.098999999998</v>
      </c>
      <c r="C5" s="72">
        <v>21.513718307855164</v>
      </c>
      <c r="D5" s="71">
        <v>104784.50199999999</v>
      </c>
      <c r="E5" s="338">
        <v>5.390478279822891</v>
      </c>
      <c r="F5" s="71">
        <v>264492.50400000002</v>
      </c>
      <c r="G5" s="338">
        <v>-1.2210123538482378</v>
      </c>
      <c r="H5" s="72">
        <v>72.863205688438796</v>
      </c>
    </row>
    <row r="6" spans="1:8" x14ac:dyDescent="0.2">
      <c r="A6" s="3" t="s">
        <v>323</v>
      </c>
      <c r="B6" s="58">
        <v>6524.0429999999997</v>
      </c>
      <c r="C6" s="187">
        <v>62.977904448712884</v>
      </c>
      <c r="D6" s="58">
        <v>19634.669999999998</v>
      </c>
      <c r="E6" s="59">
        <v>-6.8950595085000757</v>
      </c>
      <c r="F6" s="58">
        <v>86166.815000000002</v>
      </c>
      <c r="G6" s="59">
        <v>-20.941927208137258</v>
      </c>
      <c r="H6" s="59">
        <v>23.737498303024321</v>
      </c>
    </row>
    <row r="7" spans="1:8" x14ac:dyDescent="0.2">
      <c r="A7" s="3" t="s">
        <v>324</v>
      </c>
      <c r="B7" s="95">
        <v>1032.7059999999999</v>
      </c>
      <c r="C7" s="73">
        <v>22.080378474163727</v>
      </c>
      <c r="D7" s="95">
        <v>4304.9660000000003</v>
      </c>
      <c r="E7" s="73">
        <v>8.8358742054665615</v>
      </c>
      <c r="F7" s="95">
        <v>12339.401</v>
      </c>
      <c r="G7" s="187">
        <v>10.372139431645335</v>
      </c>
      <c r="H7" s="187">
        <v>3.3992960085368895</v>
      </c>
    </row>
    <row r="8" spans="1:8" x14ac:dyDescent="0.2">
      <c r="A8" s="216" t="s">
        <v>187</v>
      </c>
      <c r="B8" s="217">
        <v>30273.848000000002</v>
      </c>
      <c r="C8" s="218">
        <v>28.583935226738529</v>
      </c>
      <c r="D8" s="217">
        <v>128724.13800000001</v>
      </c>
      <c r="E8" s="218">
        <v>3.4184366649442599</v>
      </c>
      <c r="F8" s="217">
        <v>362998.72</v>
      </c>
      <c r="G8" s="218">
        <v>-6.427596874632564</v>
      </c>
      <c r="H8" s="219">
        <v>100</v>
      </c>
    </row>
    <row r="9" spans="1:8" x14ac:dyDescent="0.2">
      <c r="A9" s="220" t="s">
        <v>634</v>
      </c>
      <c r="B9" s="74">
        <v>6259.4120000000003</v>
      </c>
      <c r="C9" s="75">
        <v>14.920063384552229</v>
      </c>
      <c r="D9" s="74">
        <v>24137.019</v>
      </c>
      <c r="E9" s="190">
        <v>-3.7838428018097408</v>
      </c>
      <c r="F9" s="74">
        <v>74816.365999999995</v>
      </c>
      <c r="G9" s="190">
        <v>-5.0184339457703304</v>
      </c>
      <c r="H9" s="190">
        <v>20.610641822648851</v>
      </c>
    </row>
    <row r="10" spans="1:8" x14ac:dyDescent="0.2">
      <c r="A10" s="3"/>
      <c r="B10" s="3"/>
      <c r="C10" s="3"/>
      <c r="D10" s="3"/>
      <c r="E10" s="3"/>
      <c r="F10" s="3"/>
      <c r="G10" s="108"/>
      <c r="H10" s="55" t="s">
        <v>222</v>
      </c>
    </row>
    <row r="11" spans="1:8" x14ac:dyDescent="0.2">
      <c r="A11" s="80" t="s">
        <v>587</v>
      </c>
      <c r="B11" s="80"/>
      <c r="C11" s="200"/>
      <c r="D11" s="200"/>
      <c r="E11" s="200"/>
      <c r="F11" s="80"/>
      <c r="G11" s="80"/>
      <c r="H11" s="80"/>
    </row>
    <row r="12" spans="1:8" x14ac:dyDescent="0.2">
      <c r="A12" s="80" t="s">
        <v>518</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83" priority="13" operator="between">
      <formula>0</formula>
      <formula>0.5</formula>
    </cfRule>
    <cfRule type="cellIs" dxfId="82" priority="14" operator="between">
      <formula>0</formula>
      <formula>0.49</formula>
    </cfRule>
  </conditionalFormatting>
  <conditionalFormatting sqref="E5">
    <cfRule type="cellIs" dxfId="81" priority="8" operator="between">
      <formula>-0.5</formula>
      <formula>0.5</formula>
    </cfRule>
  </conditionalFormatting>
  <conditionalFormatting sqref="E5">
    <cfRule type="cellIs" dxfId="80" priority="7" operator="equal">
      <formula>0</formula>
    </cfRule>
  </conditionalFormatting>
  <conditionalFormatting sqref="G5">
    <cfRule type="cellIs" dxfId="79" priority="6" operator="between">
      <formula>-0.5</formula>
      <formula>0.5</formula>
    </cfRule>
  </conditionalFormatting>
  <conditionalFormatting sqref="G5">
    <cfRule type="cellIs" dxfId="78" priority="5" operator="equal">
      <formula>0</formula>
    </cfRule>
  </conditionalFormatting>
  <conditionalFormatting sqref="C7">
    <cfRule type="cellIs" dxfId="77" priority="3" operator="between">
      <formula>-0.5</formula>
      <formula>0.5</formula>
    </cfRule>
    <cfRule type="cellIs" dxfId="76" priority="4" operator="between">
      <formula>0</formula>
      <formula>0.49</formula>
    </cfRule>
  </conditionalFormatting>
  <conditionalFormatting sqref="E7">
    <cfRule type="cellIs" dxfId="75" priority="1" operator="between">
      <formula>-0.5</formula>
      <formula>0.5</formula>
    </cfRule>
    <cfRule type="cellIs" dxfId="7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2" sqref="A2"/>
    </sheetView>
  </sheetViews>
  <sheetFormatPr baseColWidth="10" defaultRowHeight="14.25" x14ac:dyDescent="0.2"/>
  <cols>
    <col min="1" max="1" width="32.25" customWidth="1"/>
    <col min="9" max="41" width="11" style="1"/>
  </cols>
  <sheetData>
    <row r="1" spans="1:8" x14ac:dyDescent="0.2">
      <c r="A1" s="53" t="s">
        <v>325</v>
      </c>
      <c r="B1" s="53"/>
      <c r="C1" s="53"/>
      <c r="D1" s="6"/>
      <c r="E1" s="6"/>
      <c r="F1" s="6"/>
      <c r="G1" s="6"/>
      <c r="H1" s="3"/>
    </row>
    <row r="2" spans="1:8" x14ac:dyDescent="0.2">
      <c r="A2" s="54"/>
      <c r="B2" s="54"/>
      <c r="C2" s="54"/>
      <c r="D2" s="65"/>
      <c r="E2" s="65"/>
      <c r="F2" s="65"/>
      <c r="G2" s="108"/>
      <c r="H2" s="55" t="s">
        <v>475</v>
      </c>
    </row>
    <row r="3" spans="1:8" ht="14.1" customHeight="1" x14ac:dyDescent="0.2">
      <c r="A3" s="56"/>
      <c r="B3" s="797">
        <f>INDICE!A3</f>
        <v>44287</v>
      </c>
      <c r="C3" s="797">
        <v>41671</v>
      </c>
      <c r="D3" s="796" t="s">
        <v>116</v>
      </c>
      <c r="E3" s="796"/>
      <c r="F3" s="796" t="s">
        <v>117</v>
      </c>
      <c r="G3" s="796"/>
      <c r="H3" s="183"/>
    </row>
    <row r="4" spans="1:8" ht="25.5" x14ac:dyDescent="0.2">
      <c r="A4" s="66"/>
      <c r="B4" s="184" t="s">
        <v>54</v>
      </c>
      <c r="C4" s="185" t="s">
        <v>457</v>
      </c>
      <c r="D4" s="184" t="s">
        <v>54</v>
      </c>
      <c r="E4" s="185" t="s">
        <v>457</v>
      </c>
      <c r="F4" s="184" t="s">
        <v>54</v>
      </c>
      <c r="G4" s="186" t="s">
        <v>457</v>
      </c>
      <c r="H4" s="185" t="s">
        <v>107</v>
      </c>
    </row>
    <row r="5" spans="1:8" x14ac:dyDescent="0.2">
      <c r="A5" s="3" t="s">
        <v>498</v>
      </c>
      <c r="B5" s="71">
        <v>12471.931</v>
      </c>
      <c r="C5" s="72">
        <v>28.589838418426964</v>
      </c>
      <c r="D5" s="71">
        <v>41827.108</v>
      </c>
      <c r="E5" s="72">
        <v>-6.1392959534106355</v>
      </c>
      <c r="F5" s="71">
        <v>153749.856</v>
      </c>
      <c r="G5" s="59">
        <v>-13.806937382539768</v>
      </c>
      <c r="H5" s="72">
        <v>42.355481584067292</v>
      </c>
    </row>
    <row r="6" spans="1:8" x14ac:dyDescent="0.2">
      <c r="A6" s="3" t="s">
        <v>497</v>
      </c>
      <c r="B6" s="58">
        <v>11104.226000000001</v>
      </c>
      <c r="C6" s="187">
        <v>32.005593004987198</v>
      </c>
      <c r="D6" s="58">
        <v>45097.317999999999</v>
      </c>
      <c r="E6" s="59">
        <v>5.5529044831242</v>
      </c>
      <c r="F6" s="58">
        <v>125115.617</v>
      </c>
      <c r="G6" s="59">
        <v>-3.9905487232114312</v>
      </c>
      <c r="H6" s="59">
        <v>34.467233658564965</v>
      </c>
    </row>
    <row r="7" spans="1:8" x14ac:dyDescent="0.2">
      <c r="A7" s="3" t="s">
        <v>496</v>
      </c>
      <c r="B7" s="95">
        <v>5664.9849999999997</v>
      </c>
      <c r="C7" s="187">
        <v>23.496160490933963</v>
      </c>
      <c r="D7" s="95">
        <v>37494.745999999999</v>
      </c>
      <c r="E7" s="187">
        <v>12.847736357490566</v>
      </c>
      <c r="F7" s="95">
        <v>71793.846000000005</v>
      </c>
      <c r="G7" s="187">
        <v>5.4871756564333181</v>
      </c>
      <c r="H7" s="187">
        <v>19.77798874883085</v>
      </c>
    </row>
    <row r="8" spans="1:8" x14ac:dyDescent="0.2">
      <c r="A8" s="435" t="s">
        <v>326</v>
      </c>
      <c r="B8" s="95">
        <v>1032.7059999999999</v>
      </c>
      <c r="C8" s="73">
        <v>22.080378474163727</v>
      </c>
      <c r="D8" s="95">
        <v>4304.9660000000003</v>
      </c>
      <c r="E8" s="73">
        <v>8.8358742054665615</v>
      </c>
      <c r="F8" s="95">
        <v>12339.401</v>
      </c>
      <c r="G8" s="187">
        <v>10.372139431645335</v>
      </c>
      <c r="H8" s="187">
        <v>3.3992960085368895</v>
      </c>
    </row>
    <row r="9" spans="1:8" x14ac:dyDescent="0.2">
      <c r="A9" s="216" t="s">
        <v>187</v>
      </c>
      <c r="B9" s="217">
        <v>30273.848000000002</v>
      </c>
      <c r="C9" s="218">
        <v>28.583935226738529</v>
      </c>
      <c r="D9" s="217">
        <v>128724.13800000001</v>
      </c>
      <c r="E9" s="218">
        <v>3.4184366649442599</v>
      </c>
      <c r="F9" s="217">
        <v>362998.72</v>
      </c>
      <c r="G9" s="218">
        <v>-6.427596874632564</v>
      </c>
      <c r="H9" s="219">
        <v>100</v>
      </c>
    </row>
    <row r="10" spans="1:8" x14ac:dyDescent="0.2">
      <c r="A10" s="80"/>
      <c r="B10" s="3"/>
      <c r="C10" s="3"/>
      <c r="D10" s="3"/>
      <c r="E10" s="3"/>
      <c r="F10" s="3"/>
      <c r="G10" s="108"/>
      <c r="H10" s="55" t="s">
        <v>222</v>
      </c>
    </row>
    <row r="11" spans="1:8" x14ac:dyDescent="0.2">
      <c r="A11" s="80" t="s">
        <v>587</v>
      </c>
      <c r="B11" s="80"/>
      <c r="C11" s="200"/>
      <c r="D11" s="200"/>
      <c r="E11" s="200"/>
      <c r="F11" s="80"/>
      <c r="G11" s="80"/>
      <c r="H11" s="80"/>
    </row>
    <row r="12" spans="1:8" x14ac:dyDescent="0.2">
      <c r="A12" s="80" t="s">
        <v>495</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325</v>
      </c>
    </row>
  </sheetData>
  <mergeCells count="3">
    <mergeCell ref="B3:C3"/>
    <mergeCell ref="D3:E3"/>
    <mergeCell ref="F3:G3"/>
  </mergeCells>
  <conditionalFormatting sqref="C8">
    <cfRule type="cellIs" dxfId="73" priority="3" operator="between">
      <formula>-0.5</formula>
      <formula>0.5</formula>
    </cfRule>
    <cfRule type="cellIs" dxfId="72" priority="4" operator="between">
      <formula>0</formula>
      <formula>0.49</formula>
    </cfRule>
  </conditionalFormatting>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2" sqref="A2"/>
    </sheetView>
  </sheetViews>
  <sheetFormatPr baseColWidth="10" defaultColWidth="11" defaultRowHeight="14.25" x14ac:dyDescent="0.2"/>
  <cols>
    <col min="1" max="1" width="11" style="1" customWidth="1"/>
    <col min="2" max="16384" width="11" style="1"/>
  </cols>
  <sheetData>
    <row r="1" spans="1:4" x14ac:dyDescent="0.2">
      <c r="A1" s="158" t="s">
        <v>499</v>
      </c>
      <c r="B1" s="158"/>
      <c r="C1" s="158"/>
      <c r="D1" s="158"/>
    </row>
    <row r="2" spans="1:4" x14ac:dyDescent="0.2">
      <c r="A2" s="159"/>
      <c r="B2" s="159"/>
      <c r="C2" s="159"/>
      <c r="D2" s="159"/>
    </row>
    <row r="3" spans="1:4" x14ac:dyDescent="0.2">
      <c r="A3" s="162"/>
      <c r="B3" s="831">
        <v>2019</v>
      </c>
      <c r="C3" s="831">
        <v>2020</v>
      </c>
      <c r="D3" s="831">
        <v>2021</v>
      </c>
    </row>
    <row r="4" spans="1:4" x14ac:dyDescent="0.2">
      <c r="A4" s="660"/>
      <c r="B4" s="832"/>
      <c r="C4" s="832"/>
      <c r="D4" s="832"/>
    </row>
    <row r="5" spans="1:4" x14ac:dyDescent="0.2">
      <c r="A5" s="191" t="s">
        <v>327</v>
      </c>
      <c r="B5" s="214">
        <v>1.8364266255420716</v>
      </c>
      <c r="C5" s="214">
        <v>12.699196262089716</v>
      </c>
      <c r="D5" s="214">
        <v>-10.058482954410135</v>
      </c>
    </row>
    <row r="6" spans="1:4" x14ac:dyDescent="0.2">
      <c r="A6" s="1" t="s">
        <v>128</v>
      </c>
      <c r="B6" s="167">
        <v>0.50110883443795717</v>
      </c>
      <c r="C6" s="167">
        <v>12.677968357837365</v>
      </c>
      <c r="D6" s="167">
        <v>-10.825059500324274</v>
      </c>
    </row>
    <row r="7" spans="1:4" x14ac:dyDescent="0.2">
      <c r="A7" s="1" t="s">
        <v>129</v>
      </c>
      <c r="B7" s="167">
        <v>-0.32456552598204064</v>
      </c>
      <c r="C7" s="167">
        <v>12.251348797521388</v>
      </c>
      <c r="D7" s="167">
        <v>-9.7983398696506949</v>
      </c>
    </row>
    <row r="8" spans="1:4" x14ac:dyDescent="0.2">
      <c r="A8" s="1" t="s">
        <v>130</v>
      </c>
      <c r="B8" s="167">
        <v>-0.2349519197275495</v>
      </c>
      <c r="C8" s="167">
        <v>9.1494465726231446</v>
      </c>
      <c r="D8" s="167">
        <v>-6.427596874632564</v>
      </c>
    </row>
    <row r="9" spans="1:4" x14ac:dyDescent="0.2">
      <c r="A9" s="1" t="s">
        <v>131</v>
      </c>
      <c r="B9" s="167">
        <v>0.12330717865920947</v>
      </c>
      <c r="C9" s="167">
        <v>5.8982587424400901</v>
      </c>
      <c r="D9" s="167" t="s">
        <v>522</v>
      </c>
    </row>
    <row r="10" spans="1:4" x14ac:dyDescent="0.2">
      <c r="A10" s="1" t="s">
        <v>132</v>
      </c>
      <c r="B10" s="167">
        <v>2.0917099391867673</v>
      </c>
      <c r="C10" s="167">
        <v>2.6885270794471459</v>
      </c>
      <c r="D10" s="167" t="s">
        <v>522</v>
      </c>
    </row>
    <row r="11" spans="1:4" x14ac:dyDescent="0.2">
      <c r="A11" s="1" t="s">
        <v>133</v>
      </c>
      <c r="B11" s="167">
        <v>5.9764056363324274</v>
      </c>
      <c r="C11" s="167">
        <v>-1.1140465835938169</v>
      </c>
      <c r="D11" s="167" t="s">
        <v>522</v>
      </c>
    </row>
    <row r="12" spans="1:4" x14ac:dyDescent="0.2">
      <c r="A12" s="1" t="s">
        <v>134</v>
      </c>
      <c r="B12" s="167">
        <v>8.594854770079392</v>
      </c>
      <c r="C12" s="167">
        <v>-4.3719645128218989</v>
      </c>
      <c r="D12" s="167" t="s">
        <v>522</v>
      </c>
    </row>
    <row r="13" spans="1:4" x14ac:dyDescent="0.2">
      <c r="A13" s="1" t="s">
        <v>135</v>
      </c>
      <c r="B13" s="167">
        <v>10.59256994346487</v>
      </c>
      <c r="C13" s="167">
        <v>-6.4088646715278781</v>
      </c>
      <c r="D13" s="167" t="s">
        <v>522</v>
      </c>
    </row>
    <row r="14" spans="1:4" x14ac:dyDescent="0.2">
      <c r="A14" s="1" t="s">
        <v>136</v>
      </c>
      <c r="B14" s="167">
        <v>12.546286247463312</v>
      </c>
      <c r="C14" s="167">
        <v>-8.8641797348437752</v>
      </c>
      <c r="D14" s="167" t="s">
        <v>522</v>
      </c>
    </row>
    <row r="15" spans="1:4" x14ac:dyDescent="0.2">
      <c r="A15" s="1" t="s">
        <v>137</v>
      </c>
      <c r="B15" s="167">
        <v>13.886680391283265</v>
      </c>
      <c r="C15" s="167">
        <v>-10.159666748293839</v>
      </c>
      <c r="D15" s="167" t="s">
        <v>522</v>
      </c>
    </row>
    <row r="16" spans="1:4" x14ac:dyDescent="0.2">
      <c r="A16" s="212" t="s">
        <v>138</v>
      </c>
      <c r="B16" s="213">
        <v>14.591905664635282</v>
      </c>
      <c r="C16" s="213">
        <v>-9.896019344747538</v>
      </c>
      <c r="D16" s="213" t="s">
        <v>522</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53" customWidth="1"/>
    <col min="2" max="12" width="11" style="553"/>
    <col min="13" max="45" width="11" style="18"/>
    <col min="46" max="16384" width="11" style="553"/>
  </cols>
  <sheetData>
    <row r="1" spans="1:12" x14ac:dyDescent="0.2">
      <c r="A1" s="833" t="s">
        <v>501</v>
      </c>
      <c r="B1" s="833"/>
      <c r="C1" s="833"/>
      <c r="D1" s="833"/>
      <c r="E1" s="833"/>
      <c r="F1" s="833"/>
      <c r="G1" s="18"/>
      <c r="H1" s="18"/>
      <c r="I1" s="18"/>
      <c r="J1" s="18"/>
      <c r="K1" s="18"/>
      <c r="L1" s="18"/>
    </row>
    <row r="2" spans="1:12" x14ac:dyDescent="0.2">
      <c r="A2" s="834"/>
      <c r="B2" s="834"/>
      <c r="C2" s="834"/>
      <c r="D2" s="834"/>
      <c r="E2" s="834"/>
      <c r="F2" s="834"/>
      <c r="G2" s="18"/>
      <c r="H2" s="18"/>
      <c r="I2" s="18"/>
      <c r="J2" s="18"/>
      <c r="K2" s="582"/>
      <c r="L2" s="55" t="s">
        <v>475</v>
      </c>
    </row>
    <row r="3" spans="1:12" x14ac:dyDescent="0.2">
      <c r="A3" s="583"/>
      <c r="B3" s="835">
        <f>INDICE!A3</f>
        <v>44287</v>
      </c>
      <c r="C3" s="836">
        <v>41671</v>
      </c>
      <c r="D3" s="836">
        <v>41671</v>
      </c>
      <c r="E3" s="836">
        <v>41671</v>
      </c>
      <c r="F3" s="837">
        <v>41671</v>
      </c>
      <c r="G3" s="838" t="s">
        <v>117</v>
      </c>
      <c r="H3" s="836"/>
      <c r="I3" s="836"/>
      <c r="J3" s="836"/>
      <c r="K3" s="836"/>
      <c r="L3" s="839" t="s">
        <v>107</v>
      </c>
    </row>
    <row r="4" spans="1:12" x14ac:dyDescent="0.2">
      <c r="A4" s="559"/>
      <c r="B4" s="222" t="s">
        <v>328</v>
      </c>
      <c r="C4" s="222" t="s">
        <v>329</v>
      </c>
      <c r="D4" s="223" t="s">
        <v>330</v>
      </c>
      <c r="E4" s="223" t="s">
        <v>331</v>
      </c>
      <c r="F4" s="224" t="s">
        <v>187</v>
      </c>
      <c r="G4" s="225" t="s">
        <v>328</v>
      </c>
      <c r="H4" s="163" t="s">
        <v>329</v>
      </c>
      <c r="I4" s="226" t="s">
        <v>330</v>
      </c>
      <c r="J4" s="226" t="s">
        <v>331</v>
      </c>
      <c r="K4" s="226" t="s">
        <v>187</v>
      </c>
      <c r="L4" s="840"/>
    </row>
    <row r="5" spans="1:12" x14ac:dyDescent="0.2">
      <c r="A5" s="556" t="s">
        <v>154</v>
      </c>
      <c r="B5" s="444">
        <v>3350.6660000000002</v>
      </c>
      <c r="C5" s="444">
        <v>597.21900000000005</v>
      </c>
      <c r="D5" s="444">
        <v>203.04599999999999</v>
      </c>
      <c r="E5" s="444">
        <v>221.47900000000001</v>
      </c>
      <c r="F5" s="584">
        <v>4372.4100000000008</v>
      </c>
      <c r="G5" s="444">
        <v>37905.453000000001</v>
      </c>
      <c r="H5" s="444">
        <v>7632.1530000000002</v>
      </c>
      <c r="I5" s="444">
        <v>2605.8429999999998</v>
      </c>
      <c r="J5" s="444">
        <v>2884.402</v>
      </c>
      <c r="K5" s="585">
        <v>51027.851000000002</v>
      </c>
      <c r="L5" s="72">
        <v>14.056881861394661</v>
      </c>
    </row>
    <row r="6" spans="1:12" x14ac:dyDescent="0.2">
      <c r="A6" s="558" t="s">
        <v>155</v>
      </c>
      <c r="B6" s="444">
        <v>410.99200000000002</v>
      </c>
      <c r="C6" s="444">
        <v>702.00400000000002</v>
      </c>
      <c r="D6" s="444">
        <v>247.11500000000001</v>
      </c>
      <c r="E6" s="444">
        <v>62.405999999999999</v>
      </c>
      <c r="F6" s="586">
        <v>1422.5170000000001</v>
      </c>
      <c r="G6" s="444">
        <v>9198.5550000000003</v>
      </c>
      <c r="H6" s="444">
        <v>8151.5039999999999</v>
      </c>
      <c r="I6" s="444">
        <v>3249.8029999999999</v>
      </c>
      <c r="J6" s="444">
        <v>799.63</v>
      </c>
      <c r="K6" s="587">
        <v>21399.492000000002</v>
      </c>
      <c r="L6" s="59">
        <v>5.8950186034261991</v>
      </c>
    </row>
    <row r="7" spans="1:12" x14ac:dyDescent="0.2">
      <c r="A7" s="558" t="s">
        <v>156</v>
      </c>
      <c r="B7" s="444">
        <v>575.245</v>
      </c>
      <c r="C7" s="444">
        <v>498.22399999999999</v>
      </c>
      <c r="D7" s="444">
        <v>126.751</v>
      </c>
      <c r="E7" s="444">
        <v>16.253</v>
      </c>
      <c r="F7" s="586">
        <v>1216.473</v>
      </c>
      <c r="G7" s="444">
        <v>5091.8549999999996</v>
      </c>
      <c r="H7" s="444">
        <v>5097.9949999999999</v>
      </c>
      <c r="I7" s="444">
        <v>2147.5149999999999</v>
      </c>
      <c r="J7" s="444">
        <v>178.66200000000001</v>
      </c>
      <c r="K7" s="587">
        <v>12516.026999999998</v>
      </c>
      <c r="L7" s="59">
        <v>3.4478487622970011</v>
      </c>
    </row>
    <row r="8" spans="1:12" x14ac:dyDescent="0.2">
      <c r="A8" s="558" t="s">
        <v>157</v>
      </c>
      <c r="B8" s="444">
        <v>558.755</v>
      </c>
      <c r="C8" s="96">
        <v>17.718</v>
      </c>
      <c r="D8" s="444">
        <v>75.036000000000001</v>
      </c>
      <c r="E8" s="96">
        <v>1.516</v>
      </c>
      <c r="F8" s="586">
        <v>653.02499999999998</v>
      </c>
      <c r="G8" s="444">
        <v>6606.0110000000004</v>
      </c>
      <c r="H8" s="444">
        <v>108.64700000000001</v>
      </c>
      <c r="I8" s="444">
        <v>820.39499999999998</v>
      </c>
      <c r="J8" s="444">
        <v>14.06</v>
      </c>
      <c r="K8" s="587">
        <v>7549.1130000000003</v>
      </c>
      <c r="L8" s="59">
        <v>2.0795896264437754</v>
      </c>
    </row>
    <row r="9" spans="1:12" x14ac:dyDescent="0.2">
      <c r="A9" s="558" t="s">
        <v>583</v>
      </c>
      <c r="B9" s="444" t="s">
        <v>143</v>
      </c>
      <c r="C9" s="444" t="s">
        <v>143</v>
      </c>
      <c r="D9" s="444" t="s">
        <v>143</v>
      </c>
      <c r="E9" s="96">
        <v>1.7430000000000001</v>
      </c>
      <c r="F9" s="637">
        <v>1.7430000000000001</v>
      </c>
      <c r="G9" s="444" t="s">
        <v>143</v>
      </c>
      <c r="H9" s="444" t="s">
        <v>143</v>
      </c>
      <c r="I9" s="444" t="s">
        <v>143</v>
      </c>
      <c r="J9" s="444">
        <v>14.483000000000001</v>
      </c>
      <c r="K9" s="587">
        <v>14.483000000000001</v>
      </c>
      <c r="L9" s="96" t="s">
        <v>650</v>
      </c>
    </row>
    <row r="10" spans="1:12" x14ac:dyDescent="0.2">
      <c r="A10" s="558" t="s">
        <v>159</v>
      </c>
      <c r="B10" s="444">
        <v>198.56800000000001</v>
      </c>
      <c r="C10" s="444">
        <v>172.251</v>
      </c>
      <c r="D10" s="444">
        <v>60.354999999999997</v>
      </c>
      <c r="E10" s="444">
        <v>2.0219999999999998</v>
      </c>
      <c r="F10" s="586">
        <v>433.19600000000003</v>
      </c>
      <c r="G10" s="444">
        <v>2279.21</v>
      </c>
      <c r="H10" s="444">
        <v>1759.248</v>
      </c>
      <c r="I10" s="444">
        <v>1142.2</v>
      </c>
      <c r="J10" s="444">
        <v>26.972000000000001</v>
      </c>
      <c r="K10" s="587">
        <v>5207.63</v>
      </c>
      <c r="L10" s="59">
        <v>1.4345703033399284</v>
      </c>
    </row>
    <row r="11" spans="1:12" x14ac:dyDescent="0.2">
      <c r="A11" s="558" t="s">
        <v>160</v>
      </c>
      <c r="B11" s="444">
        <v>226.38300000000001</v>
      </c>
      <c r="C11" s="444">
        <v>993.06</v>
      </c>
      <c r="D11" s="444">
        <v>600.87199999999996</v>
      </c>
      <c r="E11" s="444">
        <v>57.591000000000001</v>
      </c>
      <c r="F11" s="586">
        <v>1877.9059999999999</v>
      </c>
      <c r="G11" s="444">
        <v>3588.9479999999999</v>
      </c>
      <c r="H11" s="444">
        <v>10891.566999999999</v>
      </c>
      <c r="I11" s="444">
        <v>7120.2219999999998</v>
      </c>
      <c r="J11" s="444">
        <v>649.77</v>
      </c>
      <c r="K11" s="587">
        <v>22250.507000000001</v>
      </c>
      <c r="L11" s="59">
        <v>6.1294517038378693</v>
      </c>
    </row>
    <row r="12" spans="1:12" x14ac:dyDescent="0.2">
      <c r="A12" s="558" t="s">
        <v>525</v>
      </c>
      <c r="B12" s="444">
        <v>828.28099999999995</v>
      </c>
      <c r="C12" s="444">
        <v>454.78</v>
      </c>
      <c r="D12" s="444">
        <v>267.64499999999998</v>
      </c>
      <c r="E12" s="444">
        <v>58.921999999999997</v>
      </c>
      <c r="F12" s="586">
        <v>1609.6279999999999</v>
      </c>
      <c r="G12" s="444">
        <v>11001.924999999999</v>
      </c>
      <c r="H12" s="444">
        <v>4985.5749999999998</v>
      </c>
      <c r="I12" s="444">
        <v>3078.105</v>
      </c>
      <c r="J12" s="444">
        <v>659.34500000000003</v>
      </c>
      <c r="K12" s="587">
        <v>19724.95</v>
      </c>
      <c r="L12" s="59">
        <v>5.4337246511109507</v>
      </c>
    </row>
    <row r="13" spans="1:12" x14ac:dyDescent="0.2">
      <c r="A13" s="558" t="s">
        <v>161</v>
      </c>
      <c r="B13" s="444">
        <v>1031.08</v>
      </c>
      <c r="C13" s="444">
        <v>2927.9949999999999</v>
      </c>
      <c r="D13" s="444">
        <v>1273.3209999999999</v>
      </c>
      <c r="E13" s="444">
        <v>225.21299999999999</v>
      </c>
      <c r="F13" s="586">
        <v>5457.6089999999995</v>
      </c>
      <c r="G13" s="444">
        <v>11660.460999999999</v>
      </c>
      <c r="H13" s="444">
        <v>33702.834999999999</v>
      </c>
      <c r="I13" s="444">
        <v>16248.978999999999</v>
      </c>
      <c r="J13" s="444">
        <v>2584.4279999999999</v>
      </c>
      <c r="K13" s="587">
        <v>64196.703000000001</v>
      </c>
      <c r="L13" s="59">
        <v>17.684567393638428</v>
      </c>
    </row>
    <row r="14" spans="1:12" x14ac:dyDescent="0.2">
      <c r="A14" s="558" t="s">
        <v>332</v>
      </c>
      <c r="B14" s="444">
        <v>646.93499999999995</v>
      </c>
      <c r="C14" s="444">
        <v>2035.818</v>
      </c>
      <c r="D14" s="444">
        <v>278.44400000000002</v>
      </c>
      <c r="E14" s="444">
        <v>174.625</v>
      </c>
      <c r="F14" s="586">
        <v>3135.8219999999997</v>
      </c>
      <c r="G14" s="444">
        <v>11951.904</v>
      </c>
      <c r="H14" s="444">
        <v>21474.353999999999</v>
      </c>
      <c r="I14" s="444">
        <v>3499.2339999999999</v>
      </c>
      <c r="J14" s="444">
        <v>1845.11</v>
      </c>
      <c r="K14" s="587">
        <v>38770.601999999999</v>
      </c>
      <c r="L14" s="59">
        <v>10.680319890585858</v>
      </c>
    </row>
    <row r="15" spans="1:12" x14ac:dyDescent="0.2">
      <c r="A15" s="558" t="s">
        <v>164</v>
      </c>
      <c r="B15" s="96">
        <v>6.0000000000000001E-3</v>
      </c>
      <c r="C15" s="444">
        <v>118.746</v>
      </c>
      <c r="D15" s="444">
        <v>42.709000000000003</v>
      </c>
      <c r="E15" s="444">
        <v>40.615000000000002</v>
      </c>
      <c r="F15" s="586">
        <v>202.07600000000002</v>
      </c>
      <c r="G15" s="96">
        <v>4.2000000000000003E-2</v>
      </c>
      <c r="H15" s="444">
        <v>1819.329</v>
      </c>
      <c r="I15" s="444">
        <v>570.99199999999996</v>
      </c>
      <c r="J15" s="444">
        <v>572.10599999999999</v>
      </c>
      <c r="K15" s="587">
        <v>2962.4690000000001</v>
      </c>
      <c r="L15" s="59">
        <v>0.81608525413002364</v>
      </c>
    </row>
    <row r="16" spans="1:12" x14ac:dyDescent="0.2">
      <c r="A16" s="558" t="s">
        <v>165</v>
      </c>
      <c r="B16" s="444">
        <v>1020.8920000000001</v>
      </c>
      <c r="C16" s="444">
        <v>647.05600000000004</v>
      </c>
      <c r="D16" s="444">
        <v>191.786</v>
      </c>
      <c r="E16" s="444">
        <v>51.250999999999998</v>
      </c>
      <c r="F16" s="586">
        <v>1910.9850000000001</v>
      </c>
      <c r="G16" s="444">
        <v>9383.9930000000004</v>
      </c>
      <c r="H16" s="444">
        <v>7072.8739999999998</v>
      </c>
      <c r="I16" s="444">
        <v>2408.3690000000001</v>
      </c>
      <c r="J16" s="444">
        <v>670.99199999999996</v>
      </c>
      <c r="K16" s="587">
        <v>19536.227999999996</v>
      </c>
      <c r="L16" s="59">
        <v>5.3817365150899734</v>
      </c>
    </row>
    <row r="17" spans="1:12" x14ac:dyDescent="0.2">
      <c r="A17" s="558" t="s">
        <v>166</v>
      </c>
      <c r="B17" s="96">
        <v>28.795999999999999</v>
      </c>
      <c r="C17" s="444">
        <v>62.311</v>
      </c>
      <c r="D17" s="444">
        <v>91.122</v>
      </c>
      <c r="E17" s="444">
        <v>6.415</v>
      </c>
      <c r="F17" s="586">
        <v>188.64399999999998</v>
      </c>
      <c r="G17" s="444">
        <v>1719.171</v>
      </c>
      <c r="H17" s="444">
        <v>645.30700000000002</v>
      </c>
      <c r="I17" s="444">
        <v>1120.1220000000001</v>
      </c>
      <c r="J17" s="444">
        <v>89.034999999999997</v>
      </c>
      <c r="K17" s="587">
        <v>3573.6350000000002</v>
      </c>
      <c r="L17" s="59">
        <v>0.98444602361845701</v>
      </c>
    </row>
    <row r="18" spans="1:12" x14ac:dyDescent="0.2">
      <c r="A18" s="558" t="s">
        <v>167</v>
      </c>
      <c r="B18" s="444">
        <v>135.67699999999999</v>
      </c>
      <c r="C18" s="444">
        <v>308.97199999999998</v>
      </c>
      <c r="D18" s="444">
        <v>1639.7840000000001</v>
      </c>
      <c r="E18" s="444">
        <v>23.298999999999999</v>
      </c>
      <c r="F18" s="586">
        <v>2107.732</v>
      </c>
      <c r="G18" s="444">
        <v>2029.6859999999999</v>
      </c>
      <c r="H18" s="444">
        <v>3254.2809999999999</v>
      </c>
      <c r="I18" s="444">
        <v>19387.418000000001</v>
      </c>
      <c r="J18" s="444">
        <v>264.27300000000002</v>
      </c>
      <c r="K18" s="587">
        <v>24935.658000000003</v>
      </c>
      <c r="L18" s="59">
        <v>6.8691428655723845</v>
      </c>
    </row>
    <row r="19" spans="1:12" x14ac:dyDescent="0.2">
      <c r="A19" s="558" t="s">
        <v>169</v>
      </c>
      <c r="B19" s="444">
        <v>2096.1109999999999</v>
      </c>
      <c r="C19" s="444">
        <v>120.34</v>
      </c>
      <c r="D19" s="444">
        <v>43.220999999999997</v>
      </c>
      <c r="E19" s="444">
        <v>59.494999999999997</v>
      </c>
      <c r="F19" s="586">
        <v>2319.1669999999999</v>
      </c>
      <c r="G19" s="444">
        <v>26352.913</v>
      </c>
      <c r="H19" s="444">
        <v>1959.4290000000001</v>
      </c>
      <c r="I19" s="444">
        <v>603.91200000000003</v>
      </c>
      <c r="J19" s="444">
        <v>736.053</v>
      </c>
      <c r="K19" s="587">
        <v>29652.307000000001</v>
      </c>
      <c r="L19" s="59">
        <v>8.1684603260444177</v>
      </c>
    </row>
    <row r="20" spans="1:12" x14ac:dyDescent="0.2">
      <c r="A20" s="558" t="s">
        <v>170</v>
      </c>
      <c r="B20" s="444">
        <v>323.56</v>
      </c>
      <c r="C20" s="444">
        <v>472.46300000000002</v>
      </c>
      <c r="D20" s="444">
        <v>223.80799999999999</v>
      </c>
      <c r="E20" s="444">
        <v>15.071999999999999</v>
      </c>
      <c r="F20" s="586">
        <v>1034.903</v>
      </c>
      <c r="G20" s="444">
        <v>4510.7020000000002</v>
      </c>
      <c r="H20" s="444">
        <v>5363.3950000000004</v>
      </c>
      <c r="I20" s="444">
        <v>2473.797</v>
      </c>
      <c r="J20" s="444">
        <v>195.50200000000001</v>
      </c>
      <c r="K20" s="587">
        <v>12543.396000000002</v>
      </c>
      <c r="L20" s="59">
        <v>3.4553882293159943</v>
      </c>
    </row>
    <row r="21" spans="1:12" x14ac:dyDescent="0.2">
      <c r="A21" s="558" t="s">
        <v>171</v>
      </c>
      <c r="B21" s="444">
        <v>1039.9880000000001</v>
      </c>
      <c r="C21" s="444">
        <v>975.26300000000003</v>
      </c>
      <c r="D21" s="444">
        <v>299.95800000000003</v>
      </c>
      <c r="E21" s="444">
        <v>14.786</v>
      </c>
      <c r="F21" s="586">
        <v>2329.9950000000003</v>
      </c>
      <c r="G21" s="444">
        <v>10469.034</v>
      </c>
      <c r="H21" s="444">
        <v>11197.635</v>
      </c>
      <c r="I21" s="444">
        <v>5327.4669999999996</v>
      </c>
      <c r="J21" s="444">
        <v>154.55799999999999</v>
      </c>
      <c r="K21" s="587">
        <v>27148.694000000003</v>
      </c>
      <c r="L21" s="59">
        <v>7.4787782900979716</v>
      </c>
    </row>
    <row r="22" spans="1:12" x14ac:dyDescent="0.2">
      <c r="A22" s="227" t="s">
        <v>115</v>
      </c>
      <c r="B22" s="174">
        <v>12471.935000000001</v>
      </c>
      <c r="C22" s="174">
        <v>11104.22</v>
      </c>
      <c r="D22" s="174">
        <v>5664.972999999999</v>
      </c>
      <c r="E22" s="174">
        <v>1032.703</v>
      </c>
      <c r="F22" s="588">
        <v>30273.830999999998</v>
      </c>
      <c r="G22" s="589">
        <v>153749.86299999995</v>
      </c>
      <c r="H22" s="174">
        <v>125116.128</v>
      </c>
      <c r="I22" s="174">
        <v>71804.373000000007</v>
      </c>
      <c r="J22" s="174">
        <v>12339.381000000001</v>
      </c>
      <c r="K22" s="174">
        <v>363009.74499999994</v>
      </c>
      <c r="L22" s="175">
        <v>100</v>
      </c>
    </row>
    <row r="23" spans="1:12" x14ac:dyDescent="0.2">
      <c r="A23" s="18"/>
      <c r="B23" s="18"/>
      <c r="C23" s="18"/>
      <c r="D23" s="18"/>
      <c r="E23" s="18"/>
      <c r="F23" s="18"/>
      <c r="G23" s="18"/>
      <c r="H23" s="18"/>
      <c r="I23" s="18"/>
      <c r="J23" s="18"/>
      <c r="L23" s="161" t="s">
        <v>222</v>
      </c>
    </row>
    <row r="24" spans="1:12" x14ac:dyDescent="0.2">
      <c r="A24" s="80" t="s">
        <v>500</v>
      </c>
      <c r="B24" s="561"/>
      <c r="C24" s="590"/>
      <c r="D24" s="590"/>
      <c r="E24" s="590"/>
      <c r="F24" s="590"/>
      <c r="G24" s="18"/>
      <c r="H24" s="18"/>
      <c r="I24" s="18"/>
      <c r="J24" s="18"/>
      <c r="K24" s="18"/>
      <c r="L24" s="18"/>
    </row>
    <row r="25" spans="1:12" x14ac:dyDescent="0.2">
      <c r="A25" s="80" t="s">
        <v>223</v>
      </c>
      <c r="B25" s="561"/>
      <c r="C25" s="561"/>
      <c r="D25" s="561"/>
      <c r="E25" s="561"/>
      <c r="F25" s="59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9" priority="31" operator="between">
      <formula>0</formula>
      <formula>0.5</formula>
    </cfRule>
    <cfRule type="cellIs" dxfId="68" priority="32" operator="between">
      <formula>0</formula>
      <formula>0.49</formula>
    </cfRule>
  </conditionalFormatting>
  <conditionalFormatting sqref="B17">
    <cfRule type="cellIs" dxfId="67" priority="29" operator="between">
      <formula>0</formula>
      <formula>0.5</formula>
    </cfRule>
    <cfRule type="cellIs" dxfId="66" priority="30" operator="between">
      <formula>0</formula>
      <formula>0.49</formula>
    </cfRule>
  </conditionalFormatting>
  <conditionalFormatting sqref="L9">
    <cfRule type="cellIs" dxfId="65" priority="27" operator="between">
      <formula>0</formula>
      <formula>0.5</formula>
    </cfRule>
    <cfRule type="cellIs" dxfId="64" priority="28" operator="between">
      <formula>0</formula>
      <formula>0.49</formula>
    </cfRule>
  </conditionalFormatting>
  <conditionalFormatting sqref="E8">
    <cfRule type="cellIs" dxfId="63" priority="25" operator="between">
      <formula>0</formula>
      <formula>0.5</formula>
    </cfRule>
    <cfRule type="cellIs" dxfId="62" priority="26" operator="between">
      <formula>0</formula>
      <formula>0.49</formula>
    </cfRule>
  </conditionalFormatting>
  <conditionalFormatting sqref="G15">
    <cfRule type="cellIs" dxfId="61" priority="21" operator="between">
      <formula>0</formula>
      <formula>0.5</formula>
    </cfRule>
    <cfRule type="cellIs" dxfId="60" priority="22" operator="between">
      <formula>0</formula>
      <formula>0.49</formula>
    </cfRule>
  </conditionalFormatting>
  <conditionalFormatting sqref="E9">
    <cfRule type="cellIs" dxfId="59" priority="15" operator="between">
      <formula>0</formula>
      <formula>0.5</formula>
    </cfRule>
    <cfRule type="cellIs" dxfId="58" priority="16" operator="between">
      <formula>0</formula>
      <formula>0.49</formula>
    </cfRule>
  </conditionalFormatting>
  <conditionalFormatting sqref="F9">
    <cfRule type="cellIs" dxfId="57" priority="13" operator="between">
      <formula>0</formula>
      <formula>0.5</formula>
    </cfRule>
    <cfRule type="cellIs" dxfId="56" priority="14" operator="between">
      <formula>0</formula>
      <formula>0.49</formula>
    </cfRule>
  </conditionalFormatting>
  <conditionalFormatting sqref="B15">
    <cfRule type="cellIs" dxfId="55" priority="1" operator="between">
      <formula>0</formula>
      <formula>0.5</formula>
    </cfRule>
    <cfRule type="cellIs" dxfId="5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topLeftCell="A13" workbookViewId="0">
      <selection activeCell="A47" sqref="A47"/>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502</v>
      </c>
      <c r="B1" s="158"/>
      <c r="C1" s="158"/>
      <c r="D1" s="158"/>
      <c r="E1" s="158"/>
      <c r="F1" s="158"/>
      <c r="G1" s="158"/>
      <c r="H1" s="1"/>
      <c r="I1" s="1"/>
    </row>
    <row r="2" spans="1:45" x14ac:dyDescent="0.2">
      <c r="A2" s="159"/>
      <c r="B2" s="159"/>
      <c r="C2" s="159"/>
      <c r="D2" s="159"/>
      <c r="E2" s="159"/>
      <c r="F2" s="159"/>
      <c r="G2" s="159"/>
      <c r="H2" s="1"/>
      <c r="I2" s="55" t="s">
        <v>475</v>
      </c>
      <c r="J2" s="55"/>
    </row>
    <row r="3" spans="1:45" x14ac:dyDescent="0.2">
      <c r="A3" s="812" t="s">
        <v>459</v>
      </c>
      <c r="B3" s="812" t="s">
        <v>460</v>
      </c>
      <c r="C3" s="797">
        <f>INDICE!A3</f>
        <v>44287</v>
      </c>
      <c r="D3" s="797">
        <v>41671</v>
      </c>
      <c r="E3" s="796" t="s">
        <v>116</v>
      </c>
      <c r="F3" s="796"/>
      <c r="G3" s="796" t="s">
        <v>117</v>
      </c>
      <c r="H3" s="796"/>
      <c r="I3" s="796"/>
      <c r="J3" s="161"/>
    </row>
    <row r="4" spans="1:45" x14ac:dyDescent="0.2">
      <c r="A4" s="813"/>
      <c r="B4" s="813"/>
      <c r="C4" s="184" t="s">
        <v>54</v>
      </c>
      <c r="D4" s="185" t="s">
        <v>430</v>
      </c>
      <c r="E4" s="184" t="s">
        <v>54</v>
      </c>
      <c r="F4" s="185" t="s">
        <v>430</v>
      </c>
      <c r="G4" s="184" t="s">
        <v>54</v>
      </c>
      <c r="H4" s="186" t="s">
        <v>430</v>
      </c>
      <c r="I4" s="185" t="s">
        <v>479</v>
      </c>
      <c r="J4" s="10"/>
    </row>
    <row r="5" spans="1:45" x14ac:dyDescent="0.2">
      <c r="A5" s="1"/>
      <c r="B5" s="11" t="s">
        <v>333</v>
      </c>
      <c r="C5" s="464">
        <v>0</v>
      </c>
      <c r="D5" s="142" t="s">
        <v>143</v>
      </c>
      <c r="E5" s="467">
        <v>0</v>
      </c>
      <c r="F5" s="142">
        <v>-100</v>
      </c>
      <c r="G5" s="467">
        <v>1009.5774</v>
      </c>
      <c r="H5" s="142">
        <v>-85.269603349322452</v>
      </c>
      <c r="I5" s="415">
        <v>0.2650980744931124</v>
      </c>
      <c r="J5" s="1"/>
    </row>
    <row r="6" spans="1:45" x14ac:dyDescent="0.2">
      <c r="A6" s="1"/>
      <c r="B6" s="11" t="s">
        <v>478</v>
      </c>
      <c r="C6" s="464">
        <v>1773.7529500000001</v>
      </c>
      <c r="D6" s="142">
        <v>0.99010793360684202</v>
      </c>
      <c r="E6" s="467">
        <v>7307.3607600000005</v>
      </c>
      <c r="F6" s="142">
        <v>-35.083275206697984</v>
      </c>
      <c r="G6" s="467">
        <v>20131.738530000002</v>
      </c>
      <c r="H6" s="142">
        <v>-34.748438152774774</v>
      </c>
      <c r="I6" s="413">
        <v>5.2862565272378346</v>
      </c>
      <c r="J6" s="1"/>
    </row>
    <row r="7" spans="1:45" x14ac:dyDescent="0.2">
      <c r="A7" s="160"/>
      <c r="B7" s="11" t="s">
        <v>581</v>
      </c>
      <c r="C7" s="464">
        <v>0</v>
      </c>
      <c r="D7" s="142" t="s">
        <v>143</v>
      </c>
      <c r="E7" s="467">
        <v>0</v>
      </c>
      <c r="F7" s="142">
        <v>-100</v>
      </c>
      <c r="G7" s="467">
        <v>0</v>
      </c>
      <c r="H7" s="142">
        <v>-100</v>
      </c>
      <c r="I7" s="680">
        <v>0</v>
      </c>
      <c r="J7" s="1"/>
    </row>
    <row r="8" spans="1:45" x14ac:dyDescent="0.2">
      <c r="A8" s="160" t="s">
        <v>466</v>
      </c>
      <c r="B8" s="145"/>
      <c r="C8" s="465">
        <v>1773.7529500000001</v>
      </c>
      <c r="D8" s="148">
        <v>0.99010793360684202</v>
      </c>
      <c r="E8" s="465">
        <v>7307.3607600000005</v>
      </c>
      <c r="F8" s="148">
        <v>-47.098915371433939</v>
      </c>
      <c r="G8" s="465">
        <v>21141.315930000001</v>
      </c>
      <c r="H8" s="233">
        <v>-46.337783397214189</v>
      </c>
      <c r="I8" s="148">
        <v>5.5513546017309467</v>
      </c>
      <c r="J8" s="1"/>
    </row>
    <row r="9" spans="1:45" x14ac:dyDescent="0.2">
      <c r="A9" s="160"/>
      <c r="B9" s="11" t="s">
        <v>233</v>
      </c>
      <c r="C9" s="464">
        <v>5734.5776900000001</v>
      </c>
      <c r="D9" s="142">
        <v>20.37218238713907</v>
      </c>
      <c r="E9" s="467">
        <v>13206.8323</v>
      </c>
      <c r="F9" s="142">
        <v>-47.205178936536754</v>
      </c>
      <c r="G9" s="467">
        <v>45308.269779999995</v>
      </c>
      <c r="H9" s="142">
        <v>-28.139258976964783</v>
      </c>
      <c r="I9" s="415">
        <v>11.897190920966013</v>
      </c>
      <c r="J9" s="1"/>
    </row>
    <row r="10" spans="1:45" s="440" customFormat="1" x14ac:dyDescent="0.2">
      <c r="A10" s="160" t="s">
        <v>309</v>
      </c>
      <c r="B10" s="145"/>
      <c r="C10" s="465">
        <v>5734.5776900000001</v>
      </c>
      <c r="D10" s="148">
        <v>20.37218238713907</v>
      </c>
      <c r="E10" s="465">
        <v>13206.8323</v>
      </c>
      <c r="F10" s="148">
        <v>-47.205178936536754</v>
      </c>
      <c r="G10" s="465">
        <v>45308.269779999995</v>
      </c>
      <c r="H10" s="233">
        <v>-28.139258976964783</v>
      </c>
      <c r="I10" s="148">
        <v>11.897190920966013</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t="s">
        <v>143</v>
      </c>
      <c r="E11" s="467">
        <v>0</v>
      </c>
      <c r="F11" s="142" t="s">
        <v>143</v>
      </c>
      <c r="G11" s="467">
        <v>564.63469000000009</v>
      </c>
      <c r="H11" s="142">
        <v>-46.172933869523206</v>
      </c>
      <c r="I11" s="507">
        <v>0.14826358940980203</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334</v>
      </c>
      <c r="C12" s="466">
        <v>0</v>
      </c>
      <c r="D12" s="423" t="s">
        <v>143</v>
      </c>
      <c r="E12" s="468">
        <v>0</v>
      </c>
      <c r="F12" s="592" t="s">
        <v>143</v>
      </c>
      <c r="G12" s="468">
        <v>564.63469000000009</v>
      </c>
      <c r="H12" s="592">
        <v>5193.1409008286082</v>
      </c>
      <c r="I12" s="694">
        <v>0.14826358940980203</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331</v>
      </c>
      <c r="C13" s="466">
        <v>0</v>
      </c>
      <c r="D13" s="423" t="s">
        <v>143</v>
      </c>
      <c r="E13" s="468">
        <v>0</v>
      </c>
      <c r="F13" s="592" t="s">
        <v>143</v>
      </c>
      <c r="G13" s="468">
        <v>0</v>
      </c>
      <c r="H13" s="592">
        <v>-100</v>
      </c>
      <c r="I13" s="680">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1579.1460599999998</v>
      </c>
      <c r="D14" s="142">
        <v>9.5349649777523542</v>
      </c>
      <c r="E14" s="467">
        <v>5930.546650000002</v>
      </c>
      <c r="F14" s="142">
        <v>-1.7108400940028679</v>
      </c>
      <c r="G14" s="467">
        <v>22124.220740000001</v>
      </c>
      <c r="H14" s="142">
        <v>0.99988150071114223</v>
      </c>
      <c r="I14" s="507">
        <v>5.8094489019213214</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334</v>
      </c>
      <c r="C15" s="466">
        <v>1579.1460599999998</v>
      </c>
      <c r="D15" s="423">
        <v>9.5349649777523542</v>
      </c>
      <c r="E15" s="468">
        <v>5930.546650000002</v>
      </c>
      <c r="F15" s="592">
        <v>-1.7108400940028679</v>
      </c>
      <c r="G15" s="468">
        <v>20320.508210000004</v>
      </c>
      <c r="H15" s="592">
        <v>-7.2342956001338399</v>
      </c>
      <c r="I15" s="694">
        <v>5.335824275773688</v>
      </c>
      <c r="J15" s="1"/>
    </row>
    <row r="16" spans="1:45" x14ac:dyDescent="0.2">
      <c r="A16" s="1"/>
      <c r="B16" s="439" t="s">
        <v>331</v>
      </c>
      <c r="C16" s="466">
        <v>0</v>
      </c>
      <c r="D16" s="423" t="s">
        <v>143</v>
      </c>
      <c r="E16" s="468">
        <v>0</v>
      </c>
      <c r="F16" s="592" t="s">
        <v>143</v>
      </c>
      <c r="G16" s="468">
        <v>1803.71253</v>
      </c>
      <c r="H16" s="592" t="s">
        <v>143</v>
      </c>
      <c r="I16" s="680">
        <v>0.4736246261476339</v>
      </c>
      <c r="J16" s="1"/>
    </row>
    <row r="17" spans="1:45" s="440" customFormat="1" x14ac:dyDescent="0.2">
      <c r="A17" s="438"/>
      <c r="B17" s="11" t="s">
        <v>619</v>
      </c>
      <c r="C17" s="464">
        <v>12.465999999999999</v>
      </c>
      <c r="D17" s="720">
        <v>7.9961881659880438</v>
      </c>
      <c r="E17" s="467">
        <v>25.792999999999999</v>
      </c>
      <c r="F17" s="149">
        <v>-81.711761536061715</v>
      </c>
      <c r="G17" s="467">
        <v>108.511</v>
      </c>
      <c r="H17" s="149">
        <v>-74.07652502974328</v>
      </c>
      <c r="I17" s="760">
        <v>2.8493166706507218E-2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608.62918999999999</v>
      </c>
      <c r="D18" s="142">
        <v>-19.823948104686092</v>
      </c>
      <c r="E18" s="467">
        <v>3761.89608</v>
      </c>
      <c r="F18" s="142">
        <v>-31.402254799785705</v>
      </c>
      <c r="G18" s="467">
        <v>16588.355969999997</v>
      </c>
      <c r="H18" s="142">
        <v>-24.515403659214122</v>
      </c>
      <c r="I18" s="507">
        <v>4.3558237601726475</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334</v>
      </c>
      <c r="C19" s="466">
        <v>608.62918999999999</v>
      </c>
      <c r="D19" s="423">
        <v>-19.823948104686092</v>
      </c>
      <c r="E19" s="468">
        <v>3761.89608</v>
      </c>
      <c r="F19" s="592">
        <v>-17.176603001580347</v>
      </c>
      <c r="G19" s="468">
        <v>12010.093879999997</v>
      </c>
      <c r="H19" s="592">
        <v>-22.564096299380449</v>
      </c>
      <c r="I19" s="694">
        <v>3.1536490040976672</v>
      </c>
      <c r="J19" s="1"/>
    </row>
    <row r="20" spans="1:45" x14ac:dyDescent="0.2">
      <c r="A20" s="1"/>
      <c r="B20" s="439" t="s">
        <v>331</v>
      </c>
      <c r="C20" s="466">
        <v>0</v>
      </c>
      <c r="D20" s="423" t="s">
        <v>143</v>
      </c>
      <c r="E20" s="468">
        <v>0</v>
      </c>
      <c r="F20" s="717">
        <v>-100</v>
      </c>
      <c r="G20" s="468">
        <v>4578.2620900000002</v>
      </c>
      <c r="H20" s="592">
        <v>-29.195855111481979</v>
      </c>
      <c r="I20" s="680">
        <v>1.20217475607498</v>
      </c>
      <c r="J20" s="1"/>
    </row>
    <row r="21" spans="1:45" s="440" customFormat="1" x14ac:dyDescent="0.2">
      <c r="A21" s="1"/>
      <c r="B21" s="11" t="s">
        <v>238</v>
      </c>
      <c r="C21" s="464">
        <v>280.51643999999999</v>
      </c>
      <c r="D21" s="142">
        <v>-52.921642540632284</v>
      </c>
      <c r="E21" s="467">
        <v>1816.7670800000001</v>
      </c>
      <c r="F21" s="142">
        <v>43.888089786527765</v>
      </c>
      <c r="G21" s="467">
        <v>2410.9424100000001</v>
      </c>
      <c r="H21" s="142">
        <v>39.970705538990828</v>
      </c>
      <c r="I21" s="507">
        <v>0.63307299728062849</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705"/>
      <c r="B22" s="439" t="s">
        <v>334</v>
      </c>
      <c r="C22" s="466">
        <v>280.51643999999999</v>
      </c>
      <c r="D22" s="423">
        <v>-52.921642540632284</v>
      </c>
      <c r="E22" s="468">
        <v>1816.17076</v>
      </c>
      <c r="F22" s="592">
        <v>43.840861197543468</v>
      </c>
      <c r="G22" s="468">
        <v>2410.3460900000005</v>
      </c>
      <c r="H22" s="592">
        <v>39.936085329573636</v>
      </c>
      <c r="I22" s="694">
        <v>0.63291641366080731</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705"/>
      <c r="B23" s="439" t="s">
        <v>331</v>
      </c>
      <c r="C23" s="466">
        <v>0</v>
      </c>
      <c r="D23" s="423" t="s">
        <v>143</v>
      </c>
      <c r="E23" s="468">
        <v>0.59632000000000007</v>
      </c>
      <c r="F23" s="592" t="s">
        <v>143</v>
      </c>
      <c r="G23" s="468">
        <v>0.59632000000000007</v>
      </c>
      <c r="H23" s="592" t="s">
        <v>143</v>
      </c>
      <c r="I23" s="760">
        <v>1.565836198212567E-4</v>
      </c>
      <c r="J23" s="1"/>
    </row>
    <row r="24" spans="1:45" x14ac:dyDescent="0.2">
      <c r="A24" s="160"/>
      <c r="B24" s="11" t="s">
        <v>210</v>
      </c>
      <c r="C24" s="464">
        <v>2182.3946399999995</v>
      </c>
      <c r="D24" s="142">
        <v>-0.36817801277424428</v>
      </c>
      <c r="E24" s="467">
        <v>13486.55645</v>
      </c>
      <c r="F24" s="149">
        <v>13.199976488010462</v>
      </c>
      <c r="G24" s="467">
        <v>39653.180359999998</v>
      </c>
      <c r="H24" s="149">
        <v>-10.52290546721327</v>
      </c>
      <c r="I24" s="507">
        <v>10.412259387902404</v>
      </c>
      <c r="J24" s="1"/>
    </row>
    <row r="25" spans="1:45" x14ac:dyDescent="0.2">
      <c r="A25" s="160" t="s">
        <v>451</v>
      </c>
      <c r="B25" s="145"/>
      <c r="C25" s="465">
        <v>4663.1523299999999</v>
      </c>
      <c r="D25" s="148">
        <v>-6.7117775208230741</v>
      </c>
      <c r="E25" s="465">
        <v>25021.559260000002</v>
      </c>
      <c r="F25" s="148">
        <v>0.74976966311353344</v>
      </c>
      <c r="G25" s="465">
        <v>81449.845170000001</v>
      </c>
      <c r="H25" s="233">
        <v>-10.874297497895578</v>
      </c>
      <c r="I25" s="148">
        <v>21.387361803393311</v>
      </c>
      <c r="J25" s="1"/>
    </row>
    <row r="26" spans="1:45" x14ac:dyDescent="0.2">
      <c r="A26" s="160"/>
      <c r="B26" s="11" t="s">
        <v>335</v>
      </c>
      <c r="C26" s="464">
        <v>1803.5341299999998</v>
      </c>
      <c r="D26" s="142">
        <v>104.94761218845554</v>
      </c>
      <c r="E26" s="467">
        <v>7181.5988199999993</v>
      </c>
      <c r="F26" s="149">
        <v>-5.3861298190965803</v>
      </c>
      <c r="G26" s="467">
        <v>31839.31511</v>
      </c>
      <c r="H26" s="149">
        <v>-31.512315832244376</v>
      </c>
      <c r="I26" s="507">
        <v>8.3604695676036922</v>
      </c>
      <c r="J26" s="1"/>
    </row>
    <row r="27" spans="1:45" x14ac:dyDescent="0.2">
      <c r="A27" s="160" t="s">
        <v>349</v>
      </c>
      <c r="B27" s="145"/>
      <c r="C27" s="465">
        <v>1803.5341299999998</v>
      </c>
      <c r="D27" s="148">
        <v>104.94761218845554</v>
      </c>
      <c r="E27" s="465">
        <v>7181.5988199999993</v>
      </c>
      <c r="F27" s="148">
        <v>-5.3861298190965803</v>
      </c>
      <c r="G27" s="465">
        <v>31839.31511</v>
      </c>
      <c r="H27" s="233">
        <v>-31.512315832244376</v>
      </c>
      <c r="I27" s="148">
        <v>8.3604695676036922</v>
      </c>
      <c r="J27" s="1"/>
    </row>
    <row r="28" spans="1:45" x14ac:dyDescent="0.2">
      <c r="A28" s="705"/>
      <c r="B28" s="11" t="s">
        <v>213</v>
      </c>
      <c r="C28" s="464">
        <v>0</v>
      </c>
      <c r="D28" s="720">
        <v>-100</v>
      </c>
      <c r="E28" s="467">
        <v>0</v>
      </c>
      <c r="F28" s="149">
        <v>-100</v>
      </c>
      <c r="G28" s="467">
        <v>2013.9629500000001</v>
      </c>
      <c r="H28" s="149">
        <v>-50.489102667360896</v>
      </c>
      <c r="I28" s="715">
        <v>0.52883285634708987</v>
      </c>
      <c r="J28" s="1"/>
    </row>
    <row r="29" spans="1:45" x14ac:dyDescent="0.2">
      <c r="A29" s="705"/>
      <c r="B29" s="11" t="s">
        <v>214</v>
      </c>
      <c r="C29" s="464">
        <v>14685.091719999999</v>
      </c>
      <c r="D29" s="142">
        <v>177.22636521762786</v>
      </c>
      <c r="E29" s="467">
        <v>60351.497559999996</v>
      </c>
      <c r="F29" s="142">
        <v>140.96883922278744</v>
      </c>
      <c r="G29" s="467">
        <v>141511.63580000002</v>
      </c>
      <c r="H29" s="142">
        <v>22.036227131086235</v>
      </c>
      <c r="I29" s="507">
        <v>37.158579588796854</v>
      </c>
      <c r="J29" s="1"/>
    </row>
    <row r="30" spans="1:45" x14ac:dyDescent="0.2">
      <c r="A30" s="438"/>
      <c r="B30" s="439" t="s">
        <v>334</v>
      </c>
      <c r="C30" s="466">
        <v>13315.191720000001</v>
      </c>
      <c r="D30" s="423">
        <v>177.36450513027171</v>
      </c>
      <c r="E30" s="468">
        <v>55107.366710000002</v>
      </c>
      <c r="F30" s="592">
        <v>129.05112279887118</v>
      </c>
      <c r="G30" s="468">
        <v>131679.87839999999</v>
      </c>
      <c r="H30" s="592">
        <v>22.364132794404988</v>
      </c>
      <c r="I30" s="694">
        <v>34.576925170202088</v>
      </c>
      <c r="J30" s="1"/>
    </row>
    <row r="31" spans="1:45" x14ac:dyDescent="0.2">
      <c r="A31" s="438"/>
      <c r="B31" s="439" t="s">
        <v>331</v>
      </c>
      <c r="C31" s="466">
        <v>1369.9</v>
      </c>
      <c r="D31" s="423">
        <v>175.89080314916291</v>
      </c>
      <c r="E31" s="468">
        <v>5244.1308499999996</v>
      </c>
      <c r="F31" s="592">
        <v>431.65840883069473</v>
      </c>
      <c r="G31" s="468">
        <v>9831.7574000000004</v>
      </c>
      <c r="H31" s="592">
        <v>17.808004525779477</v>
      </c>
      <c r="I31" s="680">
        <v>2.5816544185947596</v>
      </c>
      <c r="J31" s="1"/>
    </row>
    <row r="32" spans="1:45" x14ac:dyDescent="0.2">
      <c r="A32" s="1"/>
      <c r="B32" s="11" t="s">
        <v>215</v>
      </c>
      <c r="C32" s="464">
        <v>0</v>
      </c>
      <c r="D32" s="142" t="s">
        <v>143</v>
      </c>
      <c r="E32" s="467">
        <v>0</v>
      </c>
      <c r="F32" s="149" t="s">
        <v>143</v>
      </c>
      <c r="G32" s="467">
        <v>956.36807999999996</v>
      </c>
      <c r="H32" s="149" t="s">
        <v>143</v>
      </c>
      <c r="I32" s="507">
        <v>0.25112620044255635</v>
      </c>
      <c r="J32" s="1"/>
    </row>
    <row r="33" spans="1:45" x14ac:dyDescent="0.2">
      <c r="A33" s="705"/>
      <c r="B33" s="11" t="s">
        <v>217</v>
      </c>
      <c r="C33" s="464">
        <v>902.24981000000002</v>
      </c>
      <c r="D33" s="142" t="s">
        <v>143</v>
      </c>
      <c r="E33" s="467">
        <v>1815.3967700000001</v>
      </c>
      <c r="F33" s="149">
        <v>87.6139002821768</v>
      </c>
      <c r="G33" s="467">
        <v>1815.3967700000001</v>
      </c>
      <c r="H33" s="149">
        <v>87.6139002821768</v>
      </c>
      <c r="I33" s="507">
        <v>0.47669271139391156</v>
      </c>
      <c r="J33" s="1"/>
    </row>
    <row r="34" spans="1:45" x14ac:dyDescent="0.2">
      <c r="A34" s="705"/>
      <c r="B34" s="11" t="s">
        <v>630</v>
      </c>
      <c r="C34" s="464">
        <v>0</v>
      </c>
      <c r="D34" s="142" t="s">
        <v>143</v>
      </c>
      <c r="E34" s="467">
        <v>1976.8739599999999</v>
      </c>
      <c r="F34" s="142">
        <v>-59.288467540749913</v>
      </c>
      <c r="G34" s="467">
        <v>7690.0181199999997</v>
      </c>
      <c r="H34" s="142">
        <v>31.886780579909058</v>
      </c>
      <c r="I34" s="507">
        <v>2.019269643346953</v>
      </c>
      <c r="J34" s="1"/>
    </row>
    <row r="35" spans="1:45" x14ac:dyDescent="0.2">
      <c r="A35" s="851"/>
      <c r="B35" s="11" t="s">
        <v>219</v>
      </c>
      <c r="C35" s="464">
        <v>4862.4301599999999</v>
      </c>
      <c r="D35" s="142">
        <v>6.9507335372830843</v>
      </c>
      <c r="E35" s="467">
        <v>15091.60246</v>
      </c>
      <c r="F35" s="142">
        <v>23.889005884572502</v>
      </c>
      <c r="G35" s="467">
        <v>47105.533150000003</v>
      </c>
      <c r="H35" s="142">
        <v>12.030236371465103</v>
      </c>
      <c r="I35" s="507">
        <v>12.369122105978676</v>
      </c>
      <c r="J35" s="1"/>
    </row>
    <row r="36" spans="1:45" x14ac:dyDescent="0.2">
      <c r="A36" s="160" t="s">
        <v>452</v>
      </c>
      <c r="B36" s="145"/>
      <c r="C36" s="465">
        <v>20449.771689999998</v>
      </c>
      <c r="D36" s="148">
        <v>88.222063066086619</v>
      </c>
      <c r="E36" s="465">
        <v>79235.370750000002</v>
      </c>
      <c r="F36" s="148">
        <v>75.716741113972844</v>
      </c>
      <c r="G36" s="465">
        <v>201092.91487000004</v>
      </c>
      <c r="H36" s="233">
        <v>19.08009251240631</v>
      </c>
      <c r="I36" s="148">
        <v>52.803623106306041</v>
      </c>
      <c r="J36" s="166"/>
    </row>
    <row r="37" spans="1:45" x14ac:dyDescent="0.2">
      <c r="A37" s="734" t="s">
        <v>115</v>
      </c>
      <c r="B37" s="735"/>
      <c r="C37" s="735">
        <v>34424.788789999999</v>
      </c>
      <c r="D37" s="736">
        <v>47.976061878436525</v>
      </c>
      <c r="E37" s="737">
        <v>131952.72189000002</v>
      </c>
      <c r="F37" s="736">
        <v>13.412989723462443</v>
      </c>
      <c r="G37" s="737">
        <v>380831.66086</v>
      </c>
      <c r="H37" s="738">
        <v>-6.9316843921518974</v>
      </c>
      <c r="I37" s="739">
        <v>100</v>
      </c>
      <c r="J37" s="1"/>
    </row>
    <row r="38" spans="1:45" x14ac:dyDescent="0.2">
      <c r="A38" s="604"/>
      <c r="B38" s="606" t="s">
        <v>336</v>
      </c>
      <c r="C38" s="181">
        <v>15783.483410000001</v>
      </c>
      <c r="D38" s="155">
        <v>107.75232741194685</v>
      </c>
      <c r="E38" s="533">
        <v>66615.980200000005</v>
      </c>
      <c r="F38" s="534">
        <v>85.573012211549681</v>
      </c>
      <c r="G38" s="533">
        <v>166985.46127</v>
      </c>
      <c r="H38" s="534">
        <v>13.780401707694129</v>
      </c>
      <c r="I38" s="534">
        <v>43.847578453144052</v>
      </c>
      <c r="J38" s="1"/>
    </row>
    <row r="39" spans="1:45" ht="14.25" customHeight="1" x14ac:dyDescent="0.2">
      <c r="A39" s="604"/>
      <c r="B39" s="606" t="s">
        <v>337</v>
      </c>
      <c r="C39" s="181">
        <v>18641.305379999998</v>
      </c>
      <c r="D39" s="155">
        <v>18.988354033130474</v>
      </c>
      <c r="E39" s="533">
        <v>65336.741689999995</v>
      </c>
      <c r="F39" s="534">
        <v>-18.785545974739019</v>
      </c>
      <c r="G39" s="533">
        <v>213846.19959</v>
      </c>
      <c r="H39" s="534">
        <v>-18.514492905995155</v>
      </c>
      <c r="I39" s="534">
        <v>56.152421546855948</v>
      </c>
      <c r="J39" s="1"/>
    </row>
    <row r="40" spans="1:45" ht="14.25" customHeight="1" x14ac:dyDescent="0.2">
      <c r="A40" s="482" t="s">
        <v>455</v>
      </c>
      <c r="B40" s="153"/>
      <c r="C40" s="416">
        <v>8215.3353800000004</v>
      </c>
      <c r="D40" s="417">
        <v>8.4929429489517467</v>
      </c>
      <c r="E40" s="418">
        <v>24741.83511</v>
      </c>
      <c r="F40" s="419">
        <v>-34.78147898221426</v>
      </c>
      <c r="G40" s="418">
        <v>87104.93458999999</v>
      </c>
      <c r="H40" s="419">
        <v>-20.900801992605995</v>
      </c>
      <c r="I40" s="419">
        <v>22.872293336456917</v>
      </c>
      <c r="J40" s="1"/>
    </row>
    <row r="41" spans="1:45" ht="14.25" customHeight="1" x14ac:dyDescent="0.2">
      <c r="A41" s="482" t="s">
        <v>456</v>
      </c>
      <c r="B41" s="153"/>
      <c r="C41" s="416">
        <v>26209.453410000002</v>
      </c>
      <c r="D41" s="417">
        <v>67.029357524504846</v>
      </c>
      <c r="E41" s="418">
        <v>107210.88678000002</v>
      </c>
      <c r="F41" s="419">
        <v>36.73066157565156</v>
      </c>
      <c r="G41" s="418">
        <v>293726.72627000004</v>
      </c>
      <c r="H41" s="419">
        <v>-1.7881696069289452</v>
      </c>
      <c r="I41" s="419">
        <v>77.127706663543094</v>
      </c>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row>
    <row r="42" spans="1:45" ht="14.25" customHeight="1" x14ac:dyDescent="0.2">
      <c r="A42" s="531" t="s">
        <v>674</v>
      </c>
      <c r="B42" s="532"/>
      <c r="C42" s="529">
        <v>1859.6624999999997</v>
      </c>
      <c r="D42" s="528">
        <v>-8.7296664017988697</v>
      </c>
      <c r="E42" s="529">
        <v>7747.3137300000026</v>
      </c>
      <c r="F42" s="528">
        <v>6.1799487841946368</v>
      </c>
      <c r="G42" s="529">
        <v>25113.124840000004</v>
      </c>
      <c r="H42" s="528">
        <v>0.44303352816587993</v>
      </c>
      <c r="I42" s="528">
        <v>6.5942849350521833</v>
      </c>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row>
    <row r="43" spans="1:45" ht="14.25" customHeight="1" x14ac:dyDescent="0.2">
      <c r="A43" s="841" t="s">
        <v>652</v>
      </c>
      <c r="B43" s="841"/>
      <c r="C43" s="841"/>
      <c r="D43" s="841"/>
      <c r="E43" s="841"/>
      <c r="F43" s="841"/>
      <c r="G43" s="841"/>
      <c r="H43" s="841"/>
      <c r="I43" s="706" t="s">
        <v>222</v>
      </c>
      <c r="J43" s="1"/>
    </row>
    <row r="44" spans="1:45" s="1" customFormat="1" ht="15" customHeight="1" x14ac:dyDescent="0.2">
      <c r="A44" s="841"/>
      <c r="B44" s="841"/>
      <c r="C44" s="841"/>
      <c r="D44" s="841"/>
      <c r="E44" s="841"/>
      <c r="F44" s="841"/>
      <c r="G44" s="841"/>
      <c r="H44" s="841"/>
      <c r="I44" s="705"/>
    </row>
    <row r="45" spans="1:45" s="1" customFormat="1" ht="13.5" customHeight="1" x14ac:dyDescent="0.2">
      <c r="A45" s="441" t="s">
        <v>480</v>
      </c>
    </row>
    <row r="46" spans="1:45" s="1" customFormat="1" x14ac:dyDescent="0.2">
      <c r="I46" s="712"/>
    </row>
    <row r="47" spans="1:45" s="1" customFormat="1" x14ac:dyDescent="0.2"/>
    <row r="48" spans="1:4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3:H44"/>
    <mergeCell ref="A3:A4"/>
    <mergeCell ref="B3:B4"/>
    <mergeCell ref="C3:D3"/>
    <mergeCell ref="E3:F3"/>
    <mergeCell ref="G3:I3"/>
  </mergeCells>
  <conditionalFormatting sqref="D17">
    <cfRule type="cellIs" dxfId="53" priority="10" operator="between">
      <formula>0</formula>
      <formula>0.5</formula>
    </cfRule>
    <cfRule type="cellIs" dxfId="52" priority="11" operator="between">
      <formula>0</formula>
      <formula>0.49</formula>
    </cfRule>
  </conditionalFormatting>
  <conditionalFormatting sqref="F20">
    <cfRule type="cellIs" dxfId="51" priority="9" operator="between">
      <formula>0.00001</formula>
      <formula>0.499</formula>
    </cfRule>
  </conditionalFormatting>
  <conditionalFormatting sqref="F20">
    <cfRule type="cellIs" dxfId="50" priority="8" operator="between">
      <formula>0.00001</formula>
      <formula>0.499</formula>
    </cfRule>
  </conditionalFormatting>
  <conditionalFormatting sqref="F20">
    <cfRule type="cellIs" dxfId="49" priority="7" operator="between">
      <formula>0.00001</formula>
      <formula>0.499</formula>
    </cfRule>
  </conditionalFormatting>
  <conditionalFormatting sqref="D28">
    <cfRule type="cellIs" dxfId="48" priority="5" operator="between">
      <formula>0</formula>
      <formula>0.5</formula>
    </cfRule>
    <cfRule type="cellIs" dxfId="47" priority="6" operator="between">
      <formula>0</formula>
      <formula>0.49</formula>
    </cfRule>
  </conditionalFormatting>
  <conditionalFormatting sqref="I23">
    <cfRule type="cellIs" dxfId="46" priority="3" operator="between">
      <formula>0</formula>
      <formula>0.5</formula>
    </cfRule>
    <cfRule type="cellIs" dxfId="45" priority="4" operator="between">
      <formula>0</formula>
      <formula>0.49</formula>
    </cfRule>
  </conditionalFormatting>
  <conditionalFormatting sqref="I17">
    <cfRule type="cellIs" dxfId="44" priority="1" operator="between">
      <formula>0</formula>
      <formula>0.5</formula>
    </cfRule>
    <cfRule type="cellIs" dxfId="4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19" sqref="A19"/>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33" t="s">
        <v>18</v>
      </c>
      <c r="B1" s="833"/>
      <c r="C1" s="833"/>
      <c r="D1" s="833"/>
      <c r="E1" s="833"/>
      <c r="F1" s="833"/>
      <c r="G1" s="1"/>
      <c r="H1" s="1"/>
    </row>
    <row r="2" spans="1:9" x14ac:dyDescent="0.2">
      <c r="A2" s="834"/>
      <c r="B2" s="834"/>
      <c r="C2" s="834"/>
      <c r="D2" s="834"/>
      <c r="E2" s="834"/>
      <c r="F2" s="834"/>
      <c r="G2" s="10"/>
      <c r="H2" s="55" t="s">
        <v>475</v>
      </c>
    </row>
    <row r="3" spans="1:9" x14ac:dyDescent="0.2">
      <c r="A3" s="11"/>
      <c r="B3" s="797">
        <f>INDICE!A3</f>
        <v>44287</v>
      </c>
      <c r="C3" s="797">
        <v>41671</v>
      </c>
      <c r="D3" s="796" t="s">
        <v>116</v>
      </c>
      <c r="E3" s="796"/>
      <c r="F3" s="796" t="s">
        <v>117</v>
      </c>
      <c r="G3" s="796"/>
      <c r="H3" s="796"/>
    </row>
    <row r="4" spans="1:9" x14ac:dyDescent="0.2">
      <c r="A4" s="262"/>
      <c r="B4" s="184" t="s">
        <v>54</v>
      </c>
      <c r="C4" s="185" t="s">
        <v>430</v>
      </c>
      <c r="D4" s="184" t="s">
        <v>54</v>
      </c>
      <c r="E4" s="185" t="s">
        <v>430</v>
      </c>
      <c r="F4" s="184" t="s">
        <v>54</v>
      </c>
      <c r="G4" s="186" t="s">
        <v>430</v>
      </c>
      <c r="H4" s="185" t="s">
        <v>479</v>
      </c>
      <c r="I4" s="55"/>
    </row>
    <row r="5" spans="1:9" ht="14.1" customHeight="1" x14ac:dyDescent="0.2">
      <c r="A5" s="420" t="s">
        <v>338</v>
      </c>
      <c r="B5" s="235">
        <v>15783.483410000001</v>
      </c>
      <c r="C5" s="236">
        <v>107.75232741194681</v>
      </c>
      <c r="D5" s="235">
        <v>66615.980200000005</v>
      </c>
      <c r="E5" s="236">
        <v>85.573012211549681</v>
      </c>
      <c r="F5" s="235">
        <v>166985.46127</v>
      </c>
      <c r="G5" s="236">
        <v>13.780401707694129</v>
      </c>
      <c r="H5" s="236">
        <v>43.847578453144045</v>
      </c>
    </row>
    <row r="6" spans="1:9" x14ac:dyDescent="0.2">
      <c r="A6" s="412" t="s">
        <v>339</v>
      </c>
      <c r="B6" s="442">
        <v>6268.7162200000002</v>
      </c>
      <c r="C6" s="515">
        <v>85.515807156511158</v>
      </c>
      <c r="D6" s="442">
        <v>27478.575969999998</v>
      </c>
      <c r="E6" s="443">
        <v>62.04093306530288</v>
      </c>
      <c r="F6" s="442">
        <v>70367.492530000003</v>
      </c>
      <c r="G6" s="443">
        <v>13.250718568985222</v>
      </c>
      <c r="H6" s="443">
        <v>18.477322072197207</v>
      </c>
    </row>
    <row r="7" spans="1:9" x14ac:dyDescent="0.2">
      <c r="A7" s="412" t="s">
        <v>340</v>
      </c>
      <c r="B7" s="444">
        <v>7046.4754999999996</v>
      </c>
      <c r="C7" s="443">
        <v>395.69399997065153</v>
      </c>
      <c r="D7" s="442">
        <v>27628.79074</v>
      </c>
      <c r="E7" s="443">
        <v>289.07311926408272</v>
      </c>
      <c r="F7" s="442">
        <v>61312.385870000006</v>
      </c>
      <c r="G7" s="443">
        <v>34.815082704910154</v>
      </c>
      <c r="H7" s="443">
        <v>16.099603098004881</v>
      </c>
    </row>
    <row r="8" spans="1:9" x14ac:dyDescent="0.2">
      <c r="A8" s="412" t="s">
        <v>532</v>
      </c>
      <c r="B8" s="444">
        <v>280.51643999999999</v>
      </c>
      <c r="C8" s="481">
        <v>-52.921642540632284</v>
      </c>
      <c r="D8" s="442">
        <v>1816.17076</v>
      </c>
      <c r="E8" s="481">
        <v>43.840861197543468</v>
      </c>
      <c r="F8" s="442">
        <v>2410.3460900000005</v>
      </c>
      <c r="G8" s="481">
        <v>39.936085329573636</v>
      </c>
      <c r="H8" s="443">
        <v>0.6329164136608072</v>
      </c>
    </row>
    <row r="9" spans="1:9" x14ac:dyDescent="0.2">
      <c r="A9" s="412" t="s">
        <v>533</v>
      </c>
      <c r="B9" s="442">
        <v>2187.7752500000001</v>
      </c>
      <c r="C9" s="443">
        <v>-0.59173351434763855</v>
      </c>
      <c r="D9" s="442">
        <v>9692.4427300000043</v>
      </c>
      <c r="E9" s="443">
        <v>-8.3530112108742856</v>
      </c>
      <c r="F9" s="442">
        <v>32895.236780000007</v>
      </c>
      <c r="G9" s="443">
        <v>-12.104948873735239</v>
      </c>
      <c r="H9" s="443">
        <v>8.6377368692811576</v>
      </c>
    </row>
    <row r="10" spans="1:9" x14ac:dyDescent="0.2">
      <c r="A10" s="420" t="s">
        <v>341</v>
      </c>
      <c r="B10" s="422">
        <v>18628.839379999998</v>
      </c>
      <c r="C10" s="236">
        <v>18.996458980679972</v>
      </c>
      <c r="D10" s="422">
        <v>65310.352369999993</v>
      </c>
      <c r="E10" s="236">
        <v>-18.675779044234631</v>
      </c>
      <c r="F10" s="422">
        <v>213737.09226999999</v>
      </c>
      <c r="G10" s="236">
        <v>-18.425957743504746</v>
      </c>
      <c r="H10" s="236">
        <v>56.12377179652961</v>
      </c>
    </row>
    <row r="11" spans="1:9" x14ac:dyDescent="0.2">
      <c r="A11" s="412" t="s">
        <v>342</v>
      </c>
      <c r="B11" s="442">
        <v>1803.5341299999998</v>
      </c>
      <c r="C11" s="445">
        <v>-36.780195637247239</v>
      </c>
      <c r="D11" s="442">
        <v>8323.1376099999998</v>
      </c>
      <c r="E11" s="443">
        <v>-53.73517579655767</v>
      </c>
      <c r="F11" s="442">
        <v>36265.285900000003</v>
      </c>
      <c r="G11" s="443">
        <v>-38.045319540504153</v>
      </c>
      <c r="H11" s="443">
        <v>9.5226551852609003</v>
      </c>
    </row>
    <row r="12" spans="1:9" x14ac:dyDescent="0.2">
      <c r="A12" s="412" t="s">
        <v>343</v>
      </c>
      <c r="B12" s="442">
        <v>2932.76901</v>
      </c>
      <c r="C12" s="443">
        <v>-39.892495091271044</v>
      </c>
      <c r="D12" s="442">
        <v>14878.751179999999</v>
      </c>
      <c r="E12" s="443">
        <v>-37.862309330712279</v>
      </c>
      <c r="F12" s="442">
        <v>48717.391749999995</v>
      </c>
      <c r="G12" s="443">
        <v>-33.315477080823221</v>
      </c>
      <c r="H12" s="443">
        <v>12.792369111324833</v>
      </c>
    </row>
    <row r="13" spans="1:9" x14ac:dyDescent="0.2">
      <c r="A13" s="412" t="s">
        <v>344</v>
      </c>
      <c r="B13" s="442">
        <v>6613.8006899999991</v>
      </c>
      <c r="C13" s="451">
        <v>262.84693600021615</v>
      </c>
      <c r="D13" s="442">
        <v>11932.210439999999</v>
      </c>
      <c r="E13" s="443">
        <v>-7.8995962787638039</v>
      </c>
      <c r="F13" s="442">
        <v>33193.892530000005</v>
      </c>
      <c r="G13" s="443">
        <v>9.7162262822541638</v>
      </c>
      <c r="H13" s="443">
        <v>8.7161588548181719</v>
      </c>
    </row>
    <row r="14" spans="1:9" x14ac:dyDescent="0.2">
      <c r="A14" s="412" t="s">
        <v>345</v>
      </c>
      <c r="B14" s="442">
        <v>1749.90175</v>
      </c>
      <c r="C14" s="443">
        <v>-6.0929171634317258</v>
      </c>
      <c r="D14" s="442">
        <v>13389.214030000001</v>
      </c>
      <c r="E14" s="443">
        <v>-24.749060577236683</v>
      </c>
      <c r="F14" s="442">
        <v>44700.789200000014</v>
      </c>
      <c r="G14" s="443">
        <v>-24.131277492498068</v>
      </c>
      <c r="H14" s="443">
        <v>11.737676720222259</v>
      </c>
    </row>
    <row r="15" spans="1:9" x14ac:dyDescent="0.2">
      <c r="A15" s="412" t="s">
        <v>346</v>
      </c>
      <c r="B15" s="442">
        <v>1940.6593199999998</v>
      </c>
      <c r="C15" s="443">
        <v>-0.43347669376496489</v>
      </c>
      <c r="D15" s="442">
        <v>9770.8846799999992</v>
      </c>
      <c r="E15" s="443">
        <v>151.27878532947545</v>
      </c>
      <c r="F15" s="442">
        <v>27507.844840000005</v>
      </c>
      <c r="G15" s="443">
        <v>75.039277125094443</v>
      </c>
      <c r="H15" s="443">
        <v>7.2230981998401482</v>
      </c>
    </row>
    <row r="16" spans="1:9" x14ac:dyDescent="0.2">
      <c r="A16" s="412" t="s">
        <v>347</v>
      </c>
      <c r="B16" s="442">
        <v>3588.1744800000006</v>
      </c>
      <c r="C16" s="443">
        <v>56.849986446774416</v>
      </c>
      <c r="D16" s="442">
        <v>7016.1544300000005</v>
      </c>
      <c r="E16" s="443">
        <v>87.762207288848231</v>
      </c>
      <c r="F16" s="442">
        <v>23351.888050000009</v>
      </c>
      <c r="G16" s="443">
        <v>-8.5537907774511002</v>
      </c>
      <c r="H16" s="763">
        <v>6.131813725063302</v>
      </c>
    </row>
    <row r="17" spans="1:8" x14ac:dyDescent="0.2">
      <c r="A17" s="420" t="s">
        <v>552</v>
      </c>
      <c r="B17" s="535">
        <v>12.465999999999999</v>
      </c>
      <c r="C17" s="718">
        <v>7.9961881659880438</v>
      </c>
      <c r="D17" s="422">
        <v>26.389320000000001</v>
      </c>
      <c r="E17" s="696">
        <v>-81.288947502765254</v>
      </c>
      <c r="F17" s="422">
        <v>109.10732</v>
      </c>
      <c r="G17" s="424">
        <v>-73.934063098747671</v>
      </c>
      <c r="H17" s="762">
        <v>2.8649750326328469E-2</v>
      </c>
    </row>
    <row r="18" spans="1:8" x14ac:dyDescent="0.2">
      <c r="A18" s="421" t="s">
        <v>115</v>
      </c>
      <c r="B18" s="61">
        <v>34424.788789999999</v>
      </c>
      <c r="C18" s="62">
        <v>47.976061878436525</v>
      </c>
      <c r="D18" s="61">
        <v>131952.72189000002</v>
      </c>
      <c r="E18" s="62">
        <v>13.412989723462443</v>
      </c>
      <c r="F18" s="61">
        <v>380831.66086000006</v>
      </c>
      <c r="G18" s="62">
        <v>-6.931684392151884</v>
      </c>
      <c r="H18" s="62">
        <v>100</v>
      </c>
    </row>
    <row r="19" spans="1:8" x14ac:dyDescent="0.2">
      <c r="A19" s="156"/>
      <c r="B19" s="1"/>
      <c r="C19" s="1"/>
      <c r="D19" s="1"/>
      <c r="E19" s="1"/>
      <c r="F19" s="1"/>
      <c r="G19" s="1"/>
      <c r="H19" s="161" t="s">
        <v>222</v>
      </c>
    </row>
    <row r="20" spans="1:8" x14ac:dyDescent="0.2">
      <c r="A20" s="133" t="s">
        <v>590</v>
      </c>
      <c r="B20" s="1"/>
      <c r="C20" s="1"/>
      <c r="D20" s="1"/>
      <c r="E20" s="1"/>
      <c r="F20" s="1"/>
      <c r="G20" s="1"/>
      <c r="H20" s="1"/>
    </row>
    <row r="21" spans="1:8" x14ac:dyDescent="0.2">
      <c r="A21" s="441" t="s">
        <v>544</v>
      </c>
      <c r="B21" s="1"/>
      <c r="C21" s="1"/>
      <c r="D21" s="1"/>
      <c r="E21" s="1"/>
      <c r="F21" s="1"/>
      <c r="G21" s="1"/>
      <c r="H21" s="1"/>
    </row>
    <row r="22" spans="1:8" x14ac:dyDescent="0.2">
      <c r="A22" s="842"/>
      <c r="B22" s="842"/>
      <c r="C22" s="842"/>
      <c r="D22" s="842"/>
      <c r="E22" s="842"/>
      <c r="F22" s="842"/>
      <c r="G22" s="842"/>
      <c r="H22" s="842"/>
    </row>
    <row r="23" spans="1:8" s="1" customFormat="1" x14ac:dyDescent="0.2">
      <c r="A23" s="842"/>
      <c r="B23" s="842"/>
      <c r="C23" s="842"/>
      <c r="D23" s="842"/>
      <c r="E23" s="842"/>
      <c r="F23" s="842"/>
      <c r="G23" s="842"/>
      <c r="H23" s="84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2" priority="8" operator="between">
      <formula>0.00001</formula>
      <formula>0.049999</formula>
    </cfRule>
  </conditionalFormatting>
  <conditionalFormatting sqref="G18">
    <cfRule type="cellIs" dxfId="41" priority="7" operator="between">
      <formula>0.00001</formula>
      <formula>0.049999</formula>
    </cfRule>
  </conditionalFormatting>
  <conditionalFormatting sqref="C6">
    <cfRule type="cellIs" dxfId="40" priority="5" operator="between">
      <formula>0.0001</formula>
      <formula>0.44999</formula>
    </cfRule>
  </conditionalFormatting>
  <conditionalFormatting sqref="C17">
    <cfRule type="cellIs" dxfId="39" priority="3" operator="between">
      <formula>0</formula>
      <formula>0.5</formula>
    </cfRule>
    <cfRule type="cellIs" dxfId="38" priority="4" operator="between">
      <formula>0</formula>
      <formula>0.49</formula>
    </cfRule>
  </conditionalFormatting>
  <conditionalFormatting sqref="H17">
    <cfRule type="cellIs" dxfId="37" priority="1" operator="between">
      <formula>0</formula>
      <formula>0.5</formula>
    </cfRule>
    <cfRule type="cellIs" dxfId="36"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2" sqref="A2"/>
    </sheetView>
  </sheetViews>
  <sheetFormatPr baseColWidth="10" defaultRowHeight="14.25" x14ac:dyDescent="0.2"/>
  <cols>
    <col min="1" max="1" width="16.25" customWidth="1"/>
    <col min="9" max="37" width="11" style="1"/>
  </cols>
  <sheetData>
    <row r="1" spans="1:8" ht="15" x14ac:dyDescent="0.25">
      <c r="A1" s="284" t="s">
        <v>514</v>
      </c>
      <c r="B1" s="1"/>
      <c r="C1" s="1"/>
      <c r="D1" s="1"/>
      <c r="E1" s="1"/>
      <c r="F1" s="1"/>
      <c r="G1" s="1"/>
      <c r="H1" s="1"/>
    </row>
    <row r="2" spans="1:8" x14ac:dyDescent="0.2">
      <c r="A2" s="1"/>
      <c r="B2" s="1"/>
      <c r="C2" s="1"/>
      <c r="D2" s="1"/>
      <c r="E2" s="1"/>
      <c r="F2" s="1"/>
      <c r="G2" s="55" t="s">
        <v>477</v>
      </c>
      <c r="H2" s="1"/>
    </row>
    <row r="3" spans="1:8" x14ac:dyDescent="0.2">
      <c r="A3" s="56"/>
      <c r="B3" s="797">
        <f>INDICE!A3</f>
        <v>44287</v>
      </c>
      <c r="C3" s="796">
        <v>41671</v>
      </c>
      <c r="D3" s="796" t="s">
        <v>116</v>
      </c>
      <c r="E3" s="796"/>
      <c r="F3" s="796" t="s">
        <v>117</v>
      </c>
      <c r="G3" s="796"/>
      <c r="H3" s="1"/>
    </row>
    <row r="4" spans="1:8" x14ac:dyDescent="0.2">
      <c r="A4" s="66"/>
      <c r="B4" s="184" t="s">
        <v>351</v>
      </c>
      <c r="C4" s="185" t="s">
        <v>430</v>
      </c>
      <c r="D4" s="184" t="s">
        <v>351</v>
      </c>
      <c r="E4" s="185" t="s">
        <v>430</v>
      </c>
      <c r="F4" s="184" t="s">
        <v>351</v>
      </c>
      <c r="G4" s="186" t="s">
        <v>430</v>
      </c>
      <c r="H4" s="1"/>
    </row>
    <row r="5" spans="1:8" x14ac:dyDescent="0.2">
      <c r="A5" s="446" t="s">
        <v>476</v>
      </c>
      <c r="B5" s="447">
        <v>14.886335750747268</v>
      </c>
      <c r="C5" s="427">
        <v>-10.582686891277479</v>
      </c>
      <c r="D5" s="448">
        <v>14.461296945451853</v>
      </c>
      <c r="E5" s="427">
        <v>-16.071011780269881</v>
      </c>
      <c r="F5" s="448">
        <v>12.785500908110173</v>
      </c>
      <c r="G5" s="427">
        <v>-26.360093407993979</v>
      </c>
      <c r="H5" s="1"/>
    </row>
    <row r="6" spans="1:8" x14ac:dyDescent="0.2">
      <c r="A6" s="3"/>
      <c r="B6" s="3"/>
      <c r="C6" s="3"/>
      <c r="D6" s="3"/>
      <c r="E6" s="3"/>
      <c r="F6" s="3"/>
      <c r="G6" s="55" t="s">
        <v>352</v>
      </c>
      <c r="H6" s="1"/>
    </row>
    <row r="7" spans="1:8" x14ac:dyDescent="0.2">
      <c r="A7" s="80" t="s">
        <v>587</v>
      </c>
      <c r="B7" s="80"/>
      <c r="C7" s="200"/>
      <c r="D7" s="200"/>
      <c r="E7" s="200"/>
      <c r="F7" s="80"/>
      <c r="G7" s="80"/>
      <c r="H7" s="1"/>
    </row>
    <row r="8" spans="1:8" x14ac:dyDescent="0.2">
      <c r="A8" s="133" t="s">
        <v>353</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A30" sqref="A30"/>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33" t="s">
        <v>348</v>
      </c>
      <c r="B1" s="833"/>
      <c r="C1" s="833"/>
      <c r="D1" s="833"/>
      <c r="E1" s="833"/>
      <c r="F1" s="833"/>
      <c r="G1" s="833"/>
      <c r="H1" s="1"/>
      <c r="I1" s="1"/>
    </row>
    <row r="2" spans="1:34" x14ac:dyDescent="0.2">
      <c r="A2" s="834"/>
      <c r="B2" s="834"/>
      <c r="C2" s="834"/>
      <c r="D2" s="834"/>
      <c r="E2" s="834"/>
      <c r="F2" s="834"/>
      <c r="G2" s="834"/>
      <c r="H2" s="10"/>
      <c r="I2" s="55" t="s">
        <v>475</v>
      </c>
    </row>
    <row r="3" spans="1:34" x14ac:dyDescent="0.2">
      <c r="A3" s="812" t="s">
        <v>459</v>
      </c>
      <c r="B3" s="812" t="s">
        <v>460</v>
      </c>
      <c r="C3" s="794">
        <f>INDICE!A3</f>
        <v>44287</v>
      </c>
      <c r="D3" s="795">
        <v>41671</v>
      </c>
      <c r="E3" s="795" t="s">
        <v>116</v>
      </c>
      <c r="F3" s="795"/>
      <c r="G3" s="795" t="s">
        <v>117</v>
      </c>
      <c r="H3" s="795"/>
      <c r="I3" s="795"/>
    </row>
    <row r="4" spans="1:34" x14ac:dyDescent="0.2">
      <c r="A4" s="813"/>
      <c r="B4" s="813"/>
      <c r="C4" s="82" t="s">
        <v>54</v>
      </c>
      <c r="D4" s="82" t="s">
        <v>430</v>
      </c>
      <c r="E4" s="82" t="s">
        <v>54</v>
      </c>
      <c r="F4" s="82" t="s">
        <v>430</v>
      </c>
      <c r="G4" s="82" t="s">
        <v>54</v>
      </c>
      <c r="H4" s="83" t="s">
        <v>430</v>
      </c>
      <c r="I4" s="83" t="s">
        <v>107</v>
      </c>
    </row>
    <row r="5" spans="1:34" x14ac:dyDescent="0.2">
      <c r="A5" s="708"/>
      <c r="B5" s="721" t="s">
        <v>627</v>
      </c>
      <c r="C5" s="722">
        <v>2.2157300000000002</v>
      </c>
      <c r="D5" s="142">
        <v>171.99553165893303</v>
      </c>
      <c r="E5" s="723">
        <v>15.979430000000001</v>
      </c>
      <c r="F5" s="142">
        <v>8.9369676947420018</v>
      </c>
      <c r="G5" s="723">
        <v>29.303120000000003</v>
      </c>
      <c r="H5" s="142">
        <v>8.6147130949451114</v>
      </c>
      <c r="I5" s="724">
        <v>0.15724838259447743</v>
      </c>
      <c r="J5" s="675"/>
    </row>
    <row r="6" spans="1:34" x14ac:dyDescent="0.2">
      <c r="A6" s="708"/>
      <c r="B6" s="721" t="s">
        <v>278</v>
      </c>
      <c r="C6" s="722">
        <v>0</v>
      </c>
      <c r="D6" s="142" t="s">
        <v>143</v>
      </c>
      <c r="E6" s="723">
        <v>0</v>
      </c>
      <c r="F6" s="142" t="s">
        <v>143</v>
      </c>
      <c r="G6" s="723">
        <v>145.13882999999998</v>
      </c>
      <c r="H6" s="142" t="s">
        <v>143</v>
      </c>
      <c r="I6" s="725">
        <v>0.77885379676822175</v>
      </c>
      <c r="J6" s="675"/>
    </row>
    <row r="7" spans="1:34" x14ac:dyDescent="0.2">
      <c r="A7" s="708"/>
      <c r="B7" s="721" t="s">
        <v>236</v>
      </c>
      <c r="C7" s="722">
        <v>1462.5152300000002</v>
      </c>
      <c r="D7" s="142">
        <v>4431.8352455671375</v>
      </c>
      <c r="E7" s="723">
        <v>5392.1020000000008</v>
      </c>
      <c r="F7" s="142">
        <v>282.54845811836981</v>
      </c>
      <c r="G7" s="723">
        <v>10036.249600000001</v>
      </c>
      <c r="H7" s="142">
        <v>72.33604409162642</v>
      </c>
      <c r="I7" s="725">
        <v>53.857200766146093</v>
      </c>
      <c r="J7" s="675"/>
    </row>
    <row r="8" spans="1:34" x14ac:dyDescent="0.2">
      <c r="A8" s="708"/>
      <c r="B8" s="777" t="s">
        <v>334</v>
      </c>
      <c r="C8" s="727">
        <v>1431.4055800000001</v>
      </c>
      <c r="D8" s="423">
        <v>19838.704532506483</v>
      </c>
      <c r="E8" s="728">
        <v>5246.2743500000006</v>
      </c>
      <c r="F8" s="423">
        <v>320.42933784255354</v>
      </c>
      <c r="G8" s="729">
        <v>9685.533809999999</v>
      </c>
      <c r="H8" s="423">
        <v>77.954115881518817</v>
      </c>
      <c r="I8" s="730">
        <v>51.975165995519468</v>
      </c>
      <c r="J8" s="675"/>
    </row>
    <row r="9" spans="1:34" x14ac:dyDescent="0.2">
      <c r="A9" s="708"/>
      <c r="B9" s="777" t="s">
        <v>331</v>
      </c>
      <c r="C9" s="727">
        <v>31.109650000000002</v>
      </c>
      <c r="D9" s="423">
        <v>23.977404056908288</v>
      </c>
      <c r="E9" s="728">
        <v>145.82765000000001</v>
      </c>
      <c r="F9" s="423">
        <v>-9.806966604104284</v>
      </c>
      <c r="G9" s="729">
        <v>350.71578999999997</v>
      </c>
      <c r="H9" s="423">
        <v>-7.9333347648919705</v>
      </c>
      <c r="I9" s="730">
        <v>1.8820347706266223</v>
      </c>
      <c r="J9" s="675"/>
    </row>
    <row r="10" spans="1:34" x14ac:dyDescent="0.2">
      <c r="A10" s="708"/>
      <c r="B10" s="721" t="s">
        <v>619</v>
      </c>
      <c r="C10" s="731">
        <v>81.039649999999995</v>
      </c>
      <c r="D10" s="142" t="s">
        <v>143</v>
      </c>
      <c r="E10" s="723">
        <v>232.24998000000002</v>
      </c>
      <c r="F10" s="142">
        <v>-8.9928689588109219</v>
      </c>
      <c r="G10" s="723">
        <v>572.45287000000008</v>
      </c>
      <c r="H10" s="142">
        <v>6.197354935734106</v>
      </c>
      <c r="I10" s="725">
        <v>3.0719352723896516</v>
      </c>
      <c r="J10" s="675"/>
    </row>
    <row r="11" spans="1:34" x14ac:dyDescent="0.2">
      <c r="A11" s="708"/>
      <c r="B11" s="721" t="s">
        <v>207</v>
      </c>
      <c r="C11" s="722">
        <v>2.3405300000000002</v>
      </c>
      <c r="D11" s="142" t="s">
        <v>143</v>
      </c>
      <c r="E11" s="723">
        <v>6.4376800000000003</v>
      </c>
      <c r="F11" s="142">
        <v>-79.524661001477682</v>
      </c>
      <c r="G11" s="723">
        <v>8.5252199999999991</v>
      </c>
      <c r="H11" s="142">
        <v>-81.172591534178878</v>
      </c>
      <c r="I11" s="751">
        <v>4.5748611624362549E-2</v>
      </c>
      <c r="J11" s="675"/>
    </row>
    <row r="12" spans="1:34" x14ac:dyDescent="0.2">
      <c r="A12" s="708"/>
      <c r="B12" s="721" t="s">
        <v>558</v>
      </c>
      <c r="C12" s="722">
        <v>0</v>
      </c>
      <c r="D12" s="142" t="s">
        <v>143</v>
      </c>
      <c r="E12" s="723">
        <v>2.8255100000000004</v>
      </c>
      <c r="F12" s="142" t="s">
        <v>143</v>
      </c>
      <c r="G12" s="723">
        <v>2.8255100000000004</v>
      </c>
      <c r="H12" s="142" t="s">
        <v>143</v>
      </c>
      <c r="I12" s="751">
        <v>1.5162442685438341E-2</v>
      </c>
      <c r="J12" s="675"/>
    </row>
    <row r="13" spans="1:34" x14ac:dyDescent="0.2">
      <c r="A13" s="708"/>
      <c r="B13" s="726" t="s">
        <v>238</v>
      </c>
      <c r="C13" s="727">
        <v>331.07407000000006</v>
      </c>
      <c r="D13" s="423">
        <v>349.76870622613689</v>
      </c>
      <c r="E13" s="728">
        <v>815.66902000000005</v>
      </c>
      <c r="F13" s="423">
        <v>-11.367191214906507</v>
      </c>
      <c r="G13" s="729">
        <v>6212.347670000001</v>
      </c>
      <c r="H13" s="423">
        <v>-11.364592303816199</v>
      </c>
      <c r="I13" s="730">
        <v>33.33711984328189</v>
      </c>
      <c r="J13" s="675"/>
    </row>
    <row r="14" spans="1:34" x14ac:dyDescent="0.2">
      <c r="A14" s="708"/>
      <c r="B14" s="777" t="s">
        <v>334</v>
      </c>
      <c r="C14" s="727">
        <v>331.07407000000006</v>
      </c>
      <c r="D14" s="423">
        <v>349.76870622613689</v>
      </c>
      <c r="E14" s="728">
        <v>815.66902000000005</v>
      </c>
      <c r="F14" s="423">
        <v>-11.367191214906507</v>
      </c>
      <c r="G14" s="728">
        <v>6212.347670000001</v>
      </c>
      <c r="H14" s="423">
        <v>-11.186341495971158</v>
      </c>
      <c r="I14" s="730">
        <v>33.33711984328189</v>
      </c>
      <c r="J14" s="675"/>
    </row>
    <row r="15" spans="1:34" x14ac:dyDescent="0.2">
      <c r="A15" s="719"/>
      <c r="B15" s="778" t="s">
        <v>331</v>
      </c>
      <c r="C15" s="722">
        <v>0</v>
      </c>
      <c r="D15" s="142" t="s">
        <v>143</v>
      </c>
      <c r="E15" s="723">
        <v>0</v>
      </c>
      <c r="F15" s="142" t="s">
        <v>143</v>
      </c>
      <c r="G15" s="723">
        <v>0</v>
      </c>
      <c r="H15" s="142">
        <v>-100</v>
      </c>
      <c r="I15" s="730">
        <v>0</v>
      </c>
      <c r="J15" s="675"/>
    </row>
    <row r="16" spans="1:34" x14ac:dyDescent="0.2">
      <c r="A16" s="719"/>
      <c r="B16" s="721" t="s">
        <v>628</v>
      </c>
      <c r="C16" s="722">
        <v>0</v>
      </c>
      <c r="D16" s="142" t="s">
        <v>143</v>
      </c>
      <c r="E16" s="723">
        <v>0</v>
      </c>
      <c r="F16" s="142">
        <v>-100</v>
      </c>
      <c r="G16" s="723">
        <v>2.6227499999999999</v>
      </c>
      <c r="H16" s="142">
        <v>-51.167220269304103</v>
      </c>
      <c r="I16" s="751">
        <v>1.4074378272677641E-2</v>
      </c>
      <c r="J16" s="67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row>
    <row r="17" spans="1:34" x14ac:dyDescent="0.2">
      <c r="A17" s="732" t="s">
        <v>451</v>
      </c>
      <c r="B17" s="709"/>
      <c r="C17" s="733">
        <v>1879.1852100000001</v>
      </c>
      <c r="D17" s="709">
        <v>1661.243536573365</v>
      </c>
      <c r="E17" s="733">
        <v>6465.2636200000006</v>
      </c>
      <c r="F17" s="710">
        <v>145.66875133846492</v>
      </c>
      <c r="G17" s="733">
        <v>17009.465570000004</v>
      </c>
      <c r="H17" s="710">
        <v>26.471894102893522</v>
      </c>
      <c r="I17" s="711">
        <v>91.277343493762828</v>
      </c>
      <c r="J17" s="67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row>
    <row r="18" spans="1:34" x14ac:dyDescent="0.2">
      <c r="A18" s="719"/>
      <c r="B18" s="721" t="s">
        <v>676</v>
      </c>
      <c r="C18" s="722">
        <v>79.755279999999999</v>
      </c>
      <c r="D18" s="721">
        <v>43.372211145691928</v>
      </c>
      <c r="E18" s="723">
        <v>1393.8763900000001</v>
      </c>
      <c r="F18" s="721">
        <v>444.69937645929571</v>
      </c>
      <c r="G18" s="723">
        <v>1625.4606000000001</v>
      </c>
      <c r="H18" s="721">
        <v>153.6272422389236</v>
      </c>
      <c r="I18" s="764">
        <v>8.722656506237179</v>
      </c>
      <c r="J18" s="67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row>
    <row r="19" spans="1:34" x14ac:dyDescent="0.2">
      <c r="A19" s="734" t="s">
        <v>115</v>
      </c>
      <c r="B19" s="735"/>
      <c r="C19" s="735">
        <v>1958.9404900000002</v>
      </c>
      <c r="D19" s="736">
        <v>1106.8042231175887</v>
      </c>
      <c r="E19" s="737">
        <v>7859.1400100000019</v>
      </c>
      <c r="F19" s="736">
        <v>172.16877930151722</v>
      </c>
      <c r="G19" s="737">
        <v>18634.926170000002</v>
      </c>
      <c r="H19" s="738">
        <v>32.255535541530698</v>
      </c>
      <c r="I19" s="739">
        <v>100</v>
      </c>
      <c r="J19" s="67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row>
    <row r="20" spans="1:34" x14ac:dyDescent="0.2">
      <c r="A20" s="740"/>
      <c r="B20" s="740" t="s">
        <v>334</v>
      </c>
      <c r="C20" s="740">
        <v>1762.4796500000002</v>
      </c>
      <c r="D20" s="741">
        <v>2081.5869337463273</v>
      </c>
      <c r="E20" s="742">
        <v>6061.9433700000009</v>
      </c>
      <c r="F20" s="741">
        <v>179.59494321208541</v>
      </c>
      <c r="G20" s="742">
        <v>15897.881479999998</v>
      </c>
      <c r="H20" s="741">
        <v>27.821903052762092</v>
      </c>
      <c r="I20" s="743">
        <v>85.312285838801344</v>
      </c>
      <c r="J20" s="675"/>
    </row>
    <row r="21" spans="1:34" x14ac:dyDescent="0.2">
      <c r="A21" s="740"/>
      <c r="B21" s="740" t="s">
        <v>331</v>
      </c>
      <c r="C21" s="740">
        <v>196.46083999999999</v>
      </c>
      <c r="D21" s="741">
        <v>140.95055236506687</v>
      </c>
      <c r="E21" s="742">
        <v>1797.1966400000001</v>
      </c>
      <c r="F21" s="741">
        <v>149.79046582534252</v>
      </c>
      <c r="G21" s="742">
        <v>2737.0446899999997</v>
      </c>
      <c r="H21" s="741">
        <v>65.623886977394022</v>
      </c>
      <c r="I21" s="743">
        <v>14.687714161198627</v>
      </c>
      <c r="J21" s="67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row>
    <row r="22" spans="1:34" x14ac:dyDescent="0.2">
      <c r="A22" s="744"/>
      <c r="B22" s="744" t="s">
        <v>455</v>
      </c>
      <c r="C22" s="745">
        <v>1876.9694800000002</v>
      </c>
      <c r="D22" s="746">
        <v>1672.7013158436553</v>
      </c>
      <c r="E22" s="744">
        <v>6449.2841900000012</v>
      </c>
      <c r="F22" s="746">
        <v>146.43513562803955</v>
      </c>
      <c r="G22" s="744">
        <v>16835.023620000004</v>
      </c>
      <c r="H22" s="747">
        <v>25.426455459510716</v>
      </c>
      <c r="I22" s="747">
        <v>90.341241314400122</v>
      </c>
      <c r="J22" s="67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row>
    <row r="23" spans="1:34" x14ac:dyDescent="0.2">
      <c r="A23" s="744"/>
      <c r="B23" s="744" t="s">
        <v>456</v>
      </c>
      <c r="C23" s="745">
        <v>81.971010000000007</v>
      </c>
      <c r="D23" s="746">
        <v>45.228590031492104</v>
      </c>
      <c r="E23" s="744">
        <v>1409.8558200000002</v>
      </c>
      <c r="F23" s="746">
        <v>421.0749508069722</v>
      </c>
      <c r="G23" s="744">
        <v>1799.9025499999971</v>
      </c>
      <c r="H23" s="747">
        <v>169.50111190949221</v>
      </c>
      <c r="I23" s="747">
        <v>9.6587586855998619</v>
      </c>
      <c r="J23" s="67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row>
    <row r="24" spans="1:34" x14ac:dyDescent="0.2">
      <c r="A24" s="740"/>
      <c r="B24" s="740" t="s">
        <v>673</v>
      </c>
      <c r="C24" s="740">
        <v>1795.9298300000003</v>
      </c>
      <c r="D24" s="741">
        <v>1596.1635267526417</v>
      </c>
      <c r="E24" s="742">
        <v>6217.0342100000007</v>
      </c>
      <c r="F24" s="741">
        <v>163.29516417237699</v>
      </c>
      <c r="G24" s="742">
        <v>16450.748640000005</v>
      </c>
      <c r="H24" s="741">
        <v>23.75096372131172</v>
      </c>
      <c r="I24" s="743">
        <v>88.279118950756768</v>
      </c>
      <c r="J24" s="67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row>
    <row r="25" spans="1:34" ht="14.25" customHeight="1" x14ac:dyDescent="0.2">
      <c r="A25" s="749" t="s">
        <v>660</v>
      </c>
      <c r="B25" s="749"/>
      <c r="C25" s="749"/>
      <c r="D25" s="749"/>
      <c r="E25" s="749"/>
      <c r="F25" s="749"/>
      <c r="G25" s="749"/>
      <c r="H25" s="749"/>
      <c r="I25" s="749" t="s">
        <v>222</v>
      </c>
      <c r="J25" s="675"/>
    </row>
    <row r="26" spans="1:34" x14ac:dyDescent="0.2">
      <c r="A26" s="843" t="s">
        <v>654</v>
      </c>
      <c r="B26" s="843"/>
      <c r="C26" s="843"/>
      <c r="D26" s="843"/>
      <c r="E26" s="843"/>
      <c r="F26" s="843"/>
      <c r="G26" s="843"/>
      <c r="H26" s="843"/>
      <c r="I26" s="843"/>
      <c r="J26" s="675"/>
    </row>
    <row r="27" spans="1:34" x14ac:dyDescent="0.2">
      <c r="A27" s="843"/>
      <c r="B27" s="843"/>
      <c r="C27" s="843"/>
      <c r="D27" s="843"/>
      <c r="E27" s="843"/>
      <c r="F27" s="843"/>
      <c r="G27" s="843"/>
      <c r="H27" s="843"/>
      <c r="I27" s="843"/>
      <c r="J27" s="675"/>
    </row>
    <row r="28" spans="1:34" x14ac:dyDescent="0.2">
      <c r="A28" s="749" t="s">
        <v>675</v>
      </c>
      <c r="B28" s="749"/>
      <c r="C28" s="749"/>
      <c r="D28" s="749"/>
      <c r="E28" s="749"/>
      <c r="F28" s="749"/>
      <c r="G28" s="749"/>
      <c r="H28" s="749"/>
      <c r="I28" s="749"/>
      <c r="J28" s="675"/>
    </row>
    <row r="29" spans="1:34" ht="14.25" customHeight="1" x14ac:dyDescent="0.2">
      <c r="A29" s="749"/>
      <c r="B29" s="675"/>
      <c r="C29" s="675"/>
      <c r="D29" s="675"/>
      <c r="E29" s="675"/>
      <c r="F29" s="675"/>
      <c r="G29" s="675"/>
      <c r="H29" s="675"/>
      <c r="I29" s="693"/>
      <c r="J29" s="675"/>
    </row>
    <row r="30" spans="1:34" ht="14.25" customHeight="1" x14ac:dyDescent="0.2">
      <c r="A30" s="749"/>
      <c r="B30" s="749"/>
      <c r="C30" s="749"/>
      <c r="D30" s="749"/>
      <c r="E30" s="749"/>
      <c r="F30" s="749"/>
      <c r="G30" s="749"/>
      <c r="H30" s="749"/>
      <c r="I30" s="749"/>
      <c r="J30" s="692"/>
    </row>
    <row r="31" spans="1:34" ht="14.25" customHeight="1" x14ac:dyDescent="0.2">
      <c r="A31" s="749"/>
      <c r="B31" s="749"/>
      <c r="C31" s="749"/>
      <c r="D31" s="749"/>
      <c r="E31" s="749"/>
      <c r="F31" s="749"/>
      <c r="G31" s="749"/>
      <c r="H31" s="749"/>
      <c r="I31" s="749"/>
      <c r="J31" s="692"/>
    </row>
    <row r="32" spans="1:34" x14ac:dyDescent="0.2">
      <c r="A32" s="749"/>
      <c r="B32" s="749"/>
      <c r="C32" s="749"/>
      <c r="D32" s="749"/>
      <c r="E32" s="749"/>
      <c r="F32" s="749"/>
      <c r="G32" s="749"/>
      <c r="H32" s="749"/>
      <c r="I32" s="749"/>
      <c r="J32" s="675"/>
    </row>
    <row r="33" spans="1:10" ht="28.5" customHeight="1" x14ac:dyDescent="0.2">
      <c r="A33" s="666"/>
      <c r="B33" s="666"/>
      <c r="C33" s="666"/>
      <c r="D33" s="666"/>
      <c r="E33" s="666"/>
      <c r="F33" s="666"/>
      <c r="G33" s="666"/>
      <c r="H33" s="666"/>
      <c r="I33" s="666"/>
      <c r="J33" s="675"/>
    </row>
    <row r="34" spans="1:10" x14ac:dyDescent="0.2">
      <c r="A34" s="674"/>
      <c r="B34" s="674"/>
      <c r="C34" s="674"/>
      <c r="D34" s="674"/>
      <c r="E34" s="674"/>
      <c r="F34" s="674"/>
      <c r="G34" s="674"/>
      <c r="H34" s="674"/>
      <c r="I34" s="674"/>
      <c r="J34" s="675"/>
    </row>
    <row r="35" spans="1:10" x14ac:dyDescent="0.2">
      <c r="A35" s="675"/>
      <c r="B35" s="675"/>
      <c r="C35" s="675"/>
      <c r="D35" s="675"/>
      <c r="E35" s="675"/>
      <c r="F35" s="675"/>
      <c r="G35" s="675"/>
      <c r="H35" s="675"/>
      <c r="I35" s="675"/>
      <c r="J35" s="675"/>
    </row>
    <row r="36" spans="1:10" s="1" customFormat="1" x14ac:dyDescent="0.2">
      <c r="A36" s="674"/>
      <c r="B36" s="674"/>
      <c r="C36" s="674"/>
      <c r="D36" s="674"/>
      <c r="E36" s="674"/>
      <c r="F36" s="674"/>
      <c r="G36" s="674"/>
      <c r="H36" s="674"/>
      <c r="I36" s="674"/>
      <c r="J36" s="675"/>
    </row>
    <row r="37" spans="1:10" s="1" customFormat="1" x14ac:dyDescent="0.2">
      <c r="A37" s="675"/>
      <c r="B37" s="675"/>
      <c r="C37" s="675"/>
      <c r="D37" s="675"/>
      <c r="E37" s="675"/>
      <c r="F37" s="675"/>
      <c r="G37" s="675"/>
      <c r="H37" s="675"/>
      <c r="I37" s="675"/>
      <c r="J37" s="675"/>
    </row>
    <row r="38" spans="1:10" s="1" customFormat="1" x14ac:dyDescent="0.2">
      <c r="A38" s="674"/>
      <c r="B38" s="674"/>
      <c r="C38" s="674"/>
      <c r="D38" s="674"/>
      <c r="E38" s="674"/>
      <c r="F38" s="674"/>
      <c r="G38" s="674"/>
      <c r="H38" s="674"/>
      <c r="I38" s="674"/>
      <c r="J38" s="675"/>
    </row>
    <row r="39" spans="1:10" s="1" customFormat="1" x14ac:dyDescent="0.2">
      <c r="A39" s="667"/>
      <c r="B39" s="667"/>
      <c r="C39" s="667"/>
      <c r="D39" s="667"/>
      <c r="E39" s="667"/>
      <c r="F39" s="667"/>
      <c r="G39" s="668"/>
      <c r="H39" s="667"/>
      <c r="I39" s="667"/>
    </row>
    <row r="40" spans="1:10" s="1" customFormat="1" x14ac:dyDescent="0.2">
      <c r="G40" s="636"/>
    </row>
    <row r="41" spans="1:10" s="1" customFormat="1" x14ac:dyDescent="0.2">
      <c r="G41" s="636"/>
    </row>
    <row r="42" spans="1:10" s="1" customFormat="1" x14ac:dyDescent="0.2">
      <c r="G42" s="636"/>
    </row>
    <row r="43" spans="1:10" s="1" customFormat="1" x14ac:dyDescent="0.2">
      <c r="G43" s="636"/>
    </row>
    <row r="44" spans="1:10" s="1" customFormat="1" x14ac:dyDescent="0.2">
      <c r="G44" s="636"/>
    </row>
    <row r="45" spans="1:10" s="1" customFormat="1" x14ac:dyDescent="0.2">
      <c r="G45" s="636"/>
    </row>
    <row r="46" spans="1:10" s="1" customFormat="1" x14ac:dyDescent="0.2">
      <c r="G46" s="636"/>
    </row>
    <row r="47" spans="1:10" s="1" customFormat="1" x14ac:dyDescent="0.2">
      <c r="G47" s="636"/>
    </row>
    <row r="48" spans="1:10" s="1" customFormat="1" x14ac:dyDescent="0.2">
      <c r="G48" s="636"/>
    </row>
    <row r="49" spans="7:7" s="1" customFormat="1" x14ac:dyDescent="0.2">
      <c r="G49" s="636"/>
    </row>
    <row r="50" spans="7:7" s="1" customFormat="1" x14ac:dyDescent="0.2">
      <c r="G50" s="636"/>
    </row>
    <row r="51" spans="7:7" s="1" customFormat="1" x14ac:dyDescent="0.2">
      <c r="G51" s="636"/>
    </row>
    <row r="52" spans="7:7" s="1" customFormat="1" x14ac:dyDescent="0.2">
      <c r="G52" s="636"/>
    </row>
    <row r="53" spans="7:7" s="1" customFormat="1" x14ac:dyDescent="0.2">
      <c r="G53" s="636"/>
    </row>
    <row r="54" spans="7:7" s="1" customFormat="1" x14ac:dyDescent="0.2">
      <c r="G54" s="636"/>
    </row>
    <row r="55" spans="7:7" s="1" customFormat="1" x14ac:dyDescent="0.2">
      <c r="G55" s="636"/>
    </row>
    <row r="56" spans="7:7" s="1" customFormat="1" x14ac:dyDescent="0.2">
      <c r="G56" s="636"/>
    </row>
    <row r="57" spans="7:7" s="1" customFormat="1" x14ac:dyDescent="0.2">
      <c r="G57" s="636"/>
    </row>
    <row r="58" spans="7:7" s="1" customFormat="1" x14ac:dyDescent="0.2">
      <c r="G58" s="636"/>
    </row>
    <row r="59" spans="7:7" s="1" customFormat="1" x14ac:dyDescent="0.2">
      <c r="G59" s="636"/>
    </row>
    <row r="60" spans="7:7" s="1" customFormat="1" x14ac:dyDescent="0.2">
      <c r="G60" s="636"/>
    </row>
    <row r="61" spans="7:7" s="1" customFormat="1" x14ac:dyDescent="0.2">
      <c r="G61" s="636"/>
    </row>
    <row r="62" spans="7:7" s="1" customFormat="1" x14ac:dyDescent="0.2">
      <c r="G62" s="636"/>
    </row>
    <row r="63" spans="7:7" s="1" customFormat="1" x14ac:dyDescent="0.2">
      <c r="G63" s="636"/>
    </row>
    <row r="64" spans="7:7" s="1" customFormat="1" x14ac:dyDescent="0.2">
      <c r="G64" s="636"/>
    </row>
    <row r="65" spans="7:7" s="1" customFormat="1" x14ac:dyDescent="0.2">
      <c r="G65" s="636"/>
    </row>
    <row r="66" spans="7:7" s="1" customFormat="1" x14ac:dyDescent="0.2">
      <c r="G66" s="636"/>
    </row>
    <row r="67" spans="7:7" s="1" customFormat="1" x14ac:dyDescent="0.2">
      <c r="G67" s="636"/>
    </row>
    <row r="68" spans="7:7" s="1" customFormat="1" x14ac:dyDescent="0.2">
      <c r="G68" s="636"/>
    </row>
    <row r="69" spans="7:7" s="1" customFormat="1" x14ac:dyDescent="0.2">
      <c r="G69" s="636"/>
    </row>
    <row r="70" spans="7:7" s="1" customFormat="1" x14ac:dyDescent="0.2">
      <c r="G70" s="636"/>
    </row>
    <row r="71" spans="7:7" s="1" customFormat="1" x14ac:dyDescent="0.2">
      <c r="G71" s="636"/>
    </row>
    <row r="72" spans="7:7" s="1" customFormat="1" x14ac:dyDescent="0.2">
      <c r="G72" s="636"/>
    </row>
    <row r="73" spans="7:7" s="1" customFormat="1" x14ac:dyDescent="0.2">
      <c r="G73" s="636"/>
    </row>
    <row r="74" spans="7:7" s="1" customFormat="1" x14ac:dyDescent="0.2">
      <c r="G74" s="636"/>
    </row>
    <row r="75" spans="7:7" s="1" customFormat="1" x14ac:dyDescent="0.2">
      <c r="G75" s="636"/>
    </row>
    <row r="76" spans="7:7" s="1" customFormat="1" x14ac:dyDescent="0.2">
      <c r="G76" s="636"/>
    </row>
    <row r="77" spans="7:7" s="1" customFormat="1" x14ac:dyDescent="0.2">
      <c r="G77" s="636"/>
    </row>
    <row r="78" spans="7:7" s="1" customFormat="1" x14ac:dyDescent="0.2">
      <c r="G78" s="636"/>
    </row>
    <row r="79" spans="7:7" s="1" customFormat="1" x14ac:dyDescent="0.2">
      <c r="G79" s="636"/>
    </row>
    <row r="80" spans="7:7" s="1" customFormat="1" x14ac:dyDescent="0.2">
      <c r="G80" s="636"/>
    </row>
    <row r="81" spans="7:7" s="1" customFormat="1" x14ac:dyDescent="0.2">
      <c r="G81" s="636"/>
    </row>
    <row r="82" spans="7:7" s="1" customFormat="1" x14ac:dyDescent="0.2">
      <c r="G82" s="636"/>
    </row>
    <row r="83" spans="7:7" s="1" customFormat="1" x14ac:dyDescent="0.2">
      <c r="G83" s="636"/>
    </row>
    <row r="84" spans="7:7" s="1" customFormat="1" x14ac:dyDescent="0.2">
      <c r="G84" s="636"/>
    </row>
    <row r="85" spans="7:7" s="1" customFormat="1" x14ac:dyDescent="0.2">
      <c r="G85" s="636"/>
    </row>
    <row r="86" spans="7:7" s="1" customFormat="1" x14ac:dyDescent="0.2">
      <c r="G86" s="636"/>
    </row>
    <row r="87" spans="7:7" s="1" customFormat="1" x14ac:dyDescent="0.2">
      <c r="G87" s="636"/>
    </row>
    <row r="88" spans="7:7" s="1" customFormat="1" x14ac:dyDescent="0.2">
      <c r="G88" s="636"/>
    </row>
    <row r="89" spans="7:7" s="1" customFormat="1" x14ac:dyDescent="0.2">
      <c r="G89" s="636"/>
    </row>
    <row r="90" spans="7:7" s="1" customFormat="1" x14ac:dyDescent="0.2">
      <c r="G90" s="636"/>
    </row>
    <row r="91" spans="7:7" s="1" customFormat="1" x14ac:dyDescent="0.2">
      <c r="G91" s="636"/>
    </row>
    <row r="92" spans="7:7" s="1" customFormat="1" x14ac:dyDescent="0.2">
      <c r="G92" s="636"/>
    </row>
    <row r="93" spans="7:7" s="1" customFormat="1" x14ac:dyDescent="0.2">
      <c r="G93" s="636"/>
    </row>
    <row r="94" spans="7:7" s="1" customFormat="1" x14ac:dyDescent="0.2">
      <c r="G94" s="636"/>
    </row>
    <row r="95" spans="7:7" s="1" customFormat="1" x14ac:dyDescent="0.2">
      <c r="G95" s="636"/>
    </row>
    <row r="96" spans="7:7" s="1" customFormat="1" x14ac:dyDescent="0.2">
      <c r="G96" s="636"/>
    </row>
    <row r="97" spans="7:7" s="1" customFormat="1" x14ac:dyDescent="0.2">
      <c r="G97" s="636"/>
    </row>
    <row r="98" spans="7:7" s="1" customFormat="1" x14ac:dyDescent="0.2">
      <c r="G98" s="636"/>
    </row>
    <row r="99" spans="7:7" s="1" customFormat="1" x14ac:dyDescent="0.2">
      <c r="G99" s="636"/>
    </row>
    <row r="100" spans="7:7" s="1" customFormat="1" x14ac:dyDescent="0.2">
      <c r="G100" s="636"/>
    </row>
    <row r="101" spans="7:7" s="1" customFormat="1" x14ac:dyDescent="0.2">
      <c r="G101" s="636"/>
    </row>
    <row r="102" spans="7:7" s="1" customFormat="1" x14ac:dyDescent="0.2">
      <c r="G102" s="636"/>
    </row>
    <row r="103" spans="7:7" s="1" customFormat="1" x14ac:dyDescent="0.2">
      <c r="G103" s="636"/>
    </row>
    <row r="104" spans="7:7" s="1" customFormat="1" x14ac:dyDescent="0.2">
      <c r="G104" s="636"/>
    </row>
    <row r="105" spans="7:7" s="1" customFormat="1" x14ac:dyDescent="0.2">
      <c r="G105" s="636"/>
    </row>
    <row r="106" spans="7:7" s="1" customFormat="1" x14ac:dyDescent="0.2">
      <c r="G106" s="636"/>
    </row>
    <row r="107" spans="7:7" s="1" customFormat="1" x14ac:dyDescent="0.2">
      <c r="G107" s="636"/>
    </row>
    <row r="108" spans="7:7" s="1" customFormat="1" x14ac:dyDescent="0.2">
      <c r="G108" s="636"/>
    </row>
    <row r="109" spans="7:7" s="1" customFormat="1" x14ac:dyDescent="0.2">
      <c r="G109" s="636"/>
    </row>
    <row r="110" spans="7:7" s="1" customFormat="1" x14ac:dyDescent="0.2">
      <c r="G110" s="636"/>
    </row>
    <row r="111" spans="7:7" s="1" customFormat="1" x14ac:dyDescent="0.2">
      <c r="G111" s="636"/>
    </row>
    <row r="112" spans="7:7" s="1" customFormat="1" x14ac:dyDescent="0.2">
      <c r="G112" s="636"/>
    </row>
    <row r="113" spans="7:7" s="1" customFormat="1" x14ac:dyDescent="0.2">
      <c r="G113" s="636"/>
    </row>
    <row r="114" spans="7:7" s="1" customFormat="1" x14ac:dyDescent="0.2">
      <c r="G114" s="636"/>
    </row>
    <row r="115" spans="7:7" s="1" customFormat="1" x14ac:dyDescent="0.2">
      <c r="G115" s="636"/>
    </row>
    <row r="116" spans="7:7" s="1" customFormat="1" x14ac:dyDescent="0.2">
      <c r="G116" s="636"/>
    </row>
    <row r="117" spans="7:7" s="1" customFormat="1" x14ac:dyDescent="0.2">
      <c r="G117" s="636"/>
    </row>
    <row r="118" spans="7:7" s="1" customFormat="1" x14ac:dyDescent="0.2">
      <c r="G118" s="636"/>
    </row>
    <row r="119" spans="7:7" s="1" customFormat="1" x14ac:dyDescent="0.2">
      <c r="G119" s="636"/>
    </row>
    <row r="120" spans="7:7" s="1" customFormat="1" x14ac:dyDescent="0.2">
      <c r="G120" s="636"/>
    </row>
    <row r="121" spans="7:7" s="1" customFormat="1" x14ac:dyDescent="0.2">
      <c r="G121" s="636"/>
    </row>
    <row r="122" spans="7:7" s="1" customFormat="1" x14ac:dyDescent="0.2">
      <c r="G122" s="636"/>
    </row>
    <row r="123" spans="7:7" s="1" customFormat="1" x14ac:dyDescent="0.2">
      <c r="G123" s="636"/>
    </row>
    <row r="124" spans="7:7" s="1" customFormat="1" x14ac:dyDescent="0.2">
      <c r="G124" s="636"/>
    </row>
    <row r="125" spans="7:7" s="1" customFormat="1" x14ac:dyDescent="0.2">
      <c r="G125" s="636"/>
    </row>
    <row r="126" spans="7:7" s="1" customFormat="1" x14ac:dyDescent="0.2">
      <c r="G126" s="636"/>
    </row>
    <row r="127" spans="7:7" s="1" customFormat="1" x14ac:dyDescent="0.2">
      <c r="G127" s="636"/>
    </row>
    <row r="128" spans="7:7" s="1" customFormat="1" x14ac:dyDescent="0.2">
      <c r="G128" s="636"/>
    </row>
    <row r="129" spans="7:7" s="1" customFormat="1" x14ac:dyDescent="0.2">
      <c r="G129" s="636"/>
    </row>
    <row r="130" spans="7:7" s="1" customFormat="1" x14ac:dyDescent="0.2">
      <c r="G130" s="636"/>
    </row>
    <row r="131" spans="7:7" s="1" customFormat="1" x14ac:dyDescent="0.2">
      <c r="G131" s="636"/>
    </row>
    <row r="132" spans="7:7" s="1" customFormat="1" x14ac:dyDescent="0.2">
      <c r="G132" s="636"/>
    </row>
    <row r="133" spans="7:7" s="1" customFormat="1" x14ac:dyDescent="0.2">
      <c r="G133" s="636"/>
    </row>
    <row r="134" spans="7:7" s="1" customFormat="1" x14ac:dyDescent="0.2">
      <c r="G134" s="636"/>
    </row>
    <row r="135" spans="7:7" s="1" customFormat="1" x14ac:dyDescent="0.2">
      <c r="G135" s="636"/>
    </row>
    <row r="136" spans="7:7" s="1" customFormat="1" x14ac:dyDescent="0.2">
      <c r="G136" s="636"/>
    </row>
    <row r="137" spans="7:7" s="1" customFormat="1" x14ac:dyDescent="0.2">
      <c r="G137" s="636"/>
    </row>
    <row r="138" spans="7:7" s="1" customFormat="1" x14ac:dyDescent="0.2">
      <c r="G138" s="636"/>
    </row>
    <row r="139" spans="7:7" s="1" customFormat="1" x14ac:dyDescent="0.2">
      <c r="G139" s="636"/>
    </row>
    <row r="140" spans="7:7" s="1" customFormat="1" x14ac:dyDescent="0.2">
      <c r="G140" s="636"/>
    </row>
    <row r="141" spans="7:7" s="1" customFormat="1" x14ac:dyDescent="0.2">
      <c r="G141" s="636"/>
    </row>
    <row r="142" spans="7:7" s="1" customFormat="1" x14ac:dyDescent="0.2">
      <c r="G142" s="636"/>
    </row>
    <row r="143" spans="7:7" s="1" customFormat="1" x14ac:dyDescent="0.2">
      <c r="G143" s="636"/>
    </row>
    <row r="144" spans="7:7" s="1" customFormat="1" x14ac:dyDescent="0.2">
      <c r="G144" s="636"/>
    </row>
    <row r="145" spans="7:7" s="1" customFormat="1" x14ac:dyDescent="0.2">
      <c r="G145" s="636"/>
    </row>
    <row r="146" spans="7:7" s="1" customFormat="1" x14ac:dyDescent="0.2">
      <c r="G146" s="636"/>
    </row>
    <row r="147" spans="7:7" s="1" customFormat="1" x14ac:dyDescent="0.2">
      <c r="G147" s="636"/>
    </row>
    <row r="148" spans="7:7" s="1" customFormat="1" x14ac:dyDescent="0.2">
      <c r="G148" s="636"/>
    </row>
    <row r="149" spans="7:7" s="1" customFormat="1" x14ac:dyDescent="0.2">
      <c r="G149" s="636"/>
    </row>
    <row r="150" spans="7:7" s="1" customFormat="1" x14ac:dyDescent="0.2">
      <c r="G150" s="636"/>
    </row>
    <row r="151" spans="7:7" s="1" customFormat="1" x14ac:dyDescent="0.2">
      <c r="G151" s="636"/>
    </row>
    <row r="152" spans="7:7" s="1" customFormat="1" x14ac:dyDescent="0.2">
      <c r="G152" s="636"/>
    </row>
    <row r="153" spans="7:7" s="1" customFormat="1" x14ac:dyDescent="0.2">
      <c r="G153" s="636"/>
    </row>
    <row r="154" spans="7:7" s="1" customFormat="1" x14ac:dyDescent="0.2">
      <c r="G154" s="636"/>
    </row>
    <row r="155" spans="7:7" s="1" customFormat="1" x14ac:dyDescent="0.2">
      <c r="G155" s="636"/>
    </row>
    <row r="156" spans="7:7" s="1" customFormat="1" x14ac:dyDescent="0.2">
      <c r="G156" s="636"/>
    </row>
    <row r="157" spans="7:7" s="1" customFormat="1" x14ac:dyDescent="0.2">
      <c r="G157" s="636"/>
    </row>
    <row r="158" spans="7:7" s="1" customFormat="1" x14ac:dyDescent="0.2">
      <c r="G158" s="636"/>
    </row>
    <row r="159" spans="7:7" s="1" customFormat="1" x14ac:dyDescent="0.2">
      <c r="G159" s="636"/>
    </row>
    <row r="160" spans="7:7" s="1" customFormat="1" x14ac:dyDescent="0.2">
      <c r="G160" s="636"/>
    </row>
    <row r="161" spans="7:7" s="1" customFormat="1" x14ac:dyDescent="0.2">
      <c r="G161" s="636"/>
    </row>
    <row r="162" spans="7:7" s="1" customFormat="1" x14ac:dyDescent="0.2">
      <c r="G162" s="636"/>
    </row>
    <row r="163" spans="7:7" s="1" customFormat="1" x14ac:dyDescent="0.2">
      <c r="G163" s="636"/>
    </row>
    <row r="164" spans="7:7" s="1" customFormat="1" x14ac:dyDescent="0.2">
      <c r="G164" s="636"/>
    </row>
    <row r="165" spans="7:7" s="1" customFormat="1" x14ac:dyDescent="0.2">
      <c r="G165" s="636"/>
    </row>
    <row r="166" spans="7:7" s="1" customFormat="1" x14ac:dyDescent="0.2">
      <c r="G166" s="636"/>
    </row>
    <row r="167" spans="7:7" s="1" customFormat="1" x14ac:dyDescent="0.2">
      <c r="G167" s="636"/>
    </row>
    <row r="168" spans="7:7" s="1" customFormat="1" x14ac:dyDescent="0.2">
      <c r="G168" s="636"/>
    </row>
    <row r="169" spans="7:7" s="1" customFormat="1" x14ac:dyDescent="0.2">
      <c r="G169" s="636"/>
    </row>
    <row r="170" spans="7:7" s="1" customFormat="1" x14ac:dyDescent="0.2">
      <c r="G170" s="636"/>
    </row>
    <row r="171" spans="7:7" s="1" customFormat="1" x14ac:dyDescent="0.2">
      <c r="G171" s="636"/>
    </row>
    <row r="172" spans="7:7" s="1" customFormat="1" x14ac:dyDescent="0.2">
      <c r="G172" s="636"/>
    </row>
    <row r="173" spans="7:7" s="1" customFormat="1" x14ac:dyDescent="0.2">
      <c r="G173" s="636"/>
    </row>
    <row r="174" spans="7:7" s="1" customFormat="1" x14ac:dyDescent="0.2">
      <c r="G174" s="636"/>
    </row>
    <row r="175" spans="7:7" s="1" customFormat="1" x14ac:dyDescent="0.2">
      <c r="G175" s="636"/>
    </row>
    <row r="176" spans="7:7" s="1" customFormat="1" x14ac:dyDescent="0.2">
      <c r="G176" s="636"/>
    </row>
    <row r="177" spans="7:7" s="1" customFormat="1" x14ac:dyDescent="0.2">
      <c r="G177" s="636"/>
    </row>
    <row r="178" spans="7:7" s="1" customFormat="1" x14ac:dyDescent="0.2">
      <c r="G178" s="636"/>
    </row>
    <row r="179" spans="7:7" s="1" customFormat="1" x14ac:dyDescent="0.2">
      <c r="G179" s="636"/>
    </row>
    <row r="180" spans="7:7" s="1" customFormat="1" x14ac:dyDescent="0.2">
      <c r="G180" s="636"/>
    </row>
    <row r="181" spans="7:7" s="1" customFormat="1" x14ac:dyDescent="0.2">
      <c r="G181" s="636"/>
    </row>
    <row r="182" spans="7:7" s="1" customFormat="1" x14ac:dyDescent="0.2">
      <c r="G182" s="636"/>
    </row>
    <row r="183" spans="7:7" s="1" customFormat="1" x14ac:dyDescent="0.2">
      <c r="G183" s="636"/>
    </row>
    <row r="184" spans="7:7" s="1" customFormat="1" x14ac:dyDescent="0.2">
      <c r="G184" s="636"/>
    </row>
    <row r="185" spans="7:7" s="1" customFormat="1" x14ac:dyDescent="0.2">
      <c r="G185" s="636"/>
    </row>
    <row r="186" spans="7:7" s="1" customFormat="1" x14ac:dyDescent="0.2">
      <c r="G186" s="636"/>
    </row>
    <row r="187" spans="7:7" s="1" customFormat="1" x14ac:dyDescent="0.2">
      <c r="G187" s="636"/>
    </row>
    <row r="188" spans="7:7" s="1" customFormat="1" x14ac:dyDescent="0.2">
      <c r="G188" s="636"/>
    </row>
    <row r="189" spans="7:7" s="1" customFormat="1" x14ac:dyDescent="0.2">
      <c r="G189" s="636"/>
    </row>
    <row r="190" spans="7:7" s="1" customFormat="1" x14ac:dyDescent="0.2">
      <c r="G190" s="636"/>
    </row>
    <row r="191" spans="7:7" s="1" customFormat="1" x14ac:dyDescent="0.2">
      <c r="G191" s="636"/>
    </row>
    <row r="192" spans="7:7" s="1" customFormat="1" x14ac:dyDescent="0.2">
      <c r="G192" s="636"/>
    </row>
    <row r="193" spans="7:7" s="1" customFormat="1" x14ac:dyDescent="0.2">
      <c r="G193" s="636"/>
    </row>
    <row r="194" spans="7:7" s="1" customFormat="1" x14ac:dyDescent="0.2">
      <c r="G194" s="636"/>
    </row>
    <row r="195" spans="7:7" s="1" customFormat="1" x14ac:dyDescent="0.2">
      <c r="G195" s="636"/>
    </row>
    <row r="196" spans="7:7" s="1" customFormat="1" x14ac:dyDescent="0.2">
      <c r="G196" s="636"/>
    </row>
    <row r="197" spans="7:7" s="1" customFormat="1" x14ac:dyDescent="0.2">
      <c r="G197" s="636"/>
    </row>
    <row r="198" spans="7:7" s="1" customFormat="1" x14ac:dyDescent="0.2">
      <c r="G198" s="636"/>
    </row>
    <row r="199" spans="7:7" s="1" customFormat="1" x14ac:dyDescent="0.2">
      <c r="G199" s="636"/>
    </row>
    <row r="200" spans="7:7" s="1" customFormat="1" x14ac:dyDescent="0.2">
      <c r="G200" s="636"/>
    </row>
    <row r="201" spans="7:7" s="1" customFormat="1" x14ac:dyDescent="0.2">
      <c r="G201" s="636"/>
    </row>
    <row r="202" spans="7:7" s="1" customFormat="1" x14ac:dyDescent="0.2">
      <c r="G202" s="636"/>
    </row>
    <row r="203" spans="7:7" s="1" customFormat="1" x14ac:dyDescent="0.2">
      <c r="G203" s="636"/>
    </row>
    <row r="204" spans="7:7" s="1" customFormat="1" x14ac:dyDescent="0.2">
      <c r="G204" s="636"/>
    </row>
    <row r="205" spans="7:7" s="1" customFormat="1" x14ac:dyDescent="0.2">
      <c r="G205" s="636"/>
    </row>
    <row r="206" spans="7:7" s="1" customFormat="1" x14ac:dyDescent="0.2">
      <c r="G206" s="636"/>
    </row>
    <row r="207" spans="7:7" s="1" customFormat="1" x14ac:dyDescent="0.2">
      <c r="G207" s="636"/>
    </row>
    <row r="208" spans="7:7" s="1" customFormat="1" x14ac:dyDescent="0.2">
      <c r="G208" s="636"/>
    </row>
    <row r="209" spans="7:7" s="1" customFormat="1" x14ac:dyDescent="0.2">
      <c r="G209" s="636"/>
    </row>
    <row r="210" spans="7:7" s="1" customFormat="1" x14ac:dyDescent="0.2">
      <c r="G210" s="636"/>
    </row>
    <row r="211" spans="7:7" s="1" customFormat="1" x14ac:dyDescent="0.2">
      <c r="G211" s="636"/>
    </row>
    <row r="212" spans="7:7" s="1" customFormat="1" x14ac:dyDescent="0.2">
      <c r="G212" s="636"/>
    </row>
    <row r="213" spans="7:7" s="1" customFormat="1" x14ac:dyDescent="0.2">
      <c r="G213" s="636"/>
    </row>
    <row r="214" spans="7:7" s="1" customFormat="1" x14ac:dyDescent="0.2">
      <c r="G214" s="636"/>
    </row>
    <row r="215" spans="7:7" s="1" customFormat="1" x14ac:dyDescent="0.2">
      <c r="G215" s="636"/>
    </row>
    <row r="216" spans="7:7" s="1" customFormat="1" x14ac:dyDescent="0.2">
      <c r="G216" s="636"/>
    </row>
    <row r="217" spans="7:7" s="1" customFormat="1" x14ac:dyDescent="0.2">
      <c r="G217" s="636"/>
    </row>
    <row r="218" spans="7:7" s="1" customFormat="1" x14ac:dyDescent="0.2">
      <c r="G218" s="636"/>
    </row>
    <row r="219" spans="7:7" s="1" customFormat="1" x14ac:dyDescent="0.2">
      <c r="G219" s="636"/>
    </row>
    <row r="220" spans="7:7" s="1" customFormat="1" x14ac:dyDescent="0.2">
      <c r="G220" s="636"/>
    </row>
    <row r="221" spans="7:7" s="1" customFormat="1" x14ac:dyDescent="0.2">
      <c r="G221" s="636"/>
    </row>
    <row r="222" spans="7:7" s="1" customFormat="1" x14ac:dyDescent="0.2">
      <c r="G222" s="636"/>
    </row>
    <row r="223" spans="7:7" s="1" customFormat="1" x14ac:dyDescent="0.2">
      <c r="G223" s="636"/>
    </row>
    <row r="224" spans="7:7" s="1" customFormat="1" x14ac:dyDescent="0.2">
      <c r="G224" s="636"/>
    </row>
    <row r="225" spans="7:7" s="1" customFormat="1" x14ac:dyDescent="0.2">
      <c r="G225" s="636"/>
    </row>
    <row r="226" spans="7:7" s="1" customFormat="1" x14ac:dyDescent="0.2">
      <c r="G226" s="636"/>
    </row>
    <row r="227" spans="7:7" s="1" customFormat="1" x14ac:dyDescent="0.2">
      <c r="G227" s="636"/>
    </row>
    <row r="228" spans="7:7" s="1" customFormat="1" x14ac:dyDescent="0.2">
      <c r="G228" s="636"/>
    </row>
    <row r="229" spans="7:7" s="1" customFormat="1" x14ac:dyDescent="0.2">
      <c r="G229" s="636"/>
    </row>
    <row r="230" spans="7:7" s="1" customFormat="1" x14ac:dyDescent="0.2">
      <c r="G230" s="636"/>
    </row>
    <row r="231" spans="7:7" s="1" customFormat="1" x14ac:dyDescent="0.2">
      <c r="G231" s="636"/>
    </row>
    <row r="232" spans="7:7" s="1" customFormat="1" x14ac:dyDescent="0.2">
      <c r="G232" s="636"/>
    </row>
    <row r="233" spans="7:7" s="1" customFormat="1" x14ac:dyDescent="0.2">
      <c r="G233" s="636"/>
    </row>
    <row r="234" spans="7:7" s="1" customFormat="1" x14ac:dyDescent="0.2">
      <c r="G234" s="636"/>
    </row>
    <row r="235" spans="7:7" s="1" customFormat="1" x14ac:dyDescent="0.2">
      <c r="G235" s="636"/>
    </row>
    <row r="236" spans="7:7" s="1" customFormat="1" x14ac:dyDescent="0.2">
      <c r="G236" s="636"/>
    </row>
    <row r="237" spans="7:7" s="1" customFormat="1" x14ac:dyDescent="0.2">
      <c r="G237" s="636"/>
    </row>
    <row r="238" spans="7:7" s="1" customFormat="1" x14ac:dyDescent="0.2">
      <c r="G238" s="636"/>
    </row>
    <row r="239" spans="7:7" s="1" customFormat="1" x14ac:dyDescent="0.2">
      <c r="G239" s="636"/>
    </row>
    <row r="240" spans="7:7" s="1" customFormat="1" x14ac:dyDescent="0.2">
      <c r="G240" s="636"/>
    </row>
    <row r="241" spans="7:7" s="1" customFormat="1" x14ac:dyDescent="0.2">
      <c r="G241" s="636"/>
    </row>
    <row r="242" spans="7:7" s="1" customFormat="1" x14ac:dyDescent="0.2">
      <c r="G242" s="636"/>
    </row>
    <row r="243" spans="7:7" s="1" customFormat="1" x14ac:dyDescent="0.2">
      <c r="G243" s="636"/>
    </row>
    <row r="244" spans="7:7" s="1" customFormat="1" x14ac:dyDescent="0.2">
      <c r="G244" s="636"/>
    </row>
    <row r="245" spans="7:7" s="1" customFormat="1" x14ac:dyDescent="0.2">
      <c r="G245" s="636"/>
    </row>
    <row r="246" spans="7:7" s="1" customFormat="1" x14ac:dyDescent="0.2">
      <c r="G246" s="636"/>
    </row>
    <row r="247" spans="7:7" s="1" customFormat="1" x14ac:dyDescent="0.2">
      <c r="G247" s="636"/>
    </row>
    <row r="248" spans="7:7" s="1" customFormat="1" x14ac:dyDescent="0.2">
      <c r="G248" s="636"/>
    </row>
    <row r="249" spans="7:7" s="1" customFormat="1" x14ac:dyDescent="0.2">
      <c r="G249" s="636"/>
    </row>
    <row r="250" spans="7:7" s="1" customFormat="1" x14ac:dyDescent="0.2">
      <c r="G250" s="636"/>
    </row>
    <row r="251" spans="7:7" s="1" customFormat="1" x14ac:dyDescent="0.2">
      <c r="G251" s="636"/>
    </row>
    <row r="252" spans="7:7" s="1" customFormat="1" x14ac:dyDescent="0.2">
      <c r="G252" s="636"/>
    </row>
    <row r="253" spans="7:7" s="1" customFormat="1" x14ac:dyDescent="0.2">
      <c r="G253" s="636"/>
    </row>
    <row r="254" spans="7:7" s="1" customFormat="1" x14ac:dyDescent="0.2">
      <c r="G254" s="636"/>
    </row>
    <row r="255" spans="7:7" s="1" customFormat="1" x14ac:dyDescent="0.2">
      <c r="G255" s="636"/>
    </row>
    <row r="256" spans="7:7" s="1" customFormat="1" x14ac:dyDescent="0.2">
      <c r="G256" s="636"/>
    </row>
    <row r="257" spans="7:7" s="1" customFormat="1" x14ac:dyDescent="0.2">
      <c r="G257" s="636"/>
    </row>
    <row r="258" spans="7:7" s="1" customFormat="1" x14ac:dyDescent="0.2">
      <c r="G258" s="636"/>
    </row>
    <row r="259" spans="7:7" s="1" customFormat="1" x14ac:dyDescent="0.2">
      <c r="G259" s="636"/>
    </row>
    <row r="260" spans="7:7" s="1" customFormat="1" x14ac:dyDescent="0.2">
      <c r="G260" s="636"/>
    </row>
    <row r="261" spans="7:7" s="1" customFormat="1" x14ac:dyDescent="0.2">
      <c r="G261" s="636"/>
    </row>
    <row r="262" spans="7:7" s="1" customFormat="1" x14ac:dyDescent="0.2">
      <c r="G262" s="636"/>
    </row>
    <row r="263" spans="7:7" s="1" customFormat="1" x14ac:dyDescent="0.2">
      <c r="G263" s="636"/>
    </row>
    <row r="264" spans="7:7" s="1" customFormat="1" x14ac:dyDescent="0.2">
      <c r="G264" s="636"/>
    </row>
    <row r="265" spans="7:7" s="1" customFormat="1" x14ac:dyDescent="0.2">
      <c r="G265" s="636"/>
    </row>
    <row r="266" spans="7:7" s="1" customFormat="1" x14ac:dyDescent="0.2">
      <c r="G266" s="636"/>
    </row>
    <row r="267" spans="7:7" s="1" customFormat="1" x14ac:dyDescent="0.2">
      <c r="G267" s="636"/>
    </row>
    <row r="268" spans="7:7" s="1" customFormat="1" x14ac:dyDescent="0.2">
      <c r="G268" s="636"/>
    </row>
    <row r="269" spans="7:7" s="1" customFormat="1" x14ac:dyDescent="0.2">
      <c r="G269" s="636"/>
    </row>
    <row r="270" spans="7:7" s="1" customFormat="1" x14ac:dyDescent="0.2">
      <c r="G270" s="636"/>
    </row>
    <row r="271" spans="7:7" s="1" customFormat="1" x14ac:dyDescent="0.2">
      <c r="G271" s="636"/>
    </row>
    <row r="272" spans="7:7" s="1" customFormat="1" x14ac:dyDescent="0.2">
      <c r="G272" s="636"/>
    </row>
    <row r="273" spans="7:7" s="1" customFormat="1" x14ac:dyDescent="0.2">
      <c r="G273" s="636"/>
    </row>
    <row r="274" spans="7:7" s="1" customFormat="1" x14ac:dyDescent="0.2">
      <c r="G274" s="636"/>
    </row>
    <row r="275" spans="7:7" s="1" customFormat="1" x14ac:dyDescent="0.2">
      <c r="G275" s="636"/>
    </row>
    <row r="276" spans="7:7" s="1" customFormat="1" x14ac:dyDescent="0.2">
      <c r="G276" s="636"/>
    </row>
    <row r="277" spans="7:7" s="1" customFormat="1" x14ac:dyDescent="0.2">
      <c r="G277" s="636"/>
    </row>
    <row r="278" spans="7:7" s="1" customFormat="1" x14ac:dyDescent="0.2">
      <c r="G278" s="636"/>
    </row>
    <row r="279" spans="7:7" s="1" customFormat="1" x14ac:dyDescent="0.2">
      <c r="G279" s="636"/>
    </row>
    <row r="280" spans="7:7" s="1" customFormat="1" x14ac:dyDescent="0.2">
      <c r="G280" s="636"/>
    </row>
    <row r="281" spans="7:7" s="1" customFormat="1" x14ac:dyDescent="0.2">
      <c r="G281" s="636"/>
    </row>
    <row r="282" spans="7:7" s="1" customFormat="1" x14ac:dyDescent="0.2">
      <c r="G282" s="636"/>
    </row>
    <row r="283" spans="7:7" s="1" customFormat="1" x14ac:dyDescent="0.2">
      <c r="G283" s="636"/>
    </row>
    <row r="284" spans="7:7" s="1" customFormat="1" x14ac:dyDescent="0.2">
      <c r="G284" s="636"/>
    </row>
    <row r="285" spans="7:7" s="1" customFormat="1" x14ac:dyDescent="0.2">
      <c r="G285" s="636"/>
    </row>
    <row r="286" spans="7:7" s="1" customFormat="1" x14ac:dyDescent="0.2">
      <c r="G286" s="636"/>
    </row>
    <row r="287" spans="7:7" s="1" customFormat="1" x14ac:dyDescent="0.2">
      <c r="G287" s="636"/>
    </row>
    <row r="288" spans="7:7" s="1" customFormat="1" x14ac:dyDescent="0.2">
      <c r="G288" s="636"/>
    </row>
    <row r="289" spans="7:7" s="1" customFormat="1" x14ac:dyDescent="0.2">
      <c r="G289" s="636"/>
    </row>
    <row r="290" spans="7:7" s="1" customFormat="1" x14ac:dyDescent="0.2">
      <c r="G290" s="636"/>
    </row>
    <row r="291" spans="7:7" s="1" customFormat="1" x14ac:dyDescent="0.2">
      <c r="G291" s="636"/>
    </row>
    <row r="292" spans="7:7" s="1" customFormat="1" x14ac:dyDescent="0.2">
      <c r="G292" s="636"/>
    </row>
    <row r="293" spans="7:7" s="1" customFormat="1" x14ac:dyDescent="0.2">
      <c r="G293" s="636"/>
    </row>
    <row r="294" spans="7:7" s="1" customFormat="1" x14ac:dyDescent="0.2">
      <c r="G294" s="636"/>
    </row>
    <row r="295" spans="7:7" s="1" customFormat="1" x14ac:dyDescent="0.2">
      <c r="G295" s="636"/>
    </row>
    <row r="296" spans="7:7" s="1" customFormat="1" x14ac:dyDescent="0.2">
      <c r="G296" s="636"/>
    </row>
    <row r="297" spans="7:7" s="1" customFormat="1" x14ac:dyDescent="0.2">
      <c r="G297" s="636"/>
    </row>
    <row r="298" spans="7:7" s="1" customFormat="1" x14ac:dyDescent="0.2">
      <c r="G298" s="636"/>
    </row>
    <row r="299" spans="7:7" s="1" customFormat="1" x14ac:dyDescent="0.2">
      <c r="G299" s="636"/>
    </row>
    <row r="300" spans="7:7" s="1" customFormat="1" x14ac:dyDescent="0.2">
      <c r="G300" s="636"/>
    </row>
    <row r="301" spans="7:7" s="1" customFormat="1" x14ac:dyDescent="0.2">
      <c r="G301" s="636"/>
    </row>
    <row r="302" spans="7:7" s="1" customFormat="1" x14ac:dyDescent="0.2">
      <c r="G302" s="636"/>
    </row>
    <row r="303" spans="7:7" s="1" customFormat="1" x14ac:dyDescent="0.2">
      <c r="G303" s="636"/>
    </row>
    <row r="304" spans="7:7" s="1" customFormat="1" x14ac:dyDescent="0.2">
      <c r="G304" s="636"/>
    </row>
    <row r="305" spans="7:7" s="1" customFormat="1" x14ac:dyDescent="0.2">
      <c r="G305" s="636"/>
    </row>
    <row r="306" spans="7:7" s="1" customFormat="1" x14ac:dyDescent="0.2">
      <c r="G306" s="636"/>
    </row>
    <row r="307" spans="7:7" s="1" customFormat="1" x14ac:dyDescent="0.2">
      <c r="G307" s="636"/>
    </row>
    <row r="308" spans="7:7" s="1" customFormat="1" x14ac:dyDescent="0.2">
      <c r="G308" s="636"/>
    </row>
    <row r="309" spans="7:7" s="1" customFormat="1" x14ac:dyDescent="0.2">
      <c r="G309" s="636"/>
    </row>
    <row r="310" spans="7:7" s="1" customFormat="1" x14ac:dyDescent="0.2">
      <c r="G310" s="636"/>
    </row>
    <row r="311" spans="7:7" s="1" customFormat="1" x14ac:dyDescent="0.2">
      <c r="G311" s="636"/>
    </row>
    <row r="312" spans="7:7" s="1" customFormat="1" x14ac:dyDescent="0.2">
      <c r="G312" s="636"/>
    </row>
    <row r="313" spans="7:7" s="1" customFormat="1" x14ac:dyDescent="0.2">
      <c r="G313" s="636"/>
    </row>
    <row r="314" spans="7:7" s="1" customFormat="1" x14ac:dyDescent="0.2">
      <c r="G314" s="636"/>
    </row>
    <row r="315" spans="7:7" s="1" customFormat="1" x14ac:dyDescent="0.2">
      <c r="G315" s="636"/>
    </row>
    <row r="316" spans="7:7" s="1" customFormat="1" x14ac:dyDescent="0.2">
      <c r="G316" s="636"/>
    </row>
    <row r="317" spans="7:7" s="1" customFormat="1" x14ac:dyDescent="0.2">
      <c r="G317" s="636"/>
    </row>
    <row r="318" spans="7:7" s="1" customFormat="1" x14ac:dyDescent="0.2">
      <c r="G318" s="636"/>
    </row>
    <row r="319" spans="7:7" s="1" customFormat="1" x14ac:dyDescent="0.2">
      <c r="G319" s="636"/>
    </row>
    <row r="320" spans="7:7" s="1" customFormat="1" x14ac:dyDescent="0.2">
      <c r="G320" s="636"/>
    </row>
    <row r="321" spans="7:7" s="1" customFormat="1" x14ac:dyDescent="0.2">
      <c r="G321" s="636"/>
    </row>
    <row r="322" spans="7:7" s="1" customFormat="1" x14ac:dyDescent="0.2">
      <c r="G322" s="636"/>
    </row>
    <row r="323" spans="7:7" s="1" customFormat="1" x14ac:dyDescent="0.2">
      <c r="G323" s="636"/>
    </row>
    <row r="324" spans="7:7" s="1" customFormat="1" x14ac:dyDescent="0.2">
      <c r="G324" s="636"/>
    </row>
    <row r="325" spans="7:7" s="1" customFormat="1" x14ac:dyDescent="0.2">
      <c r="G325" s="636"/>
    </row>
    <row r="326" spans="7:7" s="1" customFormat="1" x14ac:dyDescent="0.2">
      <c r="G326" s="636"/>
    </row>
    <row r="327" spans="7:7" s="1" customFormat="1" x14ac:dyDescent="0.2">
      <c r="G327" s="636"/>
    </row>
    <row r="328" spans="7:7" s="1" customFormat="1" x14ac:dyDescent="0.2">
      <c r="G328" s="636"/>
    </row>
    <row r="329" spans="7:7" s="1" customFormat="1" x14ac:dyDescent="0.2">
      <c r="G329" s="636"/>
    </row>
    <row r="330" spans="7:7" s="1" customFormat="1" x14ac:dyDescent="0.2">
      <c r="G330" s="636"/>
    </row>
    <row r="331" spans="7:7" s="1" customFormat="1" x14ac:dyDescent="0.2">
      <c r="G331" s="636"/>
    </row>
    <row r="332" spans="7:7" s="1" customFormat="1" x14ac:dyDescent="0.2">
      <c r="G332" s="636"/>
    </row>
    <row r="333" spans="7:7" s="1" customFormat="1" x14ac:dyDescent="0.2">
      <c r="G333" s="636"/>
    </row>
    <row r="334" spans="7:7" s="1" customFormat="1" x14ac:dyDescent="0.2">
      <c r="G334" s="636"/>
    </row>
    <row r="335" spans="7:7" s="1" customFormat="1" x14ac:dyDescent="0.2">
      <c r="G335" s="636"/>
    </row>
    <row r="336" spans="7:7" s="1" customFormat="1" x14ac:dyDescent="0.2">
      <c r="G336" s="636"/>
    </row>
    <row r="337" spans="7:7" s="1" customFormat="1" x14ac:dyDescent="0.2">
      <c r="G337" s="636"/>
    </row>
    <row r="338" spans="7:7" s="1" customFormat="1" x14ac:dyDescent="0.2">
      <c r="G338" s="636"/>
    </row>
    <row r="339" spans="7:7" s="1" customFormat="1" x14ac:dyDescent="0.2">
      <c r="G339" s="636"/>
    </row>
    <row r="340" spans="7:7" s="1" customFormat="1" x14ac:dyDescent="0.2">
      <c r="G340" s="636"/>
    </row>
  </sheetData>
  <mergeCells count="7">
    <mergeCell ref="A26:I27"/>
    <mergeCell ref="A1:G2"/>
    <mergeCell ref="C3:D3"/>
    <mergeCell ref="E3:F3"/>
    <mergeCell ref="A3:A4"/>
    <mergeCell ref="B3:B4"/>
    <mergeCell ref="G3:I3"/>
  </mergeCells>
  <conditionalFormatting sqref="C10">
    <cfRule type="cellIs" dxfId="35" priority="11" operator="equal">
      <formula>0</formula>
    </cfRule>
    <cfRule type="cellIs" dxfId="34" priority="12" operator="between">
      <formula>0</formula>
      <formula>0.5</formula>
    </cfRule>
    <cfRule type="cellIs" dxfId="33" priority="13" operator="between">
      <formula>0</formula>
      <formula>0.49</formula>
    </cfRule>
  </conditionalFormatting>
  <conditionalFormatting sqref="I11">
    <cfRule type="cellIs" dxfId="32" priority="7" operator="between">
      <formula>0</formula>
      <formula>0.5</formula>
    </cfRule>
    <cfRule type="cellIs" dxfId="31" priority="8" operator="between">
      <formula>0</formula>
      <formula>0.49</formula>
    </cfRule>
  </conditionalFormatting>
  <conditionalFormatting sqref="I16">
    <cfRule type="cellIs" dxfId="30" priority="5" operator="between">
      <formula>0</formula>
      <formula>0.5</formula>
    </cfRule>
    <cfRule type="cellIs" dxfId="29" priority="6" operator="between">
      <formula>0</formula>
      <formula>0.49</formula>
    </cfRule>
  </conditionalFormatting>
  <conditionalFormatting sqref="I18">
    <cfRule type="cellIs" dxfId="28" priority="3" operator="between">
      <formula>0</formula>
      <formula>0.5</formula>
    </cfRule>
    <cfRule type="cellIs" dxfId="27" priority="4" operator="between">
      <formula>0</formula>
      <formula>0.49</formula>
    </cfRule>
  </conditionalFormatting>
  <conditionalFormatting sqref="I12">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22" sqref="A22"/>
    </sheetView>
  </sheetViews>
  <sheetFormatPr baseColWidth="10" defaultRowHeight="14.25" x14ac:dyDescent="0.2"/>
  <cols>
    <col min="1" max="1" width="25.125" customWidth="1"/>
    <col min="8" max="8" width="10.75" customWidth="1"/>
    <col min="10" max="31" width="11" style="1"/>
  </cols>
  <sheetData>
    <row r="1" spans="1:12" x14ac:dyDescent="0.2">
      <c r="A1" s="833" t="s">
        <v>350</v>
      </c>
      <c r="B1" s="833"/>
      <c r="C1" s="833"/>
      <c r="D1" s="833"/>
      <c r="E1" s="833"/>
      <c r="F1" s="833"/>
      <c r="G1" s="1"/>
      <c r="H1" s="1"/>
      <c r="I1" s="1"/>
    </row>
    <row r="2" spans="1:12" x14ac:dyDescent="0.2">
      <c r="A2" s="834"/>
      <c r="B2" s="834"/>
      <c r="C2" s="834"/>
      <c r="D2" s="834"/>
      <c r="E2" s="834"/>
      <c r="F2" s="834"/>
      <c r="G2" s="10"/>
      <c r="H2" s="55" t="s">
        <v>475</v>
      </c>
      <c r="I2" s="1"/>
    </row>
    <row r="3" spans="1:12" x14ac:dyDescent="0.2">
      <c r="A3" s="11"/>
      <c r="B3" s="794">
        <f>INDICE!A3</f>
        <v>44287</v>
      </c>
      <c r="C3" s="795">
        <v>41671</v>
      </c>
      <c r="D3" s="795" t="s">
        <v>116</v>
      </c>
      <c r="E3" s="795"/>
      <c r="F3" s="795" t="s">
        <v>117</v>
      </c>
      <c r="G3" s="795"/>
      <c r="H3" s="795"/>
      <c r="I3" s="1"/>
    </row>
    <row r="4" spans="1:12" x14ac:dyDescent="0.2">
      <c r="A4" s="262"/>
      <c r="B4" s="82" t="s">
        <v>54</v>
      </c>
      <c r="C4" s="82" t="s">
        <v>430</v>
      </c>
      <c r="D4" s="82" t="s">
        <v>54</v>
      </c>
      <c r="E4" s="82" t="s">
        <v>430</v>
      </c>
      <c r="F4" s="82" t="s">
        <v>54</v>
      </c>
      <c r="G4" s="83" t="s">
        <v>430</v>
      </c>
      <c r="H4" s="83" t="s">
        <v>107</v>
      </c>
      <c r="I4" s="55"/>
    </row>
    <row r="5" spans="1:12" ht="14.1" customHeight="1" x14ac:dyDescent="0.2">
      <c r="A5" s="495" t="s">
        <v>338</v>
      </c>
      <c r="B5" s="235">
        <v>1762.4796500000002</v>
      </c>
      <c r="C5" s="761">
        <v>2081.5869337463273</v>
      </c>
      <c r="D5" s="235">
        <v>6061.9433700000009</v>
      </c>
      <c r="E5" s="236">
        <v>179.59494321208541</v>
      </c>
      <c r="F5" s="235">
        <v>15897.881479999998</v>
      </c>
      <c r="G5" s="236">
        <v>27.821903052762092</v>
      </c>
      <c r="H5" s="236">
        <v>85.312285838801344</v>
      </c>
      <c r="I5" s="1"/>
    </row>
    <row r="6" spans="1:12" x14ac:dyDescent="0.2">
      <c r="A6" s="3" t="s">
        <v>532</v>
      </c>
      <c r="B6" s="442">
        <v>331.07407000000006</v>
      </c>
      <c r="C6" s="450">
        <v>349.76870622613689</v>
      </c>
      <c r="D6" s="442">
        <v>815.66902000000005</v>
      </c>
      <c r="E6" s="450">
        <v>-11.367191214906507</v>
      </c>
      <c r="F6" s="442">
        <v>6212.347670000001</v>
      </c>
      <c r="G6" s="450">
        <v>-11.186341495971158</v>
      </c>
      <c r="H6" s="450">
        <v>33.33711984328189</v>
      </c>
      <c r="I6" s="1"/>
    </row>
    <row r="7" spans="1:12" x14ac:dyDescent="0.2">
      <c r="A7" s="3" t="s">
        <v>533</v>
      </c>
      <c r="B7" s="444">
        <v>1431.4055800000001</v>
      </c>
      <c r="C7" s="450">
        <v>19838.704532506483</v>
      </c>
      <c r="D7" s="444">
        <v>5246.2743500000006</v>
      </c>
      <c r="E7" s="450">
        <v>320.42933784255354</v>
      </c>
      <c r="F7" s="444">
        <v>9685.533809999999</v>
      </c>
      <c r="G7" s="450">
        <v>77.954115881518817</v>
      </c>
      <c r="H7" s="450">
        <v>51.975165995519468</v>
      </c>
      <c r="I7" s="166"/>
      <c r="J7" s="166"/>
    </row>
    <row r="8" spans="1:12" x14ac:dyDescent="0.2">
      <c r="A8" s="495" t="s">
        <v>667</v>
      </c>
      <c r="B8" s="422">
        <v>177.83234999999996</v>
      </c>
      <c r="C8" s="424">
        <v>169.16718053412546</v>
      </c>
      <c r="D8" s="422">
        <v>1747.0761</v>
      </c>
      <c r="E8" s="424">
        <v>209.87173217067382</v>
      </c>
      <c r="F8" s="422">
        <v>2566.7435100000002</v>
      </c>
      <c r="G8" s="424">
        <v>110.50183970502916</v>
      </c>
      <c r="H8" s="424">
        <v>13.773832461607224</v>
      </c>
      <c r="I8" s="166"/>
      <c r="J8" s="166"/>
    </row>
    <row r="9" spans="1:12" x14ac:dyDescent="0.2">
      <c r="A9" s="3" t="s">
        <v>342</v>
      </c>
      <c r="B9" s="442">
        <v>57.184609999999992</v>
      </c>
      <c r="C9" s="450">
        <v>435.86340801518804</v>
      </c>
      <c r="D9" s="442">
        <v>275.23739999999998</v>
      </c>
      <c r="E9" s="450">
        <v>5.1614819745604792E-2</v>
      </c>
      <c r="F9" s="442">
        <v>543.13532000000009</v>
      </c>
      <c r="G9" s="450">
        <v>-11.007889962242819</v>
      </c>
      <c r="H9" s="450">
        <v>2.9146094545541201</v>
      </c>
      <c r="I9" s="166"/>
      <c r="J9" s="166"/>
    </row>
    <row r="10" spans="1:12" x14ac:dyDescent="0.2">
      <c r="A10" s="3" t="s">
        <v>343</v>
      </c>
      <c r="B10" s="444">
        <v>10.202350000000001</v>
      </c>
      <c r="C10" s="451">
        <v>-9.8015206436212505</v>
      </c>
      <c r="D10" s="444">
        <v>57.773689999999995</v>
      </c>
      <c r="E10" s="450">
        <v>-27.217558987238512</v>
      </c>
      <c r="F10" s="444">
        <v>141.09013000000002</v>
      </c>
      <c r="G10" s="451">
        <v>-31.869105553099796</v>
      </c>
      <c r="H10" s="500">
        <v>0.75712738925222156</v>
      </c>
      <c r="I10" s="166"/>
      <c r="J10" s="166"/>
    </row>
    <row r="11" spans="1:12" x14ac:dyDescent="0.2">
      <c r="A11" s="3" t="s">
        <v>344</v>
      </c>
      <c r="B11" s="442">
        <v>0.60086000000000006</v>
      </c>
      <c r="C11" s="450" t="s">
        <v>143</v>
      </c>
      <c r="D11" s="442">
        <v>352.15809999999999</v>
      </c>
      <c r="E11" s="450" t="s">
        <v>143</v>
      </c>
      <c r="F11" s="442">
        <v>352.15809999999999</v>
      </c>
      <c r="G11" s="450">
        <v>6869.6185846943054</v>
      </c>
      <c r="H11" s="450">
        <v>1.8897745920074118</v>
      </c>
      <c r="I11" s="1"/>
      <c r="J11" s="450"/>
      <c r="L11" s="450"/>
    </row>
    <row r="12" spans="1:12" x14ac:dyDescent="0.2">
      <c r="A12" s="3" t="s">
        <v>345</v>
      </c>
      <c r="B12" s="502">
        <v>43.156109999999998</v>
      </c>
      <c r="C12" s="443">
        <v>53.519655737780724</v>
      </c>
      <c r="D12" s="442">
        <v>973.02473999999995</v>
      </c>
      <c r="E12" s="450">
        <v>682.77137462581982</v>
      </c>
      <c r="F12" s="442">
        <v>1205.3397500000003</v>
      </c>
      <c r="G12" s="450">
        <v>369.65615897132142</v>
      </c>
      <c r="H12" s="500">
        <v>6.4681756128470891</v>
      </c>
      <c r="I12" s="166"/>
      <c r="J12" s="166"/>
    </row>
    <row r="13" spans="1:12" x14ac:dyDescent="0.2">
      <c r="A13" s="3" t="s">
        <v>346</v>
      </c>
      <c r="B13" s="442">
        <v>66.688419999999994</v>
      </c>
      <c r="C13" s="443">
        <v>317.48103167647429</v>
      </c>
      <c r="D13" s="442">
        <v>88.882170000000002</v>
      </c>
      <c r="E13" s="443">
        <v>167.34181258617411</v>
      </c>
      <c r="F13" s="442">
        <v>179.88138000000001</v>
      </c>
      <c r="G13" s="443">
        <v>103.34007360338724</v>
      </c>
      <c r="H13" s="450">
        <v>0.96529161617816051</v>
      </c>
      <c r="I13" s="166"/>
      <c r="J13" s="166"/>
    </row>
    <row r="14" spans="1:12" x14ac:dyDescent="0.2">
      <c r="A14" s="66" t="s">
        <v>347</v>
      </c>
      <c r="B14" s="442">
        <v>0</v>
      </c>
      <c r="C14" s="510" t="s">
        <v>143</v>
      </c>
      <c r="D14" s="442">
        <v>0</v>
      </c>
      <c r="E14" s="510">
        <v>-100</v>
      </c>
      <c r="F14" s="442">
        <v>145.13882999999998</v>
      </c>
      <c r="G14" s="450">
        <v>180.29652498258994</v>
      </c>
      <c r="H14" s="450">
        <v>0.77885379676822175</v>
      </c>
      <c r="I14" s="1"/>
      <c r="J14" s="166"/>
    </row>
    <row r="15" spans="1:12" x14ac:dyDescent="0.2">
      <c r="A15" s="495" t="s">
        <v>668</v>
      </c>
      <c r="B15" s="422">
        <v>18.628489999999999</v>
      </c>
      <c r="C15" s="718">
        <v>20.431429009195014</v>
      </c>
      <c r="D15" s="422">
        <v>50.120539999999991</v>
      </c>
      <c r="E15" s="696">
        <v>-67.804469631886761</v>
      </c>
      <c r="F15" s="422">
        <v>170.30117999999999</v>
      </c>
      <c r="G15" s="424">
        <v>-60.689578951144298</v>
      </c>
      <c r="H15" s="424">
        <v>0.91388169959140741</v>
      </c>
      <c r="I15" s="166"/>
      <c r="J15" s="166"/>
    </row>
    <row r="16" spans="1:12" x14ac:dyDescent="0.2">
      <c r="A16" s="673" t="s">
        <v>115</v>
      </c>
      <c r="B16" s="61">
        <v>1958.9404900000002</v>
      </c>
      <c r="C16" s="62">
        <v>1106.8042231175887</v>
      </c>
      <c r="D16" s="61">
        <v>7859.1400100000019</v>
      </c>
      <c r="E16" s="62">
        <v>172.16877930151722</v>
      </c>
      <c r="F16" s="61">
        <v>18634.926170000002</v>
      </c>
      <c r="G16" s="62">
        <v>32.255535541530698</v>
      </c>
      <c r="H16" s="62">
        <v>100</v>
      </c>
      <c r="I16" s="10"/>
      <c r="J16" s="166"/>
      <c r="L16" s="166"/>
    </row>
    <row r="17" spans="1:9" x14ac:dyDescent="0.2">
      <c r="A17" s="133" t="s">
        <v>590</v>
      </c>
      <c r="B17" s="1"/>
      <c r="C17" s="10"/>
      <c r="D17" s="10"/>
      <c r="E17" s="10"/>
      <c r="F17" s="10"/>
      <c r="G17" s="10"/>
      <c r="H17" s="161" t="s">
        <v>222</v>
      </c>
      <c r="I17" s="1"/>
    </row>
    <row r="18" spans="1:9" x14ac:dyDescent="0.2">
      <c r="A18" s="133" t="s">
        <v>635</v>
      </c>
      <c r="B18" s="1"/>
      <c r="C18" s="1"/>
      <c r="D18" s="1"/>
      <c r="E18" s="1"/>
      <c r="F18" s="1"/>
      <c r="G18" s="1"/>
      <c r="H18" s="1"/>
      <c r="I18" s="1"/>
    </row>
    <row r="19" spans="1:9" x14ac:dyDescent="0.2">
      <c r="A19" s="133" t="s">
        <v>657</v>
      </c>
      <c r="B19" s="1"/>
      <c r="C19" s="1"/>
      <c r="D19" s="1"/>
      <c r="E19" s="1"/>
      <c r="F19" s="1"/>
      <c r="G19" s="1"/>
      <c r="H19" s="1"/>
      <c r="I19" s="1"/>
    </row>
    <row r="20" spans="1:9" ht="14.25" customHeight="1" x14ac:dyDescent="0.2">
      <c r="A20" s="441" t="s">
        <v>544</v>
      </c>
      <c r="B20" s="601"/>
      <c r="C20" s="601"/>
      <c r="D20" s="601"/>
      <c r="E20" s="601"/>
      <c r="F20" s="601"/>
      <c r="G20" s="601"/>
      <c r="H20" s="601"/>
      <c r="I20" s="1"/>
    </row>
    <row r="21" spans="1:9" x14ac:dyDescent="0.2">
      <c r="A21" s="601"/>
      <c r="B21" s="601"/>
      <c r="C21" s="601"/>
      <c r="D21" s="601"/>
      <c r="E21" s="601"/>
      <c r="F21" s="601"/>
      <c r="G21" s="601"/>
      <c r="H21" s="601"/>
      <c r="I21" s="1"/>
    </row>
    <row r="22" spans="1:9" s="1" customFormat="1" x14ac:dyDescent="0.2">
      <c r="A22" s="601"/>
      <c r="B22" s="601"/>
      <c r="C22" s="601"/>
      <c r="D22" s="601"/>
      <c r="E22" s="601"/>
      <c r="F22" s="601"/>
      <c r="G22" s="601"/>
      <c r="H22" s="60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15" sqref="A15"/>
    </sheetView>
  </sheetViews>
  <sheetFormatPr baseColWidth="10" defaultRowHeight="14.25" x14ac:dyDescent="0.2"/>
  <cols>
    <col min="1" max="1" width="12.625" customWidth="1"/>
    <col min="9" max="39" width="11" style="1"/>
  </cols>
  <sheetData>
    <row r="1" spans="1:8" x14ac:dyDescent="0.2">
      <c r="A1" s="833" t="s">
        <v>536</v>
      </c>
      <c r="B1" s="833"/>
      <c r="C1" s="833"/>
      <c r="D1" s="833"/>
      <c r="E1" s="833"/>
      <c r="F1" s="833"/>
      <c r="G1" s="1"/>
      <c r="H1" s="1"/>
    </row>
    <row r="2" spans="1:8" x14ac:dyDescent="0.2">
      <c r="A2" s="834"/>
      <c r="B2" s="834"/>
      <c r="C2" s="834"/>
      <c r="D2" s="834"/>
      <c r="E2" s="834"/>
      <c r="F2" s="834"/>
      <c r="G2" s="10"/>
      <c r="H2" s="55" t="s">
        <v>475</v>
      </c>
    </row>
    <row r="3" spans="1:8" x14ac:dyDescent="0.2">
      <c r="A3" s="11"/>
      <c r="B3" s="797">
        <f>INDICE!A3</f>
        <v>44287</v>
      </c>
      <c r="C3" s="797">
        <v>41671</v>
      </c>
      <c r="D3" s="796" t="s">
        <v>116</v>
      </c>
      <c r="E3" s="796"/>
      <c r="F3" s="796" t="s">
        <v>117</v>
      </c>
      <c r="G3" s="796"/>
      <c r="H3" s="796"/>
    </row>
    <row r="4" spans="1:8" x14ac:dyDescent="0.2">
      <c r="A4" s="262"/>
      <c r="B4" s="184" t="s">
        <v>54</v>
      </c>
      <c r="C4" s="185" t="s">
        <v>430</v>
      </c>
      <c r="D4" s="184" t="s">
        <v>54</v>
      </c>
      <c r="E4" s="185" t="s">
        <v>430</v>
      </c>
      <c r="F4" s="184" t="s">
        <v>54</v>
      </c>
      <c r="G4" s="186" t="s">
        <v>430</v>
      </c>
      <c r="H4" s="185" t="s">
        <v>479</v>
      </c>
    </row>
    <row r="5" spans="1:8" x14ac:dyDescent="0.2">
      <c r="A5" s="421" t="s">
        <v>115</v>
      </c>
      <c r="B5" s="61">
        <v>32465.848299999998</v>
      </c>
      <c r="C5" s="773">
        <v>40.53609451425411</v>
      </c>
      <c r="D5" s="61">
        <v>124093.58188000001</v>
      </c>
      <c r="E5" s="62">
        <v>9.3725798071058204</v>
      </c>
      <c r="F5" s="61">
        <v>362196.73469000001</v>
      </c>
      <c r="G5" s="62">
        <v>-8.3291622702935708</v>
      </c>
      <c r="H5" s="62">
        <v>100</v>
      </c>
    </row>
    <row r="6" spans="1:8" x14ac:dyDescent="0.2">
      <c r="A6" s="677" t="s">
        <v>336</v>
      </c>
      <c r="B6" s="181">
        <v>14021.00376</v>
      </c>
      <c r="C6" s="765">
        <v>86.537066230875652</v>
      </c>
      <c r="D6" s="181">
        <v>60554.036830000005</v>
      </c>
      <c r="E6" s="155">
        <v>79.529297445433812</v>
      </c>
      <c r="F6" s="181">
        <v>151087.57978999999</v>
      </c>
      <c r="G6" s="155">
        <v>12.48024704222216</v>
      </c>
      <c r="H6" s="155">
        <v>41.714230228860039</v>
      </c>
    </row>
    <row r="7" spans="1:8" x14ac:dyDescent="0.2">
      <c r="A7" s="677" t="s">
        <v>337</v>
      </c>
      <c r="B7" s="181">
        <v>18444.844539999998</v>
      </c>
      <c r="C7" s="155">
        <v>18.350285065474083</v>
      </c>
      <c r="D7" s="181">
        <v>63539.545049999993</v>
      </c>
      <c r="E7" s="155">
        <v>-20.306768857920819</v>
      </c>
      <c r="F7" s="181">
        <v>211109.15489999999</v>
      </c>
      <c r="G7" s="155">
        <v>-19.047674712597136</v>
      </c>
      <c r="H7" s="155">
        <v>58.285769771139954</v>
      </c>
    </row>
    <row r="8" spans="1:8" x14ac:dyDescent="0.2">
      <c r="A8" s="482" t="s">
        <v>636</v>
      </c>
      <c r="B8" s="416">
        <v>6338.3659000000007</v>
      </c>
      <c r="C8" s="417">
        <v>-15.107551418264853</v>
      </c>
      <c r="D8" s="416">
        <v>18292.550919999998</v>
      </c>
      <c r="E8" s="419">
        <v>-48.208781068472334</v>
      </c>
      <c r="F8" s="418">
        <v>70269.910969999983</v>
      </c>
      <c r="G8" s="419">
        <v>-27.331225882990328</v>
      </c>
      <c r="H8" s="419">
        <v>19.401033813886585</v>
      </c>
    </row>
    <row r="9" spans="1:8" x14ac:dyDescent="0.2">
      <c r="A9" s="482" t="s">
        <v>637</v>
      </c>
      <c r="B9" s="416">
        <v>26127.482400000001</v>
      </c>
      <c r="C9" s="417">
        <v>67.108058438830341</v>
      </c>
      <c r="D9" s="416">
        <v>105801.03096000002</v>
      </c>
      <c r="E9" s="419">
        <v>35.399829815769429</v>
      </c>
      <c r="F9" s="418">
        <v>291926.82372000004</v>
      </c>
      <c r="G9" s="419">
        <v>-2.1715323180409771</v>
      </c>
      <c r="H9" s="419">
        <v>80.598966186113415</v>
      </c>
    </row>
    <row r="10" spans="1:8" x14ac:dyDescent="0.2">
      <c r="A10" s="15"/>
      <c r="B10" s="15"/>
      <c r="C10" s="437"/>
      <c r="D10" s="1"/>
      <c r="E10" s="1"/>
      <c r="F10" s="1"/>
      <c r="G10" s="1"/>
      <c r="H10" s="161" t="s">
        <v>222</v>
      </c>
    </row>
    <row r="11" spans="1:8" x14ac:dyDescent="0.2">
      <c r="A11" s="133" t="s">
        <v>590</v>
      </c>
      <c r="B11" s="1"/>
      <c r="C11" s="1"/>
      <c r="D11" s="1"/>
      <c r="E11" s="1"/>
      <c r="F11" s="1"/>
      <c r="G11" s="1"/>
      <c r="H11" s="1"/>
    </row>
    <row r="12" spans="1:8" x14ac:dyDescent="0.2">
      <c r="A12" s="441" t="s">
        <v>545</v>
      </c>
      <c r="B12" s="1"/>
      <c r="C12" s="1"/>
      <c r="D12" s="1"/>
      <c r="E12" s="1"/>
      <c r="F12" s="1"/>
      <c r="G12" s="1"/>
      <c r="H12" s="1"/>
    </row>
    <row r="13" spans="1:8" x14ac:dyDescent="0.2">
      <c r="A13" s="842"/>
      <c r="B13" s="842"/>
      <c r="C13" s="842"/>
      <c r="D13" s="842"/>
      <c r="E13" s="842"/>
      <c r="F13" s="842"/>
      <c r="G13" s="842"/>
      <c r="H13" s="842"/>
    </row>
    <row r="14" spans="1:8" s="1" customFormat="1" x14ac:dyDescent="0.2">
      <c r="A14" s="842"/>
      <c r="B14" s="842"/>
      <c r="C14" s="842"/>
      <c r="D14" s="842"/>
      <c r="E14" s="842"/>
      <c r="F14" s="842"/>
      <c r="G14" s="842"/>
      <c r="H14" s="842"/>
    </row>
    <row r="15" spans="1:8" s="1" customFormat="1" x14ac:dyDescent="0.2">
      <c r="D15" s="166"/>
    </row>
    <row r="16" spans="1:8" s="1" customFormat="1" x14ac:dyDescent="0.2">
      <c r="D16" s="166"/>
    </row>
    <row r="17" spans="4:4" s="1" customFormat="1" x14ac:dyDescent="0.2">
      <c r="D17" s="166"/>
    </row>
    <row r="18" spans="4:4" s="1" customFormat="1" x14ac:dyDescent="0.2">
      <c r="D18" s="682"/>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A16" sqref="A16"/>
    </sheetView>
  </sheetViews>
  <sheetFormatPr baseColWidth="10" defaultRowHeight="14.25" x14ac:dyDescent="0.2"/>
  <cols>
    <col min="1" max="1" width="28.125" customWidth="1"/>
    <col min="2" max="2" width="11.25" bestFit="1" customWidth="1"/>
    <col min="9" max="43" width="11" style="1"/>
  </cols>
  <sheetData>
    <row r="1" spans="1:8" x14ac:dyDescent="0.2">
      <c r="A1" s="53" t="s">
        <v>354</v>
      </c>
      <c r="B1" s="53"/>
      <c r="C1" s="53"/>
      <c r="D1" s="6"/>
      <c r="E1" s="6"/>
      <c r="F1" s="6"/>
      <c r="G1" s="6"/>
      <c r="H1" s="3"/>
    </row>
    <row r="2" spans="1:8" x14ac:dyDescent="0.2">
      <c r="A2" s="54"/>
      <c r="B2" s="54"/>
      <c r="C2" s="54"/>
      <c r="D2" s="65"/>
      <c r="E2" s="65"/>
      <c r="F2" s="65"/>
      <c r="G2" s="108"/>
      <c r="H2" s="55" t="s">
        <v>475</v>
      </c>
    </row>
    <row r="3" spans="1:8" x14ac:dyDescent="0.2">
      <c r="A3" s="56"/>
      <c r="B3" s="797">
        <f>INDICE!A3</f>
        <v>44287</v>
      </c>
      <c r="C3" s="796">
        <v>41671</v>
      </c>
      <c r="D3" s="796" t="s">
        <v>116</v>
      </c>
      <c r="E3" s="796"/>
      <c r="F3" s="796" t="s">
        <v>117</v>
      </c>
      <c r="G3" s="796"/>
      <c r="H3" s="796"/>
    </row>
    <row r="4" spans="1:8" ht="25.5" x14ac:dyDescent="0.2">
      <c r="A4" s="66"/>
      <c r="B4" s="184" t="s">
        <v>54</v>
      </c>
      <c r="C4" s="185" t="s">
        <v>430</v>
      </c>
      <c r="D4" s="184" t="s">
        <v>54</v>
      </c>
      <c r="E4" s="185" t="s">
        <v>430</v>
      </c>
      <c r="F4" s="184" t="s">
        <v>54</v>
      </c>
      <c r="G4" s="186" t="s">
        <v>430</v>
      </c>
      <c r="H4" s="185" t="s">
        <v>107</v>
      </c>
    </row>
    <row r="5" spans="1:8" ht="15" x14ac:dyDescent="0.25">
      <c r="A5" s="516" t="s">
        <v>355</v>
      </c>
      <c r="B5" s="593">
        <v>2.0778828915999998</v>
      </c>
      <c r="C5" s="450">
        <v>0</v>
      </c>
      <c r="D5" s="517">
        <v>8.5899281916000003</v>
      </c>
      <c r="E5" s="518">
        <v>129.50839359393362</v>
      </c>
      <c r="F5" s="519">
        <v>23.781251011400002</v>
      </c>
      <c r="G5" s="518">
        <v>21.003784522360181</v>
      </c>
      <c r="H5" s="594">
        <v>4.1227572136275921</v>
      </c>
    </row>
    <row r="6" spans="1:8" ht="15" x14ac:dyDescent="0.25">
      <c r="A6" s="516" t="s">
        <v>356</v>
      </c>
      <c r="B6" s="593">
        <v>9.3825381999999991</v>
      </c>
      <c r="C6" s="536">
        <v>114.39289495447397</v>
      </c>
      <c r="D6" s="520">
        <v>32.187892179999999</v>
      </c>
      <c r="E6" s="523">
        <v>145.70287232421276</v>
      </c>
      <c r="F6" s="522">
        <v>70.993290180000002</v>
      </c>
      <c r="G6" s="523">
        <v>80.523398797651907</v>
      </c>
      <c r="H6" s="595">
        <v>12.307514817805261</v>
      </c>
    </row>
    <row r="7" spans="1:8" ht="15" x14ac:dyDescent="0.25">
      <c r="A7" s="516" t="s">
        <v>538</v>
      </c>
      <c r="B7" s="593">
        <v>33.814</v>
      </c>
      <c r="C7" s="536">
        <v>-30.62200956937799</v>
      </c>
      <c r="D7" s="520">
        <v>139.91999999999999</v>
      </c>
      <c r="E7" s="536">
        <v>-37.597503900156006</v>
      </c>
      <c r="F7" s="522">
        <v>383.61399999999998</v>
      </c>
      <c r="G7" s="521">
        <v>-61.960912793716282</v>
      </c>
      <c r="H7" s="596">
        <v>66.503960829915528</v>
      </c>
    </row>
    <row r="8" spans="1:8" ht="15" x14ac:dyDescent="0.25">
      <c r="A8" s="516" t="s">
        <v>548</v>
      </c>
      <c r="B8" s="593">
        <v>8.7743500000000001</v>
      </c>
      <c r="C8" s="536">
        <v>-3.2680725714077874</v>
      </c>
      <c r="D8" s="607">
        <v>30.75797</v>
      </c>
      <c r="E8" s="523">
        <v>-14.181375515580491</v>
      </c>
      <c r="F8" s="522">
        <v>98.440259999999995</v>
      </c>
      <c r="G8" s="523">
        <v>-1.9689412454532409</v>
      </c>
      <c r="H8" s="596">
        <v>17.065767138651616</v>
      </c>
    </row>
    <row r="9" spans="1:8" x14ac:dyDescent="0.2">
      <c r="A9" s="524" t="s">
        <v>187</v>
      </c>
      <c r="B9" s="525">
        <v>54.048771091599995</v>
      </c>
      <c r="C9" s="526">
        <v>-13.085193470878384</v>
      </c>
      <c r="D9" s="527">
        <v>211.45579037159999</v>
      </c>
      <c r="E9" s="526">
        <v>-23.636132297660335</v>
      </c>
      <c r="F9" s="527">
        <v>576.82880119139998</v>
      </c>
      <c r="G9" s="526">
        <v>-50.608487694160168</v>
      </c>
      <c r="H9" s="526">
        <v>100</v>
      </c>
    </row>
    <row r="10" spans="1:8" x14ac:dyDescent="0.2">
      <c r="A10" s="576" t="s">
        <v>251</v>
      </c>
      <c r="B10" s="512">
        <f>B9/'Consumo de gas natural'!B8*100</f>
        <v>0.17853287461706219</v>
      </c>
      <c r="C10" s="75"/>
      <c r="D10" s="97">
        <f>D9/'Consumo de gas natural'!D8*100</f>
        <v>0.16427050408494479</v>
      </c>
      <c r="E10" s="75"/>
      <c r="F10" s="97">
        <f>F9/'Consumo de gas natural'!F8*100</f>
        <v>0.15890656616954463</v>
      </c>
      <c r="G10" s="190"/>
      <c r="H10" s="513"/>
    </row>
    <row r="11" spans="1:8" x14ac:dyDescent="0.2">
      <c r="A11" s="80"/>
      <c r="B11" s="59"/>
      <c r="C11" s="59"/>
      <c r="D11" s="59"/>
      <c r="E11" s="59"/>
      <c r="F11" s="59"/>
      <c r="G11" s="73"/>
      <c r="H11" s="161" t="s">
        <v>222</v>
      </c>
    </row>
    <row r="12" spans="1:8" x14ac:dyDescent="0.2">
      <c r="A12" s="80" t="s">
        <v>587</v>
      </c>
      <c r="B12" s="108"/>
      <c r="C12" s="108"/>
      <c r="D12" s="108"/>
      <c r="E12" s="108"/>
      <c r="F12" s="108"/>
      <c r="G12" s="108"/>
      <c r="H12" s="1"/>
    </row>
    <row r="13" spans="1:8" x14ac:dyDescent="0.2">
      <c r="A13" s="441" t="s">
        <v>545</v>
      </c>
      <c r="B13" s="1"/>
      <c r="C13" s="1"/>
      <c r="D13" s="1"/>
      <c r="E13" s="1"/>
      <c r="F13" s="1"/>
      <c r="G13" s="1"/>
      <c r="H13" s="1"/>
    </row>
    <row r="14" spans="1:8" x14ac:dyDescent="0.2">
      <c r="A14" s="8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14" sqref="A14"/>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357</v>
      </c>
      <c r="B1" s="158"/>
      <c r="C1" s="158"/>
      <c r="D1" s="158"/>
      <c r="E1" s="15"/>
    </row>
    <row r="2" spans="1:5" x14ac:dyDescent="0.2">
      <c r="A2" s="159"/>
      <c r="B2" s="159"/>
      <c r="C2" s="159"/>
      <c r="D2" s="159"/>
      <c r="E2" s="55" t="s">
        <v>475</v>
      </c>
    </row>
    <row r="3" spans="1:5" x14ac:dyDescent="0.2">
      <c r="A3" s="238" t="s">
        <v>358</v>
      </c>
      <c r="B3" s="239"/>
      <c r="C3" s="240"/>
      <c r="D3" s="238" t="s">
        <v>359</v>
      </c>
      <c r="E3" s="239"/>
    </row>
    <row r="4" spans="1:5" x14ac:dyDescent="0.2">
      <c r="A4" s="145" t="s">
        <v>360</v>
      </c>
      <c r="B4" s="171">
        <v>34478.837561091597</v>
      </c>
      <c r="C4" s="241"/>
      <c r="D4" s="145" t="s">
        <v>361</v>
      </c>
      <c r="E4" s="171">
        <v>1958.9404900000002</v>
      </c>
    </row>
    <row r="5" spans="1:5" x14ac:dyDescent="0.2">
      <c r="A5" s="18" t="s">
        <v>362</v>
      </c>
      <c r="B5" s="242">
        <v>54.048771091599995</v>
      </c>
      <c r="C5" s="241"/>
      <c r="D5" s="18" t="s">
        <v>363</v>
      </c>
      <c r="E5" s="243">
        <v>1958.9404900000002</v>
      </c>
    </row>
    <row r="6" spans="1:5" x14ac:dyDescent="0.2">
      <c r="A6" s="18" t="s">
        <v>364</v>
      </c>
      <c r="B6" s="242">
        <v>18641.305379999998</v>
      </c>
      <c r="C6" s="241"/>
      <c r="D6" s="145" t="s">
        <v>366</v>
      </c>
      <c r="E6" s="171">
        <v>30273.847999999998</v>
      </c>
    </row>
    <row r="7" spans="1:5" x14ac:dyDescent="0.2">
      <c r="A7" s="18" t="s">
        <v>365</v>
      </c>
      <c r="B7" s="242">
        <v>15783.483410000001</v>
      </c>
      <c r="C7" s="241"/>
      <c r="D7" s="18" t="s">
        <v>367</v>
      </c>
      <c r="E7" s="243">
        <v>22717.098999999998</v>
      </c>
    </row>
    <row r="8" spans="1:5" x14ac:dyDescent="0.2">
      <c r="A8" s="452"/>
      <c r="B8" s="453"/>
      <c r="C8" s="241"/>
      <c r="D8" s="18" t="s">
        <v>368</v>
      </c>
      <c r="E8" s="243">
        <v>6524.0429999999997</v>
      </c>
    </row>
    <row r="9" spans="1:5" x14ac:dyDescent="0.2">
      <c r="A9" s="145" t="s">
        <v>260</v>
      </c>
      <c r="B9" s="171">
        <v>-1550</v>
      </c>
      <c r="C9" s="241"/>
      <c r="D9" s="18" t="s">
        <v>369</v>
      </c>
      <c r="E9" s="243">
        <v>1032.7059999999999</v>
      </c>
    </row>
    <row r="10" spans="1:5" x14ac:dyDescent="0.2">
      <c r="A10" s="18"/>
      <c r="B10" s="242"/>
      <c r="C10" s="241"/>
      <c r="D10" s="145" t="s">
        <v>370</v>
      </c>
      <c r="E10" s="171">
        <v>696.04907109159899</v>
      </c>
    </row>
    <row r="11" spans="1:5" x14ac:dyDescent="0.2">
      <c r="A11" s="173" t="s">
        <v>115</v>
      </c>
      <c r="B11" s="174">
        <v>32928.837561091597</v>
      </c>
      <c r="C11" s="241"/>
      <c r="D11" s="173" t="s">
        <v>115</v>
      </c>
      <c r="E11" s="174">
        <v>32928.837561091597</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activeCell="A29" sqref="A29"/>
    </sheetView>
  </sheetViews>
  <sheetFormatPr baseColWidth="10" defaultRowHeight="14.25" x14ac:dyDescent="0.2"/>
  <cols>
    <col min="1" max="1" width="11" customWidth="1"/>
    <col min="4" max="4" width="12.625" customWidth="1"/>
    <col min="7" max="33" width="11" style="1"/>
  </cols>
  <sheetData>
    <row r="1" spans="1:8" x14ac:dyDescent="0.2">
      <c r="A1" s="782" t="s">
        <v>505</v>
      </c>
      <c r="B1" s="782"/>
      <c r="C1" s="782"/>
      <c r="D1" s="782"/>
      <c r="E1" s="782"/>
      <c r="F1" s="642"/>
    </row>
    <row r="2" spans="1:8" x14ac:dyDescent="0.2">
      <c r="A2" s="783"/>
      <c r="B2" s="783"/>
      <c r="C2" s="783"/>
      <c r="D2" s="783"/>
      <c r="E2" s="783"/>
      <c r="F2" s="55" t="s">
        <v>371</v>
      </c>
    </row>
    <row r="3" spans="1:8" x14ac:dyDescent="0.2">
      <c r="A3" s="56"/>
      <c r="B3" s="56"/>
      <c r="C3" s="645" t="s">
        <v>503</v>
      </c>
      <c r="D3" s="645" t="s">
        <v>599</v>
      </c>
      <c r="E3" s="645" t="s">
        <v>504</v>
      </c>
      <c r="F3" s="645" t="s">
        <v>599</v>
      </c>
    </row>
    <row r="4" spans="1:8" ht="15" x14ac:dyDescent="0.25">
      <c r="A4" s="676">
        <v>2016</v>
      </c>
      <c r="B4" s="643" t="s">
        <v>522</v>
      </c>
      <c r="C4" s="651" t="s">
        <v>522</v>
      </c>
      <c r="D4" s="651" t="s">
        <v>522</v>
      </c>
      <c r="E4" s="651" t="s">
        <v>522</v>
      </c>
      <c r="F4" s="651" t="s">
        <v>522</v>
      </c>
    </row>
    <row r="5" spans="1:8" ht="15" x14ac:dyDescent="0.25">
      <c r="A5" s="750" t="s">
        <v>522</v>
      </c>
      <c r="B5" s="705" t="s">
        <v>620</v>
      </c>
      <c r="C5" s="244">
        <v>8.3602396900000002</v>
      </c>
      <c r="D5" s="454">
        <v>-2.7350457520015601</v>
      </c>
      <c r="E5" s="244">
        <v>6.476995689999999</v>
      </c>
      <c r="F5" s="454">
        <v>-3.6587405189396542</v>
      </c>
    </row>
    <row r="6" spans="1:8" ht="15" x14ac:dyDescent="0.25">
      <c r="A6" s="753" t="s">
        <v>522</v>
      </c>
      <c r="B6" s="667" t="s">
        <v>621</v>
      </c>
      <c r="C6" s="754">
        <v>8.1462632900000003</v>
      </c>
      <c r="D6" s="755">
        <v>-2.5594529335797063</v>
      </c>
      <c r="E6" s="754">
        <v>6.2630192899999999</v>
      </c>
      <c r="F6" s="755">
        <v>-3.3036365969852777</v>
      </c>
    </row>
    <row r="7" spans="1:8" ht="15" x14ac:dyDescent="0.25">
      <c r="A7" s="750"/>
      <c r="B7" s="705" t="s">
        <v>623</v>
      </c>
      <c r="C7" s="244">
        <v>8.2213304800000007</v>
      </c>
      <c r="D7" s="454">
        <v>0.92149231282703103</v>
      </c>
      <c r="E7" s="652">
        <v>6.3380864799999994</v>
      </c>
      <c r="F7" s="454">
        <v>1.198578297848409</v>
      </c>
    </row>
    <row r="8" spans="1:8" ht="15" x14ac:dyDescent="0.25">
      <c r="A8" s="676">
        <v>2017</v>
      </c>
      <c r="B8" s="643"/>
      <c r="C8" s="651" t="s">
        <v>522</v>
      </c>
      <c r="D8" s="651" t="s">
        <v>522</v>
      </c>
      <c r="E8" s="651" t="s">
        <v>522</v>
      </c>
      <c r="F8" s="651" t="s">
        <v>522</v>
      </c>
    </row>
    <row r="9" spans="1:8" ht="15" x14ac:dyDescent="0.25">
      <c r="A9" s="750" t="s">
        <v>522</v>
      </c>
      <c r="B9" s="705" t="s">
        <v>620</v>
      </c>
      <c r="C9" s="244">
        <v>8.4754970299999979</v>
      </c>
      <c r="D9" s="454">
        <v>3.0915500917802441</v>
      </c>
      <c r="E9" s="244">
        <v>6.58015303</v>
      </c>
      <c r="F9" s="454">
        <v>3.8192370956730866</v>
      </c>
    </row>
    <row r="10" spans="1:8" ht="15" x14ac:dyDescent="0.25">
      <c r="A10" s="753" t="s">
        <v>522</v>
      </c>
      <c r="B10" s="667" t="s">
        <v>621</v>
      </c>
      <c r="C10" s="754">
        <v>8.6130582999999987</v>
      </c>
      <c r="D10" s="755">
        <v>1.6230466427288794</v>
      </c>
      <c r="E10" s="754">
        <v>6.7177142999999999</v>
      </c>
      <c r="F10" s="755">
        <v>2.0905481889681821</v>
      </c>
    </row>
    <row r="11" spans="1:8" ht="15" x14ac:dyDescent="0.25">
      <c r="A11" s="753"/>
      <c r="B11" s="667" t="s">
        <v>622</v>
      </c>
      <c r="C11" s="754">
        <v>8.5372844699999977</v>
      </c>
      <c r="D11" s="755">
        <v>-0.87975522004769258</v>
      </c>
      <c r="E11" s="754">
        <v>6.6419404700000007</v>
      </c>
      <c r="F11" s="755">
        <v>-1.1279704169616036</v>
      </c>
      <c r="H11" s="667"/>
    </row>
    <row r="12" spans="1:8" ht="15" x14ac:dyDescent="0.25">
      <c r="A12" s="750"/>
      <c r="B12" s="705" t="s">
        <v>623</v>
      </c>
      <c r="C12" s="244">
        <v>8.4378188399999985</v>
      </c>
      <c r="D12" s="454">
        <v>-1.1650733948191752</v>
      </c>
      <c r="E12" s="244">
        <v>6.5424748399999997</v>
      </c>
      <c r="F12" s="454">
        <v>-1.4975387155193964</v>
      </c>
      <c r="H12" s="667"/>
    </row>
    <row r="13" spans="1:8" ht="15" x14ac:dyDescent="0.25">
      <c r="A13" s="676">
        <v>2018</v>
      </c>
      <c r="B13" s="643" t="s">
        <v>522</v>
      </c>
      <c r="C13" s="651" t="s">
        <v>522</v>
      </c>
      <c r="D13" s="651" t="s">
        <v>522</v>
      </c>
      <c r="E13" s="651" t="s">
        <v>522</v>
      </c>
      <c r="F13" s="651" t="s">
        <v>522</v>
      </c>
    </row>
    <row r="14" spans="1:8" ht="15" x14ac:dyDescent="0.25">
      <c r="A14" s="750" t="s">
        <v>522</v>
      </c>
      <c r="B14" s="705" t="s">
        <v>620</v>
      </c>
      <c r="C14" s="244">
        <v>8.8541459599999985</v>
      </c>
      <c r="D14" s="454">
        <v>4.9340608976620333</v>
      </c>
      <c r="E14" s="244">
        <v>6.9721119600000003</v>
      </c>
      <c r="F14" s="454">
        <v>6.5668899079786245</v>
      </c>
    </row>
    <row r="15" spans="1:8" ht="15" x14ac:dyDescent="0.25">
      <c r="A15" s="753" t="s">
        <v>522</v>
      </c>
      <c r="B15" s="667" t="s">
        <v>621</v>
      </c>
      <c r="C15" s="754">
        <v>8.6007973699999987</v>
      </c>
      <c r="D15" s="755">
        <v>-2.8613554728433672</v>
      </c>
      <c r="E15" s="754">
        <v>6.7187633700000005</v>
      </c>
      <c r="F15" s="755">
        <v>-3.6337424220020682</v>
      </c>
    </row>
    <row r="16" spans="1:8" ht="15" x14ac:dyDescent="0.25">
      <c r="A16" s="753"/>
      <c r="B16" s="667" t="s">
        <v>622</v>
      </c>
      <c r="C16" s="754">
        <v>8.8592170699999997</v>
      </c>
      <c r="D16" s="755">
        <v>3.0046016535790225</v>
      </c>
      <c r="E16" s="754">
        <v>6.9771830700000006</v>
      </c>
      <c r="F16" s="755">
        <v>3.8462390438376182</v>
      </c>
    </row>
    <row r="17" spans="1:8" ht="15" x14ac:dyDescent="0.25">
      <c r="A17" s="679"/>
      <c r="B17" s="212" t="s">
        <v>623</v>
      </c>
      <c r="C17" s="652">
        <v>9.4778791799999986</v>
      </c>
      <c r="D17" s="653">
        <v>6.9832594134641628</v>
      </c>
      <c r="E17" s="652">
        <v>7.5958451799999995</v>
      </c>
      <c r="F17" s="653">
        <v>8.8669324538735204</v>
      </c>
    </row>
    <row r="18" spans="1:8" ht="15" x14ac:dyDescent="0.25">
      <c r="A18" s="676">
        <v>2019</v>
      </c>
      <c r="B18" s="643" t="s">
        <v>522</v>
      </c>
      <c r="C18" s="651" t="s">
        <v>522</v>
      </c>
      <c r="D18" s="651" t="s">
        <v>522</v>
      </c>
      <c r="E18" s="651" t="s">
        <v>522</v>
      </c>
      <c r="F18" s="651" t="s">
        <v>522</v>
      </c>
    </row>
    <row r="19" spans="1:8" ht="15" x14ac:dyDescent="0.25">
      <c r="A19" s="750" t="s">
        <v>522</v>
      </c>
      <c r="B19" s="705" t="s">
        <v>620</v>
      </c>
      <c r="C19" s="244">
        <v>9.1141193000000005</v>
      </c>
      <c r="D19" s="454">
        <v>-3.8379881521131418</v>
      </c>
      <c r="E19" s="244">
        <v>7.2296652999999997</v>
      </c>
      <c r="F19" s="454">
        <v>-4.8207917792237023</v>
      </c>
    </row>
    <row r="20" spans="1:8" ht="15" x14ac:dyDescent="0.25">
      <c r="A20" s="679" t="s">
        <v>522</v>
      </c>
      <c r="B20" s="212" t="s">
        <v>621</v>
      </c>
      <c r="C20" s="652">
        <v>8.6282825199999991</v>
      </c>
      <c r="D20" s="653">
        <v>-5.3305949155175245</v>
      </c>
      <c r="E20" s="652">
        <v>6.7438285199999992</v>
      </c>
      <c r="F20" s="653">
        <v>-6.7200452557603256</v>
      </c>
    </row>
    <row r="21" spans="1:8" ht="15" x14ac:dyDescent="0.25">
      <c r="A21" s="676">
        <v>2020</v>
      </c>
      <c r="B21" s="643" t="s">
        <v>522</v>
      </c>
      <c r="C21" s="651" t="s">
        <v>522</v>
      </c>
      <c r="D21" s="651" t="s">
        <v>522</v>
      </c>
      <c r="E21" s="651" t="s">
        <v>522</v>
      </c>
      <c r="F21" s="651" t="s">
        <v>522</v>
      </c>
    </row>
    <row r="22" spans="1:8" ht="15" x14ac:dyDescent="0.25">
      <c r="A22" s="750"/>
      <c r="B22" s="705" t="s">
        <v>620</v>
      </c>
      <c r="C22" s="244">
        <v>8.3495372399999983</v>
      </c>
      <c r="D22" s="454">
        <v>-3.2305998250970669</v>
      </c>
      <c r="E22" s="244">
        <v>6.4662932399999997</v>
      </c>
      <c r="F22" s="454">
        <v>-4.1153964573227242</v>
      </c>
      <c r="H22" s="667"/>
    </row>
    <row r="23" spans="1:8" s="1" customFormat="1" ht="15" x14ac:dyDescent="0.25">
      <c r="A23" s="753" t="s">
        <v>522</v>
      </c>
      <c r="B23" s="667" t="s">
        <v>622</v>
      </c>
      <c r="C23" s="754">
        <v>7.9797079999999987</v>
      </c>
      <c r="D23" s="755">
        <v>-4.4293381701235424</v>
      </c>
      <c r="E23" s="754">
        <v>6.0964640000000001</v>
      </c>
      <c r="F23" s="755">
        <v>-5.7193391371777569</v>
      </c>
    </row>
    <row r="24" spans="1:8" s="1" customFormat="1" ht="15" x14ac:dyDescent="0.25">
      <c r="A24" s="679"/>
      <c r="B24" s="212" t="s">
        <v>623</v>
      </c>
      <c r="C24" s="652">
        <v>7.7840267999999995</v>
      </c>
      <c r="D24" s="653">
        <v>-2.452235094316725</v>
      </c>
      <c r="E24" s="652">
        <v>5.7697397999999991</v>
      </c>
      <c r="F24" s="653">
        <v>-5.3592410288980794</v>
      </c>
    </row>
    <row r="25" spans="1:8" s="1" customFormat="1" ht="15" x14ac:dyDescent="0.25">
      <c r="A25" s="676">
        <v>2021</v>
      </c>
      <c r="B25" s="643"/>
      <c r="C25" s="651" t="s">
        <v>522</v>
      </c>
      <c r="D25" s="651" t="s">
        <v>522</v>
      </c>
      <c r="E25" s="651" t="s">
        <v>522</v>
      </c>
      <c r="F25" s="651" t="s">
        <v>522</v>
      </c>
    </row>
    <row r="26" spans="1:8" s="1" customFormat="1" ht="15" x14ac:dyDescent="0.25">
      <c r="A26" s="676" t="s">
        <v>522</v>
      </c>
      <c r="B26" s="643" t="s">
        <v>620</v>
      </c>
      <c r="C26" s="651">
        <v>8.1517022399999988</v>
      </c>
      <c r="D26" s="756">
        <v>4.7234606129567709</v>
      </c>
      <c r="E26" s="651">
        <v>6.1374152400000002</v>
      </c>
      <c r="F26" s="756">
        <v>6.3724787034590564</v>
      </c>
    </row>
    <row r="27" spans="1:8" s="1" customFormat="1" x14ac:dyDescent="0.2">
      <c r="A27" s="646" t="s">
        <v>262</v>
      </c>
      <c r="B27" s="705"/>
      <c r="C27" s="705"/>
      <c r="D27" s="705"/>
      <c r="E27" s="705"/>
      <c r="F27" s="55" t="s">
        <v>586</v>
      </c>
    </row>
    <row r="28" spans="1:8" s="1" customFormat="1" x14ac:dyDescent="0.2">
      <c r="A28" s="646"/>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A11" sqref="A11"/>
    </sheetView>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372</v>
      </c>
    </row>
    <row r="2" spans="1:13" x14ac:dyDescent="0.2">
      <c r="A2" s="158"/>
      <c r="M2" s="161"/>
    </row>
    <row r="3" spans="1:13" x14ac:dyDescent="0.2">
      <c r="A3" s="191"/>
      <c r="B3" s="145">
        <v>2020</v>
      </c>
      <c r="C3" s="145" t="s">
        <v>522</v>
      </c>
      <c r="D3" s="145" t="s">
        <v>522</v>
      </c>
      <c r="E3" s="145" t="s">
        <v>522</v>
      </c>
      <c r="F3" s="145" t="s">
        <v>522</v>
      </c>
      <c r="G3" s="145" t="s">
        <v>522</v>
      </c>
      <c r="H3" s="145" t="s">
        <v>522</v>
      </c>
      <c r="I3" s="145" t="s">
        <v>522</v>
      </c>
      <c r="J3" s="145">
        <v>2021</v>
      </c>
      <c r="K3" s="145" t="s">
        <v>522</v>
      </c>
      <c r="L3" s="145" t="s">
        <v>522</v>
      </c>
      <c r="M3" s="145" t="s">
        <v>522</v>
      </c>
    </row>
    <row r="4" spans="1:13" x14ac:dyDescent="0.2">
      <c r="B4" s="555">
        <v>43952</v>
      </c>
      <c r="C4" s="555">
        <v>43983</v>
      </c>
      <c r="D4" s="555">
        <v>44013</v>
      </c>
      <c r="E4" s="555">
        <v>44044</v>
      </c>
      <c r="F4" s="555">
        <v>44075</v>
      </c>
      <c r="G4" s="555">
        <v>44105</v>
      </c>
      <c r="H4" s="555">
        <v>44136</v>
      </c>
      <c r="I4" s="555">
        <v>44166</v>
      </c>
      <c r="J4" s="555">
        <v>44197</v>
      </c>
      <c r="K4" s="555">
        <v>44228</v>
      </c>
      <c r="L4" s="555">
        <v>44256</v>
      </c>
      <c r="M4" s="555">
        <v>44287</v>
      </c>
    </row>
    <row r="5" spans="1:13" x14ac:dyDescent="0.2">
      <c r="A5" s="570" t="s">
        <v>553</v>
      </c>
      <c r="B5" s="557">
        <v>1.7476000000000003</v>
      </c>
      <c r="C5" s="557">
        <v>1.6313636363636363</v>
      </c>
      <c r="D5" s="557">
        <v>1.7580454545454545</v>
      </c>
      <c r="E5" s="557">
        <v>2.3018571428571426</v>
      </c>
      <c r="F5" s="557">
        <v>1.9220476190476188</v>
      </c>
      <c r="G5" s="557">
        <v>2.3887727272727273</v>
      </c>
      <c r="H5" s="557">
        <v>2.5934499999999998</v>
      </c>
      <c r="I5" s="557">
        <v>2.5678181818181818</v>
      </c>
      <c r="J5" s="557">
        <v>2.7125263157894737</v>
      </c>
      <c r="K5" s="557">
        <v>5.353210526315789</v>
      </c>
      <c r="L5" s="557">
        <v>2.618347826086957</v>
      </c>
      <c r="M5" s="557">
        <v>2.662666666666667</v>
      </c>
    </row>
    <row r="6" spans="1:13" x14ac:dyDescent="0.2">
      <c r="A6" s="18" t="s">
        <v>554</v>
      </c>
      <c r="B6" s="557">
        <v>11.645789473684212</v>
      </c>
      <c r="C6" s="557">
        <v>13.169999999999998</v>
      </c>
      <c r="D6" s="557">
        <v>13.283913043478259</v>
      </c>
      <c r="E6" s="557">
        <v>20.294</v>
      </c>
      <c r="F6" s="557">
        <v>30.180909090909086</v>
      </c>
      <c r="G6" s="557">
        <v>38.331818181818178</v>
      </c>
      <c r="H6" s="557">
        <v>37.630000000000003</v>
      </c>
      <c r="I6" s="557">
        <v>45.859523809523814</v>
      </c>
      <c r="J6" s="557">
        <v>59.254999999999995</v>
      </c>
      <c r="K6" s="557">
        <v>46.071500000000007</v>
      </c>
      <c r="L6" s="557">
        <v>45.19130434782609</v>
      </c>
      <c r="M6" s="557">
        <v>55.897499999999994</v>
      </c>
    </row>
    <row r="7" spans="1:13" x14ac:dyDescent="0.2">
      <c r="A7" s="530" t="s">
        <v>555</v>
      </c>
      <c r="B7" s="557">
        <v>4.5910000000000002</v>
      </c>
      <c r="C7" s="557">
        <v>4.996818181818182</v>
      </c>
      <c r="D7" s="557">
        <v>4.8773913043478272</v>
      </c>
      <c r="E7" s="557">
        <v>7.5423809523809515</v>
      </c>
      <c r="F7" s="557">
        <v>11.186818181818181</v>
      </c>
      <c r="G7" s="557">
        <v>13.95318181818182</v>
      </c>
      <c r="H7" s="557">
        <v>13.815714285714286</v>
      </c>
      <c r="I7" s="557">
        <v>16.288181818181819</v>
      </c>
      <c r="J7" s="557">
        <v>20.448571428571434</v>
      </c>
      <c r="K7" s="557">
        <v>17.413499999999999</v>
      </c>
      <c r="L7" s="557">
        <v>17.796521739130434</v>
      </c>
      <c r="M7" s="597">
        <v>20.845714285714287</v>
      </c>
    </row>
    <row r="8" spans="1:13" x14ac:dyDescent="0.2">
      <c r="A8" s="452" t="s">
        <v>556</v>
      </c>
      <c r="B8" s="598">
        <v>5.3861290322580651</v>
      </c>
      <c r="C8" s="598">
        <v>6.492333333333332</v>
      </c>
      <c r="D8" s="598">
        <v>6.4412903225806453</v>
      </c>
      <c r="E8" s="598">
        <v>9.3896774193548378</v>
      </c>
      <c r="F8" s="598">
        <v>11.421000000000001</v>
      </c>
      <c r="G8" s="598">
        <v>13.416451612903225</v>
      </c>
      <c r="H8" s="598">
        <v>14.375999999999999</v>
      </c>
      <c r="I8" s="598">
        <v>18.203548387096777</v>
      </c>
      <c r="J8" s="598">
        <v>28.265806451612903</v>
      </c>
      <c r="K8" s="598">
        <v>16.845000000000002</v>
      </c>
      <c r="L8" s="598">
        <v>17.533225806451615</v>
      </c>
      <c r="M8" s="598">
        <v>21.084999999999994</v>
      </c>
    </row>
    <row r="9" spans="1:13" x14ac:dyDescent="0.2">
      <c r="M9" s="161" t="s">
        <v>557</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2" sqref="A2"/>
    </sheetView>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44">
        <f>INDICE!A3</f>
        <v>44287</v>
      </c>
      <c r="C3" s="845">
        <v>41671</v>
      </c>
      <c r="D3" s="844">
        <f>DATE(YEAR(B3),MONTH(B3)-1,1)</f>
        <v>44256</v>
      </c>
      <c r="E3" s="845"/>
      <c r="F3" s="844">
        <f>DATE(YEAR(B3)-1,MONTH(B3),1)</f>
        <v>43922</v>
      </c>
      <c r="G3" s="845"/>
      <c r="H3" s="785" t="s">
        <v>430</v>
      </c>
      <c r="I3" s="78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650">
        <f>D3</f>
        <v>44256</v>
      </c>
      <c r="I4" s="289">
        <f>F3</f>
        <v>43922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374</v>
      </c>
      <c r="B5" s="243">
        <v>5466</v>
      </c>
      <c r="C5" s="457">
        <v>33.517292126563646</v>
      </c>
      <c r="D5" s="243">
        <v>5628</v>
      </c>
      <c r="E5" s="457">
        <v>34.231494434645093</v>
      </c>
      <c r="F5" s="243">
        <v>6761</v>
      </c>
      <c r="G5" s="457">
        <v>36.201542086099806</v>
      </c>
      <c r="H5" s="654">
        <v>-2.8784648187633262</v>
      </c>
      <c r="I5" s="249">
        <v>-19.15397130601982</v>
      </c>
      <c r="K5" s="248"/>
    </row>
    <row r="6" spans="1:71" s="13" customFormat="1" ht="15" x14ac:dyDescent="0.2">
      <c r="A6" s="16" t="s">
        <v>118</v>
      </c>
      <c r="B6" s="243">
        <v>10842</v>
      </c>
      <c r="C6" s="457">
        <v>66.482707873436354</v>
      </c>
      <c r="D6" s="243">
        <v>10813</v>
      </c>
      <c r="E6" s="457">
        <v>65.7685055653549</v>
      </c>
      <c r="F6" s="243">
        <v>11915</v>
      </c>
      <c r="G6" s="457">
        <v>63.798457913900194</v>
      </c>
      <c r="H6" s="249">
        <v>0.26819569037269952</v>
      </c>
      <c r="I6" s="249">
        <v>-9.0054553084347457</v>
      </c>
      <c r="K6" s="248"/>
    </row>
    <row r="7" spans="1:71" s="69" customFormat="1" ht="12.75" x14ac:dyDescent="0.2">
      <c r="A7" s="76" t="s">
        <v>115</v>
      </c>
      <c r="B7" s="77">
        <v>16308</v>
      </c>
      <c r="C7" s="78">
        <v>100</v>
      </c>
      <c r="D7" s="77">
        <v>16441</v>
      </c>
      <c r="E7" s="78">
        <v>100</v>
      </c>
      <c r="F7" s="77">
        <v>18676</v>
      </c>
      <c r="G7" s="78">
        <v>100</v>
      </c>
      <c r="H7" s="78">
        <v>-0.80895322668937419</v>
      </c>
      <c r="I7" s="657">
        <v>-12.679374598415077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506</v>
      </c>
      <c r="B9" s="246"/>
      <c r="C9" s="247"/>
      <c r="D9" s="246"/>
      <c r="E9" s="246"/>
      <c r="F9" s="246"/>
      <c r="G9" s="246"/>
      <c r="H9" s="246"/>
      <c r="I9" s="246"/>
      <c r="J9" s="246"/>
      <c r="K9" s="246"/>
      <c r="L9" s="246"/>
    </row>
    <row r="10" spans="1:71" x14ac:dyDescent="0.2">
      <c r="A10" s="456" t="s">
        <v>472</v>
      </c>
    </row>
    <row r="11" spans="1:71" x14ac:dyDescent="0.2">
      <c r="A11" s="455" t="s">
        <v>545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2" sqref="A2"/>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44">
        <f>INDICE!A3</f>
        <v>44287</v>
      </c>
      <c r="C3" s="845">
        <v>41671</v>
      </c>
      <c r="D3" s="844">
        <f>DATE(YEAR(B3),MONTH(B3)-1,1)</f>
        <v>44256</v>
      </c>
      <c r="E3" s="845"/>
      <c r="F3" s="844">
        <f>DATE(YEAR(B3)-1,MONTH(B3),1)</f>
        <v>43922</v>
      </c>
      <c r="G3" s="845"/>
      <c r="H3" s="785" t="s">
        <v>430</v>
      </c>
      <c r="I3" s="78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289">
        <f>D3</f>
        <v>44256</v>
      </c>
      <c r="I4" s="289">
        <f>F3</f>
        <v>43922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474</v>
      </c>
      <c r="B5" s="243">
        <v>5873</v>
      </c>
      <c r="C5" s="457">
        <v>38.25057169657461</v>
      </c>
      <c r="D5" s="243">
        <v>6203</v>
      </c>
      <c r="E5" s="457">
        <v>39.180725682295645</v>
      </c>
      <c r="F5" s="243">
        <v>6206</v>
      </c>
      <c r="G5" s="457">
        <v>34.301768315518736</v>
      </c>
      <c r="H5" s="481">
        <v>-5.3200064484926646</v>
      </c>
      <c r="I5" s="720">
        <v>-5.3657750563970348</v>
      </c>
      <c r="K5" s="248"/>
    </row>
    <row r="6" spans="1:71" s="13" customFormat="1" ht="15" x14ac:dyDescent="0.2">
      <c r="A6" s="16" t="s">
        <v>528</v>
      </c>
      <c r="B6" s="243">
        <v>9481.018879999996</v>
      </c>
      <c r="C6" s="457">
        <v>61.74942830342539</v>
      </c>
      <c r="D6" s="243">
        <v>9628.7639399999989</v>
      </c>
      <c r="E6" s="457">
        <v>60.819274317704355</v>
      </c>
      <c r="F6" s="243">
        <v>11886.361720000001</v>
      </c>
      <c r="G6" s="457">
        <v>65.698231684481271</v>
      </c>
      <c r="H6" s="404">
        <v>-1.534413564613808</v>
      </c>
      <c r="I6" s="404">
        <v>-20.236157174594251</v>
      </c>
      <c r="K6" s="248"/>
    </row>
    <row r="7" spans="1:71" s="69" customFormat="1" ht="12.75" x14ac:dyDescent="0.2">
      <c r="A7" s="76" t="s">
        <v>115</v>
      </c>
      <c r="B7" s="77">
        <v>15354.018879999996</v>
      </c>
      <c r="C7" s="78">
        <v>100</v>
      </c>
      <c r="D7" s="77">
        <v>15831.763939999999</v>
      </c>
      <c r="E7" s="78">
        <v>100</v>
      </c>
      <c r="F7" s="77">
        <v>18092.361720000001</v>
      </c>
      <c r="G7" s="78">
        <v>100</v>
      </c>
      <c r="H7" s="78">
        <v>-3.0176363278948877</v>
      </c>
      <c r="I7" s="78">
        <v>-15.135353152777917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506</v>
      </c>
    </row>
    <row r="10" spans="1:71" x14ac:dyDescent="0.2">
      <c r="A10" s="455" t="s">
        <v>472</v>
      </c>
    </row>
    <row r="11" spans="1:71" x14ac:dyDescent="0.2">
      <c r="A11" s="441" t="s">
        <v>545</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33" t="s">
        <v>515</v>
      </c>
      <c r="B1" s="833"/>
      <c r="C1" s="833"/>
      <c r="D1" s="833"/>
      <c r="E1" s="833"/>
      <c r="F1" s="833"/>
    </row>
    <row r="2" spans="1:9" x14ac:dyDescent="0.2">
      <c r="A2" s="834"/>
      <c r="B2" s="834"/>
      <c r="C2" s="834"/>
      <c r="D2" s="834"/>
      <c r="E2" s="834"/>
      <c r="F2" s="834"/>
      <c r="I2" s="161" t="s">
        <v>473</v>
      </c>
    </row>
    <row r="3" spans="1:9" x14ac:dyDescent="0.2">
      <c r="A3" s="257"/>
      <c r="B3" s="259"/>
      <c r="C3" s="259"/>
      <c r="D3" s="794">
        <f>INDICE!A3</f>
        <v>44287</v>
      </c>
      <c r="E3" s="794">
        <v>41671</v>
      </c>
      <c r="F3" s="794">
        <f>DATE(YEAR(D3),MONTH(D3)-1,1)</f>
        <v>44256</v>
      </c>
      <c r="G3" s="794"/>
      <c r="H3" s="797">
        <f>DATE(YEAR(D3)-1,MONTH(D3),1)</f>
        <v>43922</v>
      </c>
      <c r="I3" s="797"/>
    </row>
    <row r="4" spans="1:9" x14ac:dyDescent="0.2">
      <c r="A4" s="221"/>
      <c r="B4" s="222"/>
      <c r="C4" s="222"/>
      <c r="D4" s="82" t="s">
        <v>377</v>
      </c>
      <c r="E4" s="184" t="s">
        <v>107</v>
      </c>
      <c r="F4" s="82" t="s">
        <v>377</v>
      </c>
      <c r="G4" s="184" t="s">
        <v>107</v>
      </c>
      <c r="H4" s="82" t="s">
        <v>377</v>
      </c>
      <c r="I4" s="184" t="s">
        <v>107</v>
      </c>
    </row>
    <row r="5" spans="1:9" x14ac:dyDescent="0.2">
      <c r="A5" s="558" t="s">
        <v>376</v>
      </c>
      <c r="B5" s="166"/>
      <c r="C5" s="166"/>
      <c r="D5" s="404">
        <v>99.98617021276597</v>
      </c>
      <c r="E5" s="460">
        <v>100</v>
      </c>
      <c r="F5" s="404">
        <v>102.07377972465582</v>
      </c>
      <c r="G5" s="460">
        <v>100</v>
      </c>
      <c r="H5" s="404">
        <v>115.72706766917294</v>
      </c>
      <c r="I5" s="460">
        <v>100</v>
      </c>
    </row>
    <row r="6" spans="1:9" x14ac:dyDescent="0.2">
      <c r="A6" s="599" t="s">
        <v>470</v>
      </c>
      <c r="B6" s="166"/>
      <c r="C6" s="166"/>
      <c r="D6" s="404">
        <v>61.891145181476844</v>
      </c>
      <c r="E6" s="460">
        <v>61.899705779084577</v>
      </c>
      <c r="F6" s="404">
        <v>61.996276595744682</v>
      </c>
      <c r="G6" s="460">
        <v>60.736730591322996</v>
      </c>
      <c r="H6" s="404">
        <v>75.57998120300752</v>
      </c>
      <c r="I6" s="460">
        <v>65.30881903883261</v>
      </c>
    </row>
    <row r="7" spans="1:9" x14ac:dyDescent="0.2">
      <c r="A7" s="599" t="s">
        <v>471</v>
      </c>
      <c r="B7" s="166"/>
      <c r="C7" s="166"/>
      <c r="D7" s="404">
        <v>38.095025031289104</v>
      </c>
      <c r="E7" s="460">
        <v>38.100294220915401</v>
      </c>
      <c r="F7" s="404">
        <v>40.077503128911133</v>
      </c>
      <c r="G7" s="460">
        <v>39.263269408676997</v>
      </c>
      <c r="H7" s="404">
        <v>40.147086466165419</v>
      </c>
      <c r="I7" s="460">
        <v>34.691180961167383</v>
      </c>
    </row>
    <row r="8" spans="1:9" x14ac:dyDescent="0.2">
      <c r="A8" s="559" t="s">
        <v>638</v>
      </c>
      <c r="B8" s="256"/>
      <c r="C8" s="256"/>
      <c r="D8" s="453">
        <v>90</v>
      </c>
      <c r="E8" s="461"/>
      <c r="F8" s="453">
        <v>90</v>
      </c>
      <c r="G8" s="461"/>
      <c r="H8" s="453">
        <v>90</v>
      </c>
      <c r="I8" s="461"/>
    </row>
    <row r="9" spans="1:9" x14ac:dyDescent="0.2">
      <c r="B9" s="133"/>
      <c r="C9" s="133"/>
      <c r="D9" s="133"/>
      <c r="E9" s="228"/>
      <c r="I9" s="161" t="s">
        <v>222</v>
      </c>
    </row>
    <row r="10" spans="1:9" x14ac:dyDescent="0.2">
      <c r="A10" s="411" t="s">
        <v>591</v>
      </c>
      <c r="B10" s="254"/>
      <c r="C10" s="254"/>
      <c r="D10" s="254"/>
      <c r="E10" s="254"/>
      <c r="F10" s="254"/>
      <c r="G10" s="254"/>
      <c r="H10" s="254"/>
      <c r="I10" s="254"/>
    </row>
    <row r="11" spans="1:9" x14ac:dyDescent="0.2">
      <c r="A11" s="411" t="s">
        <v>566</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33" t="s">
        <v>474</v>
      </c>
      <c r="B1" s="833"/>
      <c r="C1" s="833"/>
      <c r="D1" s="833"/>
      <c r="E1" s="258"/>
      <c r="F1" s="1"/>
      <c r="G1" s="1"/>
      <c r="H1" s="1"/>
      <c r="I1" s="1"/>
    </row>
    <row r="2" spans="1:40" ht="15" x14ac:dyDescent="0.2">
      <c r="A2" s="833"/>
      <c r="B2" s="833"/>
      <c r="C2" s="833"/>
      <c r="D2" s="833"/>
      <c r="E2" s="258"/>
      <c r="F2" s="1"/>
      <c r="G2" s="212"/>
      <c r="H2" s="253"/>
      <c r="I2" s="252" t="s">
        <v>152</v>
      </c>
    </row>
    <row r="3" spans="1:40" x14ac:dyDescent="0.2">
      <c r="A3" s="257"/>
      <c r="B3" s="844">
        <f>INDICE!A3</f>
        <v>44287</v>
      </c>
      <c r="C3" s="845">
        <v>41671</v>
      </c>
      <c r="D3" s="844">
        <f>DATE(YEAR(B3),MONTH(B3)-1,1)</f>
        <v>44256</v>
      </c>
      <c r="E3" s="845"/>
      <c r="F3" s="844">
        <f>DATE(YEAR(B3)-1,MONTH(B3),1)</f>
        <v>43922</v>
      </c>
      <c r="G3" s="845"/>
      <c r="H3" s="785" t="s">
        <v>430</v>
      </c>
      <c r="I3" s="785"/>
    </row>
    <row r="4" spans="1:40" x14ac:dyDescent="0.2">
      <c r="A4" s="221"/>
      <c r="B4" s="184" t="s">
        <v>47</v>
      </c>
      <c r="C4" s="184" t="s">
        <v>107</v>
      </c>
      <c r="D4" s="184" t="s">
        <v>47</v>
      </c>
      <c r="E4" s="184" t="s">
        <v>107</v>
      </c>
      <c r="F4" s="184" t="s">
        <v>47</v>
      </c>
      <c r="G4" s="184" t="s">
        <v>107</v>
      </c>
      <c r="H4" s="289">
        <f>D3</f>
        <v>44256</v>
      </c>
      <c r="I4" s="289">
        <f>F3</f>
        <v>43922</v>
      </c>
    </row>
    <row r="5" spans="1:40" x14ac:dyDescent="0.2">
      <c r="A5" s="558" t="s">
        <v>48</v>
      </c>
      <c r="B5" s="242">
        <v>436</v>
      </c>
      <c r="C5" s="249">
        <v>7.4238038481185082</v>
      </c>
      <c r="D5" s="242">
        <v>436</v>
      </c>
      <c r="E5" s="249">
        <v>7.0288570046751566</v>
      </c>
      <c r="F5" s="242">
        <v>436</v>
      </c>
      <c r="G5" s="249">
        <v>7.0254592330003227</v>
      </c>
      <c r="H5" s="404">
        <v>0</v>
      </c>
      <c r="I5" s="404">
        <v>0</v>
      </c>
    </row>
    <row r="6" spans="1:40" x14ac:dyDescent="0.2">
      <c r="A6" s="599" t="s">
        <v>49</v>
      </c>
      <c r="B6" s="242">
        <v>336</v>
      </c>
      <c r="C6" s="249">
        <v>5.7210965435041716</v>
      </c>
      <c r="D6" s="242">
        <v>336</v>
      </c>
      <c r="E6" s="249">
        <v>5.4167338384652588</v>
      </c>
      <c r="F6" s="242">
        <v>337</v>
      </c>
      <c r="G6" s="249">
        <v>5.4302288108282308</v>
      </c>
      <c r="H6" s="404">
        <v>0</v>
      </c>
      <c r="I6" s="404">
        <v>-0.29673590504451036</v>
      </c>
    </row>
    <row r="7" spans="1:40" x14ac:dyDescent="0.2">
      <c r="A7" s="599" t="s">
        <v>123</v>
      </c>
      <c r="B7" s="242">
        <v>3416</v>
      </c>
      <c r="C7" s="249">
        <v>58.164481525625746</v>
      </c>
      <c r="D7" s="242">
        <v>3416</v>
      </c>
      <c r="E7" s="249">
        <v>55.070127357730122</v>
      </c>
      <c r="F7" s="242">
        <v>3417</v>
      </c>
      <c r="G7" s="249">
        <v>55.059619722848851</v>
      </c>
      <c r="H7" s="404">
        <v>0</v>
      </c>
      <c r="I7" s="759">
        <v>-2.9265437518290898E-2</v>
      </c>
    </row>
    <row r="8" spans="1:40" x14ac:dyDescent="0.2">
      <c r="A8" s="599" t="s">
        <v>124</v>
      </c>
      <c r="B8" s="242">
        <v>93</v>
      </c>
      <c r="C8" s="249">
        <v>1.5835177932913331</v>
      </c>
      <c r="D8" s="242">
        <v>93</v>
      </c>
      <c r="E8" s="249">
        <v>1.4992745445752056</v>
      </c>
      <c r="F8" s="242">
        <v>93</v>
      </c>
      <c r="G8" s="249">
        <v>1.498549790525298</v>
      </c>
      <c r="H8" s="404">
        <v>0</v>
      </c>
      <c r="I8" s="404">
        <v>0</v>
      </c>
    </row>
    <row r="9" spans="1:40" x14ac:dyDescent="0.2">
      <c r="A9" s="559" t="s">
        <v>375</v>
      </c>
      <c r="B9" s="453">
        <v>1592</v>
      </c>
      <c r="C9" s="458">
        <v>27.107100289460242</v>
      </c>
      <c r="D9" s="453">
        <v>1922</v>
      </c>
      <c r="E9" s="458">
        <v>30.985007254554247</v>
      </c>
      <c r="F9" s="453">
        <v>1923</v>
      </c>
      <c r="G9" s="458">
        <v>30.986142442797295</v>
      </c>
      <c r="H9" s="459">
        <v>-17.169614984391259</v>
      </c>
      <c r="I9" s="459">
        <v>-17.212688507540303</v>
      </c>
    </row>
    <row r="10" spans="1:40" s="69" customFormat="1" x14ac:dyDescent="0.2">
      <c r="A10" s="76" t="s">
        <v>115</v>
      </c>
      <c r="B10" s="77">
        <v>5873</v>
      </c>
      <c r="C10" s="255">
        <v>100</v>
      </c>
      <c r="D10" s="77">
        <v>6203</v>
      </c>
      <c r="E10" s="255">
        <v>100</v>
      </c>
      <c r="F10" s="77">
        <v>6206</v>
      </c>
      <c r="G10" s="255">
        <v>100</v>
      </c>
      <c r="H10" s="657">
        <v>-5.3200064484926646</v>
      </c>
      <c r="I10" s="78">
        <v>-5.3657750563970348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506</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472</v>
      </c>
      <c r="B13" s="254"/>
      <c r="C13" s="254"/>
      <c r="D13" s="254"/>
      <c r="E13" s="254"/>
      <c r="F13" s="254"/>
      <c r="G13" s="254"/>
      <c r="H13" s="254"/>
      <c r="I13" s="254"/>
    </row>
    <row r="14" spans="1:40" x14ac:dyDescent="0.2">
      <c r="A14" s="441" t="s">
        <v>544</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33" t="s">
        <v>40</v>
      </c>
      <c r="B1" s="833"/>
      <c r="C1" s="833"/>
      <c r="D1" s="11"/>
      <c r="E1" s="11"/>
      <c r="F1" s="11"/>
      <c r="G1" s="11"/>
      <c r="H1" s="11"/>
      <c r="I1" s="11"/>
      <c r="J1" s="11"/>
      <c r="K1" s="11"/>
      <c r="L1" s="11"/>
    </row>
    <row r="2" spans="1:47" x14ac:dyDescent="0.2">
      <c r="A2" s="833"/>
      <c r="B2" s="833"/>
      <c r="C2" s="833"/>
      <c r="D2" s="263"/>
      <c r="E2" s="11"/>
      <c r="F2" s="11"/>
      <c r="H2" s="11"/>
      <c r="I2" s="11"/>
      <c r="J2" s="11"/>
      <c r="K2" s="11"/>
    </row>
    <row r="3" spans="1:47" x14ac:dyDescent="0.2">
      <c r="A3" s="262"/>
      <c r="B3" s="11"/>
      <c r="C3" s="11"/>
      <c r="D3" s="11"/>
      <c r="E3" s="11"/>
      <c r="F3" s="11"/>
      <c r="G3" s="11"/>
      <c r="H3" s="230"/>
      <c r="I3" s="252" t="s">
        <v>508</v>
      </c>
      <c r="J3" s="11"/>
      <c r="K3" s="11"/>
      <c r="L3" s="11"/>
    </row>
    <row r="4" spans="1:47" x14ac:dyDescent="0.2">
      <c r="A4" s="11"/>
      <c r="B4" s="844">
        <f>INDICE!A3</f>
        <v>44287</v>
      </c>
      <c r="C4" s="845">
        <v>41671</v>
      </c>
      <c r="D4" s="844">
        <f>DATE(YEAR(B4),MONTH(B4)-1,1)</f>
        <v>44256</v>
      </c>
      <c r="E4" s="845"/>
      <c r="F4" s="844">
        <f>DATE(YEAR(B4)-1,MONTH(B4),1)</f>
        <v>43922</v>
      </c>
      <c r="G4" s="845"/>
      <c r="H4" s="785" t="s">
        <v>430</v>
      </c>
      <c r="I4" s="785"/>
      <c r="J4" s="11"/>
      <c r="K4" s="11"/>
      <c r="L4" s="11"/>
    </row>
    <row r="5" spans="1:47" x14ac:dyDescent="0.2">
      <c r="A5" s="262"/>
      <c r="B5" s="184" t="s">
        <v>54</v>
      </c>
      <c r="C5" s="184" t="s">
        <v>107</v>
      </c>
      <c r="D5" s="184" t="s">
        <v>54</v>
      </c>
      <c r="E5" s="184" t="s">
        <v>107</v>
      </c>
      <c r="F5" s="184" t="s">
        <v>54</v>
      </c>
      <c r="G5" s="184" t="s">
        <v>107</v>
      </c>
      <c r="H5" s="852">
        <f>D4</f>
        <v>44256</v>
      </c>
      <c r="I5" s="852">
        <f>F4</f>
        <v>43922</v>
      </c>
      <c r="J5" s="11"/>
      <c r="K5" s="11"/>
      <c r="L5" s="11"/>
    </row>
    <row r="6" spans="1:47" ht="15" customHeight="1" x14ac:dyDescent="0.2">
      <c r="A6" s="11" t="s">
        <v>380</v>
      </c>
      <c r="B6" s="232">
        <v>10481.923770000001</v>
      </c>
      <c r="C6" s="231">
        <v>33.548483823353799</v>
      </c>
      <c r="D6" s="232">
        <v>9071.5451499999999</v>
      </c>
      <c r="E6" s="231">
        <v>30.549655341642111</v>
      </c>
      <c r="F6" s="232">
        <v>9659.3744600000009</v>
      </c>
      <c r="G6" s="231">
        <v>27.998700994116753</v>
      </c>
      <c r="H6" s="231">
        <v>15.5472810494693</v>
      </c>
      <c r="I6" s="231">
        <v>8.5155546397566653</v>
      </c>
      <c r="J6" s="11"/>
      <c r="K6" s="11"/>
      <c r="L6" s="11"/>
    </row>
    <row r="7" spans="1:47" x14ac:dyDescent="0.2">
      <c r="A7" s="261" t="s">
        <v>379</v>
      </c>
      <c r="B7" s="232">
        <v>20762.182000000001</v>
      </c>
      <c r="C7" s="231">
        <v>66.451516176646194</v>
      </c>
      <c r="D7" s="232">
        <v>20622.881999999998</v>
      </c>
      <c r="E7" s="231">
        <v>69.450344658357892</v>
      </c>
      <c r="F7" s="232">
        <v>24839.991999999998</v>
      </c>
      <c r="G7" s="231">
        <v>72.001299005883254</v>
      </c>
      <c r="H7" s="704">
        <v>0.67546330333463056</v>
      </c>
      <c r="I7" s="704">
        <v>-16.416309634882325</v>
      </c>
      <c r="J7" s="11"/>
      <c r="K7" s="11"/>
      <c r="L7" s="11"/>
    </row>
    <row r="8" spans="1:47" x14ac:dyDescent="0.2">
      <c r="A8" s="173" t="s">
        <v>115</v>
      </c>
      <c r="B8" s="174">
        <v>31244.105770000002</v>
      </c>
      <c r="C8" s="175">
        <v>100</v>
      </c>
      <c r="D8" s="174">
        <v>29694.427149999996</v>
      </c>
      <c r="E8" s="175">
        <v>100</v>
      </c>
      <c r="F8" s="174">
        <v>34499.366459999997</v>
      </c>
      <c r="G8" s="175">
        <v>100</v>
      </c>
      <c r="H8" s="78">
        <v>5.2187523678159469</v>
      </c>
      <c r="I8" s="78">
        <v>-9.4357115043671325</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506</v>
      </c>
      <c r="B10" s="246"/>
      <c r="C10" s="247"/>
      <c r="D10" s="246"/>
      <c r="E10" s="246"/>
      <c r="F10" s="246"/>
      <c r="G10" s="246"/>
      <c r="H10" s="11"/>
      <c r="I10" s="11"/>
      <c r="J10" s="11"/>
      <c r="K10" s="11"/>
      <c r="L10" s="11"/>
    </row>
    <row r="11" spans="1:47" x14ac:dyDescent="0.2">
      <c r="A11" s="133" t="s">
        <v>507</v>
      </c>
      <c r="B11" s="11"/>
      <c r="C11" s="260"/>
      <c r="D11" s="11"/>
      <c r="E11" s="11"/>
      <c r="F11" s="11"/>
      <c r="G11" s="11"/>
      <c r="H11" s="11"/>
      <c r="I11" s="11"/>
      <c r="J11" s="11"/>
      <c r="K11" s="11"/>
      <c r="L11" s="11"/>
    </row>
    <row r="12" spans="1:47" x14ac:dyDescent="0.2">
      <c r="A12" s="133" t="s">
        <v>472</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707"/>
      <c r="C14" s="11"/>
      <c r="D14" s="232"/>
      <c r="E14" s="232"/>
      <c r="F14" s="641"/>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378</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10"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46" t="s">
        <v>1</v>
      </c>
      <c r="B1" s="846"/>
      <c r="C1" s="846"/>
      <c r="D1" s="846"/>
      <c r="E1" s="264"/>
      <c r="F1" s="264"/>
      <c r="G1" s="265"/>
    </row>
    <row r="2" spans="1:7" x14ac:dyDescent="0.2">
      <c r="A2" s="846"/>
      <c r="B2" s="846"/>
      <c r="C2" s="846"/>
      <c r="D2" s="846"/>
      <c r="E2" s="265"/>
      <c r="F2" s="265"/>
      <c r="G2" s="265"/>
    </row>
    <row r="3" spans="1:7" x14ac:dyDescent="0.2">
      <c r="A3" s="410"/>
      <c r="B3" s="410"/>
      <c r="C3" s="410"/>
      <c r="D3" s="265"/>
      <c r="E3" s="265"/>
      <c r="F3" s="265"/>
      <c r="G3" s="265"/>
    </row>
    <row r="4" spans="1:7" x14ac:dyDescent="0.2">
      <c r="A4" s="264" t="s">
        <v>381</v>
      </c>
      <c r="B4" s="265"/>
      <c r="C4" s="265"/>
      <c r="D4" s="265"/>
      <c r="E4" s="265"/>
      <c r="F4" s="265"/>
      <c r="G4" s="265"/>
    </row>
    <row r="5" spans="1:7" x14ac:dyDescent="0.2">
      <c r="A5" s="266"/>
      <c r="B5" s="266" t="s">
        <v>382</v>
      </c>
      <c r="C5" s="266" t="s">
        <v>383</v>
      </c>
      <c r="D5" s="266" t="s">
        <v>384</v>
      </c>
      <c r="E5" s="266" t="s">
        <v>385</v>
      </c>
      <c r="F5" s="266" t="s">
        <v>54</v>
      </c>
      <c r="G5" s="265"/>
    </row>
    <row r="6" spans="1:7" x14ac:dyDescent="0.2">
      <c r="A6" s="267" t="s">
        <v>382</v>
      </c>
      <c r="B6" s="268">
        <v>1</v>
      </c>
      <c r="C6" s="268">
        <v>238.8</v>
      </c>
      <c r="D6" s="268">
        <v>0.23880000000000001</v>
      </c>
      <c r="E6" s="269" t="s">
        <v>386</v>
      </c>
      <c r="F6" s="269">
        <v>0.27779999999999999</v>
      </c>
      <c r="G6" s="265"/>
    </row>
    <row r="7" spans="1:7" x14ac:dyDescent="0.2">
      <c r="A7" s="264" t="s">
        <v>383</v>
      </c>
      <c r="B7" s="270" t="s">
        <v>387</v>
      </c>
      <c r="C7" s="265">
        <v>1</v>
      </c>
      <c r="D7" s="271" t="s">
        <v>388</v>
      </c>
      <c r="E7" s="271" t="s">
        <v>389</v>
      </c>
      <c r="F7" s="270" t="s">
        <v>390</v>
      </c>
      <c r="G7" s="265"/>
    </row>
    <row r="8" spans="1:7" x14ac:dyDescent="0.2">
      <c r="A8" s="264" t="s">
        <v>384</v>
      </c>
      <c r="B8" s="270">
        <v>4.1867999999999999</v>
      </c>
      <c r="C8" s="271" t="s">
        <v>391</v>
      </c>
      <c r="D8" s="265">
        <v>1</v>
      </c>
      <c r="E8" s="271" t="s">
        <v>392</v>
      </c>
      <c r="F8" s="270">
        <v>1.163</v>
      </c>
      <c r="G8" s="265"/>
    </row>
    <row r="9" spans="1:7" x14ac:dyDescent="0.2">
      <c r="A9" s="264" t="s">
        <v>385</v>
      </c>
      <c r="B9" s="270" t="s">
        <v>393</v>
      </c>
      <c r="C9" s="271" t="s">
        <v>394</v>
      </c>
      <c r="D9" s="271" t="s">
        <v>395</v>
      </c>
      <c r="E9" s="270">
        <v>1</v>
      </c>
      <c r="F9" s="272">
        <v>11630</v>
      </c>
      <c r="G9" s="265"/>
    </row>
    <row r="10" spans="1:7" x14ac:dyDescent="0.2">
      <c r="A10" s="273" t="s">
        <v>54</v>
      </c>
      <c r="B10" s="274">
        <v>3.6</v>
      </c>
      <c r="C10" s="274">
        <v>860</v>
      </c>
      <c r="D10" s="274">
        <v>0.86</v>
      </c>
      <c r="E10" s="275" t="s">
        <v>396</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397</v>
      </c>
      <c r="B13" s="265"/>
      <c r="C13" s="265"/>
      <c r="D13" s="265"/>
      <c r="E13" s="265"/>
      <c r="F13" s="265"/>
      <c r="G13" s="265"/>
    </row>
    <row r="14" spans="1:7" x14ac:dyDescent="0.2">
      <c r="A14" s="266"/>
      <c r="B14" s="276" t="s">
        <v>398</v>
      </c>
      <c r="C14" s="266" t="s">
        <v>399</v>
      </c>
      <c r="D14" s="266" t="s">
        <v>400</v>
      </c>
      <c r="E14" s="266" t="s">
        <v>401</v>
      </c>
      <c r="F14" s="266" t="s">
        <v>402</v>
      </c>
      <c r="G14" s="265"/>
    </row>
    <row r="15" spans="1:7" x14ac:dyDescent="0.2">
      <c r="A15" s="267" t="s">
        <v>398</v>
      </c>
      <c r="B15" s="268">
        <v>1</v>
      </c>
      <c r="C15" s="268">
        <v>2.3810000000000001E-2</v>
      </c>
      <c r="D15" s="268">
        <v>0.13370000000000001</v>
      </c>
      <c r="E15" s="268">
        <v>3.7850000000000001</v>
      </c>
      <c r="F15" s="268">
        <v>3.8E-3</v>
      </c>
      <c r="G15" s="265"/>
    </row>
    <row r="16" spans="1:7" x14ac:dyDescent="0.2">
      <c r="A16" s="264" t="s">
        <v>399</v>
      </c>
      <c r="B16" s="265">
        <v>42</v>
      </c>
      <c r="C16" s="265">
        <v>1</v>
      </c>
      <c r="D16" s="265">
        <v>5.6150000000000002</v>
      </c>
      <c r="E16" s="265">
        <v>159</v>
      </c>
      <c r="F16" s="265">
        <v>0.159</v>
      </c>
      <c r="G16" s="265"/>
    </row>
    <row r="17" spans="1:7" x14ac:dyDescent="0.2">
      <c r="A17" s="264" t="s">
        <v>400</v>
      </c>
      <c r="B17" s="265">
        <v>7.48</v>
      </c>
      <c r="C17" s="265">
        <v>0.17810000000000001</v>
      </c>
      <c r="D17" s="265">
        <v>1</v>
      </c>
      <c r="E17" s="265">
        <v>28.3</v>
      </c>
      <c r="F17" s="265">
        <v>2.8299999999999999E-2</v>
      </c>
      <c r="G17" s="265"/>
    </row>
    <row r="18" spans="1:7" x14ac:dyDescent="0.2">
      <c r="A18" s="264" t="s">
        <v>401</v>
      </c>
      <c r="B18" s="265">
        <v>0.26419999999999999</v>
      </c>
      <c r="C18" s="265">
        <v>6.3E-3</v>
      </c>
      <c r="D18" s="265">
        <v>3.5299999999999998E-2</v>
      </c>
      <c r="E18" s="265">
        <v>1</v>
      </c>
      <c r="F18" s="265">
        <v>1E-3</v>
      </c>
      <c r="G18" s="265"/>
    </row>
    <row r="19" spans="1:7" x14ac:dyDescent="0.2">
      <c r="A19" s="273" t="s">
        <v>402</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403</v>
      </c>
      <c r="B22" s="265"/>
      <c r="C22" s="265"/>
      <c r="D22" s="265"/>
      <c r="E22" s="265"/>
      <c r="F22" s="265"/>
      <c r="G22" s="265"/>
    </row>
    <row r="23" spans="1:7" x14ac:dyDescent="0.2">
      <c r="A23" s="278" t="s">
        <v>273</v>
      </c>
      <c r="B23" s="278"/>
      <c r="C23" s="278"/>
      <c r="D23" s="278"/>
      <c r="E23" s="278"/>
      <c r="F23" s="278"/>
      <c r="G23" s="265"/>
    </row>
    <row r="24" spans="1:7" x14ac:dyDescent="0.2">
      <c r="A24" s="847" t="s">
        <v>404</v>
      </c>
      <c r="B24" s="847"/>
      <c r="C24" s="847"/>
      <c r="D24" s="848" t="s">
        <v>405</v>
      </c>
      <c r="E24" s="848"/>
      <c r="F24" s="848"/>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406</v>
      </c>
      <c r="B27" s="265"/>
      <c r="C27" s="6"/>
      <c r="D27" s="264" t="s">
        <v>407</v>
      </c>
      <c r="E27" s="265"/>
      <c r="F27" s="265"/>
      <c r="G27" s="265"/>
    </row>
    <row r="28" spans="1:7" x14ac:dyDescent="0.2">
      <c r="A28" s="276" t="s">
        <v>273</v>
      </c>
      <c r="B28" s="266" t="s">
        <v>409</v>
      </c>
      <c r="C28" s="3"/>
      <c r="D28" s="267" t="s">
        <v>110</v>
      </c>
      <c r="E28" s="268"/>
      <c r="F28" s="269" t="s">
        <v>410</v>
      </c>
      <c r="G28" s="265"/>
    </row>
    <row r="29" spans="1:7" x14ac:dyDescent="0.2">
      <c r="A29" s="279" t="s">
        <v>567</v>
      </c>
      <c r="B29" s="280" t="s">
        <v>414</v>
      </c>
      <c r="C29" s="3"/>
      <c r="D29" s="273" t="s">
        <v>375</v>
      </c>
      <c r="E29" s="274"/>
      <c r="F29" s="275" t="s">
        <v>415</v>
      </c>
      <c r="G29" s="265"/>
    </row>
    <row r="30" spans="1:7" x14ac:dyDescent="0.2">
      <c r="A30" s="65" t="s">
        <v>568</v>
      </c>
      <c r="B30" s="281" t="s">
        <v>416</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408</v>
      </c>
      <c r="B33" s="265"/>
      <c r="C33" s="265"/>
      <c r="D33" s="265"/>
      <c r="E33" s="264" t="s">
        <v>417</v>
      </c>
      <c r="F33" s="265"/>
      <c r="G33" s="265"/>
    </row>
    <row r="34" spans="1:7" x14ac:dyDescent="0.2">
      <c r="A34" s="278" t="s">
        <v>411</v>
      </c>
      <c r="B34" s="278" t="s">
        <v>412</v>
      </c>
      <c r="C34" s="278" t="s">
        <v>413</v>
      </c>
      <c r="D34" s="265"/>
      <c r="E34" s="266"/>
      <c r="F34" s="266" t="s">
        <v>418</v>
      </c>
      <c r="G34" s="265"/>
    </row>
    <row r="35" spans="1:7" x14ac:dyDescent="0.2">
      <c r="A35" s="1"/>
      <c r="B35" s="1"/>
      <c r="C35" s="1"/>
      <c r="D35" s="1"/>
      <c r="E35" s="267" t="s">
        <v>419</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5" t="s">
        <v>420</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421</v>
      </c>
      <c r="F41" s="283">
        <v>8</v>
      </c>
      <c r="G41" s="265"/>
    </row>
    <row r="42" spans="1:7" x14ac:dyDescent="0.2">
      <c r="A42" s="265"/>
      <c r="B42" s="265"/>
      <c r="C42" s="265"/>
      <c r="D42" s="265"/>
      <c r="E42" s="265"/>
      <c r="F42" s="265"/>
      <c r="G42" s="265"/>
    </row>
    <row r="43" spans="1:7" ht="15" x14ac:dyDescent="0.25">
      <c r="A43" s="284" t="s">
        <v>579</v>
      </c>
      <c r="B43" s="265"/>
      <c r="C43" s="265"/>
      <c r="D43" s="265"/>
      <c r="E43" s="265"/>
      <c r="F43" s="265"/>
      <c r="G43" s="265"/>
    </row>
    <row r="44" spans="1:7" x14ac:dyDescent="0.2">
      <c r="A44" s="1" t="s">
        <v>580</v>
      </c>
      <c r="B44" s="265"/>
      <c r="C44" s="265"/>
      <c r="D44" s="265"/>
      <c r="E44" s="265"/>
      <c r="F44" s="265"/>
      <c r="G44" s="265"/>
    </row>
    <row r="45" spans="1:7" x14ac:dyDescent="0.2">
      <c r="A45" s="265"/>
      <c r="B45" s="265"/>
      <c r="C45" s="265"/>
      <c r="D45" s="265"/>
      <c r="E45" s="265"/>
      <c r="F45" s="265"/>
      <c r="G45" s="265"/>
    </row>
    <row r="46" spans="1:7" ht="15" x14ac:dyDescent="0.25">
      <c r="A46" s="284" t="s">
        <v>422</v>
      </c>
      <c r="B46" s="1"/>
      <c r="C46" s="1"/>
      <c r="D46" s="1"/>
      <c r="E46" s="1"/>
      <c r="F46" s="1"/>
      <c r="G46" s="1"/>
    </row>
    <row r="47" spans="1:7" ht="14.25" customHeight="1" x14ac:dyDescent="0.2">
      <c r="A47" s="849" t="s">
        <v>629</v>
      </c>
      <c r="B47" s="849"/>
      <c r="C47" s="849"/>
      <c r="D47" s="849"/>
      <c r="E47" s="849"/>
      <c r="F47" s="849"/>
      <c r="G47" s="849"/>
    </row>
    <row r="48" spans="1:7" x14ac:dyDescent="0.2">
      <c r="A48" s="849"/>
      <c r="B48" s="849"/>
      <c r="C48" s="849"/>
      <c r="D48" s="849"/>
      <c r="E48" s="849"/>
      <c r="F48" s="849"/>
      <c r="G48" s="849"/>
    </row>
    <row r="49" spans="1:200" x14ac:dyDescent="0.2">
      <c r="A49" s="849"/>
      <c r="B49" s="849"/>
      <c r="C49" s="849"/>
      <c r="D49" s="849"/>
      <c r="E49" s="849"/>
      <c r="F49" s="849"/>
      <c r="G49" s="849"/>
    </row>
    <row r="50" spans="1:200" ht="15" x14ac:dyDescent="0.25">
      <c r="A50" s="284" t="s">
        <v>423</v>
      </c>
      <c r="B50" s="1"/>
      <c r="C50" s="1"/>
      <c r="D50" s="1"/>
      <c r="E50" s="1"/>
      <c r="F50" s="1"/>
      <c r="G50" s="1"/>
    </row>
    <row r="51" spans="1:200" x14ac:dyDescent="0.2">
      <c r="A51" s="1" t="s">
        <v>573</v>
      </c>
      <c r="B51" s="1"/>
      <c r="C51" s="1"/>
      <c r="D51" s="1"/>
      <c r="E51" s="1"/>
      <c r="F51" s="1"/>
      <c r="G51" s="1"/>
    </row>
    <row r="52" spans="1:200" x14ac:dyDescent="0.2">
      <c r="A52" s="1" t="s">
        <v>584</v>
      </c>
      <c r="B52" s="1"/>
      <c r="C52" s="1"/>
      <c r="D52" s="1"/>
      <c r="E52" s="1"/>
      <c r="F52" s="1"/>
      <c r="G52" s="1"/>
    </row>
    <row r="53" spans="1:200" x14ac:dyDescent="0.2">
      <c r="A53" s="1" t="s">
        <v>574</v>
      </c>
      <c r="B53" s="1"/>
      <c r="C53" s="1"/>
      <c r="D53" s="1"/>
      <c r="E53" s="1"/>
      <c r="F53" s="1"/>
      <c r="G53" s="1"/>
    </row>
    <row r="54" spans="1:200" x14ac:dyDescent="0.2">
      <c r="A54" s="1"/>
      <c r="B54" s="1"/>
      <c r="C54" s="1"/>
      <c r="D54" s="1"/>
      <c r="E54" s="1"/>
      <c r="F54" s="1"/>
      <c r="G54" s="1"/>
    </row>
    <row r="55" spans="1:200" ht="15" x14ac:dyDescent="0.25">
      <c r="A55" s="284" t="s">
        <v>424</v>
      </c>
      <c r="B55" s="1"/>
      <c r="C55" s="1"/>
      <c r="D55" s="1"/>
      <c r="E55" s="1"/>
      <c r="F55" s="1"/>
      <c r="G55" s="1"/>
    </row>
    <row r="56" spans="1:200" ht="14.25" customHeight="1" x14ac:dyDescent="0.2">
      <c r="A56" s="849" t="s">
        <v>648</v>
      </c>
      <c r="B56" s="849"/>
      <c r="C56" s="849"/>
      <c r="D56" s="849"/>
      <c r="E56" s="849"/>
      <c r="F56" s="849"/>
      <c r="G56" s="849"/>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49"/>
      <c r="B57" s="849"/>
      <c r="C57" s="849"/>
      <c r="D57" s="849"/>
      <c r="E57" s="849"/>
      <c r="F57" s="849"/>
      <c r="G57" s="849"/>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49"/>
      <c r="B58" s="849"/>
      <c r="C58" s="849"/>
      <c r="D58" s="849"/>
      <c r="E58" s="849"/>
      <c r="F58" s="849"/>
      <c r="G58" s="849"/>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49"/>
      <c r="B59" s="849"/>
      <c r="C59" s="849"/>
      <c r="D59" s="849"/>
      <c r="E59" s="849"/>
      <c r="F59" s="849"/>
      <c r="G59" s="84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49"/>
      <c r="B60" s="849"/>
      <c r="C60" s="849"/>
      <c r="D60" s="849"/>
      <c r="E60" s="849"/>
      <c r="F60" s="849"/>
      <c r="G60" s="849"/>
    </row>
    <row r="61" spans="1:200" ht="15" x14ac:dyDescent="0.25">
      <c r="A61" s="284" t="s">
        <v>543</v>
      </c>
      <c r="B61" s="1"/>
      <c r="C61" s="1"/>
      <c r="D61" s="1"/>
      <c r="E61" s="1"/>
      <c r="F61" s="1"/>
      <c r="G61" s="1"/>
    </row>
    <row r="62" spans="1:200" x14ac:dyDescent="0.2">
      <c r="A62" s="1" t="s">
        <v>570</v>
      </c>
      <c r="B62" s="1"/>
      <c r="C62" s="1"/>
      <c r="D62" s="1"/>
      <c r="E62" s="1"/>
      <c r="F62" s="1"/>
      <c r="G62" s="1"/>
    </row>
    <row r="63" spans="1:200" x14ac:dyDescent="0.2">
      <c r="A63" s="1" t="s">
        <v>569</v>
      </c>
      <c r="B63" s="1"/>
      <c r="C63" s="1"/>
      <c r="D63" s="1"/>
      <c r="E63" s="1"/>
      <c r="F63" s="1"/>
      <c r="G63" s="1"/>
    </row>
    <row r="64" spans="1:200" x14ac:dyDescent="0.2">
      <c r="A64" s="1"/>
      <c r="B64" s="1"/>
      <c r="C64" s="1"/>
      <c r="D64" s="1"/>
      <c r="E64" s="1"/>
      <c r="F64" s="1"/>
      <c r="G64" s="1"/>
    </row>
    <row r="65" spans="1:7" ht="15" x14ac:dyDescent="0.25">
      <c r="A65" s="284" t="s">
        <v>645</v>
      </c>
      <c r="B65" s="1"/>
      <c r="C65" s="1"/>
      <c r="D65" s="1"/>
      <c r="E65" s="1"/>
      <c r="F65" s="1"/>
      <c r="G65" s="1"/>
    </row>
    <row r="66" spans="1:7" x14ac:dyDescent="0.2">
      <c r="A66" s="1" t="s">
        <v>571</v>
      </c>
      <c r="B66" s="1"/>
      <c r="C66" s="1"/>
      <c r="D66" s="1"/>
      <c r="E66" s="1"/>
      <c r="F66" s="1"/>
      <c r="G66" s="1"/>
    </row>
    <row r="67" spans="1:7" x14ac:dyDescent="0.2">
      <c r="A67" s="1" t="s">
        <v>572</v>
      </c>
      <c r="B67" s="1"/>
      <c r="C67" s="1"/>
      <c r="D67" s="1"/>
      <c r="E67" s="1"/>
      <c r="F67" s="1"/>
      <c r="G67" s="1"/>
    </row>
    <row r="68" spans="1:7" x14ac:dyDescent="0.2">
      <c r="A68" s="1" t="s">
        <v>646</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2021-06-24T08:30:43Z</dcterms:modified>
</cp:coreProperties>
</file>