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U:\INFORMES CORES WEB\BEH\BEH 2014\2021\05. MAYO\"/>
    </mc:Choice>
  </mc:AlternateContent>
  <xr:revisionPtr revIDLastSave="0" documentId="13_ncr:1_{998DF5E0-142D-4A20-9EB3-30FF033BA9C1}"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<sst xmlns="http://schemas.openxmlformats.org/spreadsheetml/2006/main" count="1739" uniqueCount="681">
  <si>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</si>
  <si>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</si>
  <si>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</si>
  <si>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</si>
  <si>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</si>
  <si>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</si>
  <si>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</si>
  <si>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</si>
  <si>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</si>
  <si>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</si>
  <si>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</si>
  <si>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</si>
  <si>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</si>
  <si>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</si>
  <si>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</si>
  <si>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</si>
  <si>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</si>
  <si>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</si>
  <si>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</si>
  <si>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</si>
  <si>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</si>
  <si>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</si>
  <si>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</si>
  <si>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</si>
  <si>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</si>
  <si>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</si>
  <si>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</si>
  <si>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</si>
  <si>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</si>
  <si>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</si>
  <si>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</si>
  <si>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</si>
  <si>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</si>
  <si>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</si>
  <si>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</si>
  <si>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</si>
  <si>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</si>
  <si>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</si>
  <si>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</si>
  <si>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</si>
  <si>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</si>
  <si>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</si>
  <si>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</si>
  <si>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</si>
  <si>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</si>
  <si>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</si>
  <si>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</si>
  <si>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</si>
  <si>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</si>
  <si>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</si>
  <si>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</si>
  <si>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</si>
  <si>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</si>
  <si>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</si>
  <si>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</si>
  <si>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</si>
  <si>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</si>
  <si>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</si>
  <si>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</si>
  <si>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</si>
  <si>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</si>
  <si>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</si>
  <si>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</si>
  <si>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</si>
  <si>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</si>
  <si>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</si>
  <si>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</si>
  <si>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</si>
  <si>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</si>
  <si>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</si>
  <si>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</si>
  <si>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</si>
  <si>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</si>
  <si>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</si>
  <si>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</si>
  <si>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</si>
  <si>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</si>
  <si>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</si>
  <si>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</si>
  <si>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</si>
  <si>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</si>
  <si>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</si>
  <si>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</si>
  <si>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</si>
  <si>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</si>
  <si>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</si>
  <si>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</si>
  <si>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</si>
  <si>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</si>
  <si>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</si>
  <si>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</si>
  <si>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</si>
  <si>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</si>
  <si>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</si>
  <si>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</si>
  <si>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</si>
  <si>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</si>
  <si>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</si>
  <si>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</si>
  <si>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</si>
  <si>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</si>
  <si>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</si>
  <si>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</si>
  <si>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</si>
  <si>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</si>
  <si>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</si>
  <si>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</si>
  <si>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</si>
  <si>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</si>
  <si>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</si>
  <si>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</si>
  <si>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</si>
  <si>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</si>
  <si>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</si>
  <si>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</si>
  <si>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</si>
  <si>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</si>
  <si>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</si>
  <si>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</si>
  <si>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</si>
  <si>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</si>
  <si>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</si>
  <si>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</si>
  <si>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</si>
  <si>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</si>
  <si>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</si>
  <si>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</si>
  <si>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</si>
  <si>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</si>
  <si>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</si>
  <si>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</si>
  <si>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</si>
  <si>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</si>
  <si>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</si>
  <si>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</si>
  <si>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</si>
  <si>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</si>
  <si>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</si>
  <si>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</si>
  <si>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</si>
  <si>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</si>
  <si>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</si>
  <si>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</si>
  <si>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</si>
  <si>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</si>
  <si>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</si>
  <si>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</si>
  <si>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</si>
  <si>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</si>
  <si>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</si>
  <si>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</si>
  <si>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</si>
  <si>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</si>
  <si>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</si>
  <si>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</si>
  <si>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</si>
  <si>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</si>
  <si>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</si>
  <si>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</si>
  <si>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</si>
  <si>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</si>
  <si>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</si>
  <si>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</si>
  <si>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</si>
  <si>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</si>
  <si>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</si>
  <si>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</si>
  <si>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</si>
  <si>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</si>
  <si>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</si>
  <si>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</si>
  <si>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</si>
  <si>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</si>
  <si>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</si>
  <si>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</si>
  <si>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</si>
  <si>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</si>
  <si>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</si>
  <si>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</si>
  <si>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</si>
  <si>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</si>
  <si>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</si>
  <si>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</si>
  <si>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</si>
  <si>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</si>
  <si>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</si>
  <si>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</si>
  <si>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</si>
  <si>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</si>
  <si>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</si>
  <si>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</si>
  <si>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</si>
  <si>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</si>
  <si>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</si>
  <si>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</si>
  <si>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</si>
  <si>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</si>
  <si>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</si>
  <si>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</si>
  <si>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</si>
  <si>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</si>
  <si>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</si>
  <si>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</si>
  <si>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</si>
  <si>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</si>
  <si>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</si>
  <si>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</si>
  <si>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</si>
  <si>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</si>
  <si>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</si>
  <si>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</si>
  <si>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</si>
  <si>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</si>
  <si>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</si>
  <si>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</si>
  <si>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</si>
  <si>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</si>
  <si>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</si>
  <si>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</si>
  <si>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</si>
  <si>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</si>
  <si>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</si>
  <si>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</si>
  <si>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</si>
  <si>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</si>
  <si>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</si>
  <si>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</si>
  <si>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</si>
  <si>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</si>
  <si>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</si>
  <si>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</si>
  <si>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</si>
  <si>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</si>
  <si>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</si>
  <si>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</si>
  <si>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</si>
  <si>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</si>
  <si>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</si>
  <si>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</si>
  <si>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</si>
  <si>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</si>
  <si>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</si>
  <si>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</si>
  <si>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</si>
  <si>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</si>
  <si>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</si>
  <si>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</si>
  <si>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</si>
  <si>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</si>
  <si>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</si>
  <si>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</si>
  <si>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</si>
  <si>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</si>
  <si>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</si>
  <si>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</si>
  <si>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</si>
  <si>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</si>
  <si>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</si>
  <si>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</si>
  <si>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</si>
  <si>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</si>
  <si>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</si>
  <si>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</si>
  <si>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</si>
  <si>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</si>
  <si>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</si>
  <si>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</si>
  <si>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</si>
  <si>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</si>
  <si>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</si>
  <si>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</si>
  <si>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</si>
  <si>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</si>
  <si>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</si>
  <si>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</si>
  <si>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</si>
  <si>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</si>
  <si>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</si>
  <si>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</si>
  <si>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</si>
  <si>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</si>
  <si>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</si>
  <si>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</si>
  <si>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</si>
  <si>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</si>
  <si>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</si>
  <si>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</si>
  <si>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</si>
  <si>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</si>
  <si>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</si>
  <si>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</si>
  <si>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</si>
  <si>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</si>
  <si>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</si>
  <si>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</si>
  <si>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</si>
  <si>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</si>
  <si>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</si>
  <si>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</si>
  <si>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</si>
  <si>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</si>
  <si>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</si>
  <si>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</si>
  <si>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</si>
  <si>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</si>
  <si>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</si>
  <si>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</si>
  <si>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</si>
  <si>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</si>
  <si>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</si>
  <si>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</si>
  <si>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</si>
  <si>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</si>
  <si>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</si>
  <si>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</si>
  <si>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</si>
  <si>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</si>
  <si>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</si>
  <si>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</si>
  <si>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</si>
  <si>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</si>
  <si>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</si>
  <si>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</si>
  <si>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</si>
  <si>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</si>
  <si>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</si>
  <si>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</si>
  <si>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</si>
  <si>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</si>
  <si>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</si>
  <si>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</si>
  <si>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</si>
  <si>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</si>
  <si>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</si>
  <si>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</si>
  <si>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</si>
  <si>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</si>
  <si>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</si>
  <si>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</si>
  <si>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</si>
  <si>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</si>
  <si>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</si>
  <si>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</si>
  <si>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</si>
  <si>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</si>
  <si>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</si>
  <si>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</si>
  <si>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</si>
  <si>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</si>
  <si>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</si>
  <si>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</si>
  <si>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</si>
  <si>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</si>
  <si>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</si>
  <si>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</si>
  <si>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</si>
  <si>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</si>
  <si>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</si>
  <si>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</si>
  <si>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</si>
  <si>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</si>
  <si>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</si>
  <si>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</si>
  <si>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</si>
  <si>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</si>
  <si>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</si>
  <si>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</si>
  <si>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</si>
  <si>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</si>
  <si>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</si>
  <si>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</si>
  <si>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</si>
  <si>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</si>
  <si>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</si>
  <si>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</si>
  <si>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</si>
  <si>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</si>
  <si>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</si>
  <si>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</si>
  <si>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</si>
  <si>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</si>
  <si>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</si>
  <si>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</si>
  <si>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</si>
  <si>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</si>
  <si>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</si>
  <si>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</si>
  <si>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</si>
  <si>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</si>
  <si>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</si>
  <si>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</si>
  <si>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</si>
  <si>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</si>
  <si>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</si>
  <si>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</si>
  <si>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</si>
  <si>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</si>
  <si>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</si>
  <si>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</si>
  <si>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</si>
  <si>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</si>
  <si>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</si>
  <si>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</si>
  <si>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</si>
  <si>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</si>
  <si>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</si>
  <si>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</si>
  <si>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</si>
  <si>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</si>
  <si>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</si>
  <si>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</si>
  <si>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</si>
  <si>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</si>
  <si>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</si>
  <si>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</si>
  <si>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</si>
  <si>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</si>
  <si>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</si>
  <si>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</si>
  <si>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</si>
  <si>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</si>
  <si>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</si>
  <si>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</si>
  <si>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</si>
  <si>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</si>
  <si>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</si>
  <si>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</si>
  <si>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</si>
  <si>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</si>
  <si>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</si>
  <si>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</si>
  <si>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</si>
  <si>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</si>
  <si>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</si>
  <si>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</si>
  <si>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</si>
  <si>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</si>
  <si>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</si>
  <si>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</si>
  <si>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</si>
  <si>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</si>
  <si>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</si>
  <si>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</si>
  <si>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</si>
  <si>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</si>
  <si>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</si>
  <si>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</si>
  <si>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</si>
  <si>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</si>
  <si>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</si>
  <si>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</si>
  <si>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</si>
  <si>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</si>
  <si>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</si>
  <si>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</si>
  <si>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</si>
  <si>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</si>
  <si>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</si>
  <si>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</si>
  <si>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</si>
  <si>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</si>
  <si>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</si>
  <si>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</si>
  <si>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</si>
  <si>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</si>
  <si>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</si>
  <si>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</si>
  <si>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</si>
  <si>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</si>
  <si>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</si>
  <si>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</si>
  <si>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</si>
  <si>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</si>
  <si>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</si>
  <si>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</si>
  <si>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</si>
  <si>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</si>
  <si>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</si>
  <si>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</si>
  <si>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</si>
  <si>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</si>
  <si>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</si>
  <si>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</si>
  <si>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</si>
  <si>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</si>
  <si>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</si>
  <si>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</si>
  <si>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</si>
  <si>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</si>
  <si>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</si>
  <si>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</si>
  <si>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</si>
  <si>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</si>
  <si>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</si>
  <si>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</si>
  <si>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</si>
  <si>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</si>
  <si>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</si>
  <si>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</si>
  <si>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</si>
  <si>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</si>
  <si>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</si>
  <si>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</si>
  <si>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</si>
  <si>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</si>
  <si>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</si>
  <si>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</si>
  <si>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</si>
  <si>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</si>
  <si>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</si>
  <si>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</si>
  <si>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</si>
  <si>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</si>
  <si>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</si>
  <si>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</si>
  <si>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</si>
  <si>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</si>
  <si>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</si>
  <si>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</si>
  <si>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</si>
  <si>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</si>
  <si>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</si>
  <si>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</si>
  <si>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</si>
  <si>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</si>
  <si>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</si>
  <si>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</si>
  <si>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</si>
  <si>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</si>
  <si>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</si>
  <si>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</si>
  <si>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</si>
  <si>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</si>
  <si>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</si>
  <si>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</si>
  <si>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</si>
  <si>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</si>
  <si>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</si>
  <si>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</si>
  <si>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</si>
  <si>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</si>
  <si>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</si>
  <si>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</si>
  <si>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</si>
  <si>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</si>
  <si>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</si>
  <si>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</si>
  <si>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</si>
  <si>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</si>
  <si>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</si>
  <si>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</si>
  <si>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</si>
  <si>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</si>
  <si>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</si>
  <si>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</si>
  <si>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</si>
  <si>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</si>
  <si>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</si>
  <si>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</si>
  <si>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</si>
  <si>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</si>
  <si>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</si>
  <si>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</si>
  <si>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</si>
  <si>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</si>
  <si>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</si>
  <si>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</si>
  <si>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</si>
  <si>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</si>
  <si>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</si>
  <si>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</si>
  <si>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</si>
  <si>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</si>
  <si>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</si>
  <si>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</si>
  <si>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</si>
  <si>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</si>
  <si>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</si>
  <si>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</si>
  <si>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</si>
  <si>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</si>
  <si>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</si>
  <si>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</si>
  <si>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</si>
  <si>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</si>
  <si>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</si>
  <si>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</si>
  <si>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</si>
  <si>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</si>
  <si>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</si>
  <si>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</si>
  <si>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</si>
  <si>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</si>
  <si>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</si>
  <si>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</si>
  <si>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</si>
  <si>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</si>
  <si>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</si>
  <si>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</si>
  <si>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</si>
  <si>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</si>
  <si>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</si>
  <si>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16 Mayo</t>
  </si>
  <si>
    <t>18 Julio</t>
  </si>
  <si>
    <t>19 Septiembre</t>
  </si>
  <si>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</si>
  <si>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</si>
  <si>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</si>
  <si>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</si>
  <si>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</si>
  <si>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</si>
  <si>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</si>
  <si>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</si>
  <si>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</si>
  <si>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</si>
  <si>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</si>
  <si>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</si>
  <si>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</si>
  <si>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</si>
  <si>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</si>
  <si>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</si>
  <si>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</si>
  <si>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</si>
  <si>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</si>
  <si>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</si>
  <si>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</si>
  <si>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</si>
  <si>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</si>
  <si>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</si>
  <si>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</si>
  <si>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</si>
  <si>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</si>
  <si>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</si>
  <si>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</si>
  <si>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</si>
  <si>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</si>
  <si>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</si>
  <si>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</si>
  <si>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</si>
  <si>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</si>
  <si>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</si>
  <si>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</si>
  <si>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</si>
  <si>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</si>
  <si>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</si>
  <si>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</si>
  <si>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</si>
  <si>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</si>
  <si>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</si>
  <si>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</si>
  <si>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</si>
  <si>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</si>
  <si>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</si>
  <si>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</si>
  <si>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</si>
  <si>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19 Enero</t>
  </si>
  <si>
    <t>(*) Tasa de variación respecto al mismo periodo del año anterior // '- igual que 0,0 / ^ distinto de 0,0</t>
  </si>
  <si>
    <t>1er 2021</t>
  </si>
  <si>
    <t>16 Marzo</t>
  </si>
  <si>
    <t>Japón</t>
  </si>
  <si>
    <t>** Reino Unido no incluido desde el 1 de febrero de 2020 por su salida de la UE (31 enero 2020).</t>
  </si>
  <si>
    <t>abr-21</t>
  </si>
  <si>
    <t>Año 2020</t>
  </si>
  <si>
    <t>Tv (%)
2020/2019</t>
  </si>
  <si>
    <t>may-21</t>
  </si>
  <si>
    <t>^</t>
  </si>
  <si>
    <t>UE***</t>
  </si>
  <si>
    <t>BOLETÍN ESTADÍSTICO HIDROCARBUROS MAYO 2021</t>
  </si>
  <si>
    <t>UE*</t>
  </si>
  <si>
    <t>* Reino Unido no incluido desde el 1 de febrero de 2020 por su salida de la UE (31 enero 2020).</t>
  </si>
  <si>
    <t>18 Mayo</t>
  </si>
  <si>
    <t>may-20</t>
  </si>
  <si>
    <t>UE**</t>
  </si>
  <si>
    <t>Otras salidas del sistema**</t>
  </si>
  <si>
    <t>Singapur</t>
  </si>
  <si>
    <t>n.d.</t>
  </si>
  <si>
    <t>*** Reino Unido no incluido desde el 1 de febrero de 2020 por su salida de la UE (31 enero 2020).</t>
  </si>
  <si>
    <t>Otras salidas***</t>
  </si>
  <si>
    <t>Plantas de regasificación **</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</si>
  <si>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</si>
  <si>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 xml:space="preserve">              n.d.: no disponible por la supresión del flujo de turistas a España ocasionado por la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</si>
</sst>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5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83"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3" fontId="4" fillId="6" borderId="0" xfId="1" quotePrefix="1" applyNumberFormat="1" applyFill="1" applyAlignment="1"/>
    <xf numFmtId="168" fontId="15" fillId="2" borderId="0" xfId="13" applyNumberFormat="1" applyFont="1" applyFill="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4" fillId="6" borderId="0" xfId="1" quotePrefix="1" applyNumberFormat="1" applyFill="1" applyAlignment="1"/>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16" borderId="20" xfId="0" applyNumberFormat="1" applyFont="1" applyFill="1" applyBorder="1" applyAlignment="1">
      <alignment horizontal="right"/>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22" fillId="0" borderId="0" xfId="1" applyFont="1" applyAlignment="1">
      <alignment horizontal="right"/>
    </xf>
    <xf numFmtId="171" fontId="13" fillId="2" borderId="0" xfId="0" quotePrefix="1" applyNumberFormat="1" applyFont="1" applyFill="1" applyBorder="1" applyAlignment="1">
      <alignment horizontal="left"/>
    </xf>
    <xf numFmtId="0" fontId="8" fillId="9" borderId="23" xfId="0" applyFont="1" applyFill="1" applyBorder="1" applyAlignment="1">
      <alignment horizontal="left" indent="2"/>
    </xf>
    <xf numFmtId="0" fontId="8" fillId="9" borderId="23" xfId="0" applyFont="1" applyFill="1" applyBorder="1"/>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5" fontId="17" fillId="6" borderId="20" xfId="0" applyNumberFormat="1" applyFont="1" applyFill="1" applyBorder="1" applyAlignment="1"/>
    <xf numFmtId="168" fontId="17" fillId="6" borderId="20" xfId="0" applyNumberFormat="1" applyFont="1" applyFill="1" applyBorder="1" applyAlignment="1"/>
    <xf numFmtId="3" fontId="17" fillId="6" borderId="20" xfId="0" applyNumberFormat="1" applyFont="1" applyFill="1" applyBorder="1" applyAlignment="1"/>
    <xf numFmtId="173" fontId="17" fillId="6" borderId="20" xfId="0" applyNumberFormat="1" applyFont="1" applyFill="1" applyBorder="1" applyAlignment="1"/>
    <xf numFmtId="17" fontId="8" fillId="2" borderId="2" xfId="1" applyNumberFormat="1" applyFon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4"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12">
    <dxf>
      <numFmt numFmtId="184" formatCode="\^"/>
    </dxf>
    <dxf>
      <numFmt numFmtId="185" formatCode="\^;\^;\^"/>
    </dxf>
    <dxf>
      <numFmt numFmtId="186" formatCode="&quot;-&quot;"/>
    </dxf>
    <dxf>
      <numFmt numFmtId="186" formatCode="&quot;-&quot;"/>
    </dxf>
    <dxf>
      <numFmt numFmtId="184" formatCode="\^"/>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4" formatCode="\^"/>
    </dxf>
    <dxf>
      <numFmt numFmtId="185" formatCode="\^;\^;\^"/>
    </dxf>
    <dxf>
      <numFmt numFmtId="186" formatCode="&quot;-&quot;"/>
    </dxf>
    <dxf>
      <numFmt numFmtId="184" formatCode="\^"/>
    </dxf>
    <dxf>
      <numFmt numFmtId="184" formatCode="\^"/>
    </dxf>
    <dxf>
      <numFmt numFmtId="184" formatCode="\^"/>
    </dxf>
    <dxf>
      <numFmt numFmtId="187" formatCode="&quot;^&quot;"/>
    </dxf>
    <dxf>
      <numFmt numFmtId="187"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4" formatCode="\^"/>
    </dxf>
    <dxf>
      <numFmt numFmtId="184" formatCode="\^"/>
    </dxf>
    <dxf>
      <numFmt numFmtId="184" formatCode="\^"/>
    </dxf>
    <dxf>
      <numFmt numFmtId="185" formatCode="\^;\^;\^"/>
    </dxf>
    <dxf>
      <numFmt numFmtId="185"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3" formatCode="\^;&quot;^&quot;"/>
    </dxf>
    <dxf>
      <numFmt numFmtId="184" formatCode="\^"/>
    </dxf>
    <dxf>
      <numFmt numFmtId="183" formatCode="\^;&quot;^&quot;"/>
    </dxf>
    <dxf>
      <numFmt numFmtId="184" formatCode="\^"/>
    </dxf>
    <dxf>
      <numFmt numFmtId="183" formatCode="\^;&quot;^&quot;"/>
    </dxf>
    <dxf>
      <numFmt numFmtId="184" formatCode="\^"/>
    </dxf>
    <dxf>
      <numFmt numFmtId="183" formatCode="\^;&quot;^&quot;"/>
    </dxf>
    <dxf>
      <numFmt numFmtId="186" formatCode="&quot;-&quot;"/>
    </dxf>
    <dxf>
      <numFmt numFmtId="185" formatCode="\^;\^;\^"/>
    </dxf>
    <dxf>
      <numFmt numFmtId="186" formatCode="&quot;-&quot;"/>
    </dxf>
    <dxf>
      <numFmt numFmtId="185"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5"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5" formatCode="\^;\^;\^"/>
    </dxf>
    <dxf>
      <numFmt numFmtId="186" formatCode="&quot;-&quot;"/>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6" formatCode="&quot;-&quot;"/>
    </dxf>
    <dxf>
      <numFmt numFmtId="186" formatCode="&quot;-&quot;"/>
    </dxf>
    <dxf>
      <numFmt numFmtId="184" formatCode="\^"/>
    </dxf>
    <dxf>
      <numFmt numFmtId="184" formatCode="\^"/>
    </dxf>
    <dxf>
      <numFmt numFmtId="186" formatCode="&quot;-&quot;"/>
    </dxf>
    <dxf>
      <numFmt numFmtId="186" formatCode="&quot;-&quot;"/>
    </dxf>
    <dxf>
      <numFmt numFmtId="186" formatCode="&quot;-&quot;"/>
    </dxf>
    <dxf>
      <numFmt numFmtId="184" formatCode="\^"/>
    </dxf>
    <dxf>
      <numFmt numFmtId="184" formatCode="\^"/>
    </dxf>
    <dxf>
      <numFmt numFmtId="186" formatCode="&quot;-&quot;"/>
    </dxf>
    <dxf>
      <numFmt numFmtId="184" formatCode="\^"/>
    </dxf>
    <dxf>
      <numFmt numFmtId="184" formatCode="\^"/>
    </dxf>
    <dxf>
      <numFmt numFmtId="186" formatCode="&quot;-&quot;"/>
    </dxf>
    <dxf>
      <numFmt numFmtId="184" formatCode="\^"/>
    </dxf>
    <dxf>
      <numFmt numFmtId="186" formatCode="&quot;-&quot;"/>
    </dxf>
    <dxf>
      <numFmt numFmtId="184" formatCode="\^"/>
    </dxf>
    <dxf>
      <numFmt numFmtId="186" formatCode="&quot;-&quot;"/>
    </dxf>
    <dxf>
      <numFmt numFmtId="184" formatCode="\^"/>
    </dxf>
    <dxf>
      <numFmt numFmtId="186" formatCode="&quot;-&quot;"/>
    </dxf>
    <dxf>
      <numFmt numFmtId="184" formatCode="\^"/>
    </dxf>
    <dxf>
      <numFmt numFmtId="186" formatCode="&quot;-&quot;"/>
    </dxf>
    <dxf>
      <numFmt numFmtId="186" formatCode="&quot;-&quot;"/>
    </dxf>
    <dxf>
      <numFmt numFmtId="184" formatCode="\^"/>
    </dxf>
    <dxf>
      <numFmt numFmtId="184" formatCode="\^"/>
    </dxf>
    <dxf>
      <numFmt numFmtId="184" formatCode="\^"/>
    </dxf>
    <dxf>
      <numFmt numFmtId="183" formatCode="\^;&quot;^&quot;"/>
    </dxf>
    <dxf>
      <numFmt numFmtId="184" formatCode="\^"/>
    </dxf>
    <dxf>
      <numFmt numFmtId="184" formatCode="\^"/>
    </dxf>
    <dxf>
      <numFmt numFmtId="184" formatCode="\^"/>
    </dxf>
    <dxf>
      <numFmt numFmtId="184" formatCode="\^"/>
    </dxf>
    <dxf>
      <numFmt numFmtId="186" formatCode="&quot;-&quot;"/>
    </dxf>
    <dxf>
      <numFmt numFmtId="184" formatCode="\^"/>
    </dxf>
    <dxf>
      <numFmt numFmtId="184" formatCode="\^"/>
    </dxf>
    <dxf>
      <numFmt numFmtId="186" formatCode="&quot;-&quot;"/>
    </dxf>
    <dxf>
      <numFmt numFmtId="186" formatCode="&quot;-&quot;"/>
    </dxf>
    <dxf>
      <numFmt numFmtId="184"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2.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7.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667</v>
      </c>
    </row>
    <row r="3" spans="1:9" ht="15" customHeight="1" x14ac:dyDescent="0.2">
      <c r="A3" s="514">
        <v>44317</v>
      </c>
    </row>
    <row r="4" spans="1:9" ht="15" customHeight="1" x14ac:dyDescent="0.25">
      <c r="A4" s="794" t="s">
        <v>19</v>
      </c>
      <c r="B4" s="794"/>
      <c r="C4" s="794"/>
      <c r="D4" s="794"/>
      <c r="E4" s="794"/>
      <c r="F4" s="794"/>
      <c r="G4" s="79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508</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516</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518</v>
      </c>
      <c r="D25" s="215"/>
      <c r="E25" s="215"/>
      <c r="F25" s="215"/>
      <c r="G25" s="8"/>
      <c r="H25" s="8"/>
    </row>
    <row r="26" spans="2:9" ht="15" customHeight="1" x14ac:dyDescent="0.2">
      <c r="C26" s="215" t="s">
        <v>33</v>
      </c>
      <c r="D26" s="215"/>
      <c r="E26" s="215"/>
      <c r="F26" s="215"/>
      <c r="G26" s="8"/>
      <c r="H26" s="8"/>
    </row>
    <row r="27" spans="2:9" ht="15" customHeight="1" x14ac:dyDescent="0.2">
      <c r="C27" s="215" t="s">
        <v>444</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245</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511</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251</v>
      </c>
      <c r="D43" s="8"/>
      <c r="E43" s="8"/>
      <c r="F43" s="8"/>
      <c r="H43" s="11"/>
      <c r="I43" s="11"/>
    </row>
    <row r="44" spans="1:9" ht="15" customHeight="1" x14ac:dyDescent="0.2">
      <c r="C44" s="8" t="s">
        <v>510</v>
      </c>
      <c r="D44" s="8"/>
      <c r="E44" s="8"/>
      <c r="F44" s="8"/>
      <c r="G44" s="11"/>
    </row>
    <row r="45" spans="1:9" ht="15" customHeight="1" x14ac:dyDescent="0.2">
      <c r="C45" s="8" t="s">
        <v>253</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509</v>
      </c>
      <c r="D49" s="8"/>
      <c r="E49" s="8"/>
      <c r="F49" s="8"/>
      <c r="G49" s="8"/>
    </row>
    <row r="50" spans="1:8" ht="15" customHeight="1" x14ac:dyDescent="0.2">
      <c r="B50" s="6"/>
      <c r="C50" s="8" t="s">
        <v>488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324</v>
      </c>
      <c r="D63" s="8"/>
      <c r="E63" s="8"/>
      <c r="F63" s="8"/>
      <c r="G63" s="8"/>
    </row>
    <row r="64" spans="1:8" ht="15" customHeight="1" x14ac:dyDescent="0.2">
      <c r="B64" s="6"/>
      <c r="C64" s="8" t="s">
        <v>372</v>
      </c>
      <c r="D64" s="8"/>
      <c r="E64" s="8"/>
      <c r="F64" s="8"/>
      <c r="G64" s="8"/>
    </row>
    <row r="65" spans="2:9" ht="15" customHeight="1" x14ac:dyDescent="0.2">
      <c r="B65" s="6"/>
      <c r="C65" s="8" t="s">
        <v>500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501</v>
      </c>
      <c r="D69" s="8"/>
      <c r="E69" s="8"/>
      <c r="F69" s="8"/>
      <c r="G69" s="10"/>
      <c r="H69" s="10"/>
    </row>
    <row r="70" spans="2:9" ht="15" customHeight="1" x14ac:dyDescent="0.2">
      <c r="B70" s="6"/>
      <c r="C70" s="8" t="s">
        <v>18</v>
      </c>
      <c r="D70" s="8"/>
      <c r="E70" s="8"/>
      <c r="F70" s="8"/>
      <c r="G70" s="10"/>
    </row>
    <row r="71" spans="2:9" ht="15" customHeight="1" x14ac:dyDescent="0.2">
      <c r="C71" s="215" t="s">
        <v>513</v>
      </c>
      <c r="D71" s="215"/>
      <c r="E71" s="215"/>
      <c r="F71" s="8"/>
      <c r="G71" s="8"/>
    </row>
    <row r="72" spans="2:9" ht="15" customHeight="1" x14ac:dyDescent="0.2">
      <c r="C72" s="8" t="s">
        <v>512</v>
      </c>
      <c r="D72" s="8"/>
      <c r="E72" s="8"/>
      <c r="F72" s="8"/>
      <c r="G72" s="8"/>
      <c r="H72" s="8"/>
    </row>
    <row r="73" spans="2:9" ht="15" customHeight="1" x14ac:dyDescent="0.2">
      <c r="C73" s="8" t="s">
        <v>349</v>
      </c>
      <c r="D73" s="8"/>
      <c r="E73" s="8"/>
      <c r="F73" s="8"/>
    </row>
    <row r="74" spans="2:9" ht="15" customHeight="1" x14ac:dyDescent="0.2">
      <c r="C74" s="8" t="s">
        <v>534</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356</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371</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514</v>
      </c>
      <c r="D90" s="8"/>
      <c r="E90" s="8"/>
      <c r="F90" s="8"/>
      <c r="G90" s="8"/>
      <c r="H90" s="8"/>
      <c r="I90" s="10"/>
      <c r="J90" s="10"/>
    </row>
    <row r="91" spans="1:10" ht="15" customHeight="1" x14ac:dyDescent="0.2">
      <c r="C91" s="215" t="s">
        <v>515</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5" t="s">
        <v>520</v>
      </c>
      <c r="B98" s="796"/>
      <c r="C98" s="796"/>
      <c r="D98" s="796"/>
      <c r="E98" s="796"/>
      <c r="F98" s="796"/>
      <c r="G98" s="796"/>
      <c r="H98" s="796"/>
      <c r="I98" s="796"/>
      <c r="J98" s="796"/>
      <c r="K98" s="796"/>
    </row>
    <row r="99" spans="1:11" ht="15" customHeight="1" x14ac:dyDescent="0.2">
      <c r="A99" s="796"/>
      <c r="B99" s="796"/>
      <c r="C99" s="796"/>
      <c r="D99" s="796"/>
      <c r="E99" s="796"/>
      <c r="F99" s="796"/>
      <c r="G99" s="796"/>
      <c r="H99" s="796"/>
      <c r="I99" s="796"/>
      <c r="J99" s="796"/>
      <c r="K99" s="796"/>
    </row>
    <row r="100" spans="1:11" ht="15" customHeight="1" x14ac:dyDescent="0.2">
      <c r="A100" s="796"/>
      <c r="B100" s="796"/>
      <c r="C100" s="796"/>
      <c r="D100" s="796"/>
      <c r="E100" s="796"/>
      <c r="F100" s="796"/>
      <c r="G100" s="796"/>
      <c r="H100" s="796"/>
      <c r="I100" s="796"/>
      <c r="J100" s="796"/>
      <c r="K100" s="796"/>
    </row>
    <row r="101" spans="1:11" ht="15" customHeight="1" x14ac:dyDescent="0.2">
      <c r="A101" s="796"/>
      <c r="B101" s="796"/>
      <c r="C101" s="796"/>
      <c r="D101" s="796"/>
      <c r="E101" s="796"/>
      <c r="F101" s="796"/>
      <c r="G101" s="796"/>
      <c r="H101" s="796"/>
      <c r="I101" s="796"/>
      <c r="J101" s="796"/>
      <c r="K101" s="796"/>
    </row>
    <row r="102" spans="1:11" ht="15" customHeight="1" x14ac:dyDescent="0.2">
      <c r="A102" s="796"/>
      <c r="B102" s="796"/>
      <c r="C102" s="796"/>
      <c r="D102" s="796"/>
      <c r="E102" s="796"/>
      <c r="F102" s="796"/>
      <c r="G102" s="796"/>
      <c r="H102" s="796"/>
      <c r="I102" s="796"/>
      <c r="J102" s="796"/>
      <c r="K102" s="79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814">
        <f>INDICE!A3</f>
        <v>44317</v>
      </c>
      <c r="C3" s="815"/>
      <c r="D3" s="815" t="s">
        <v>116</v>
      </c>
      <c r="E3" s="815"/>
      <c r="F3" s="815" t="s">
        <v>117</v>
      </c>
      <c r="G3" s="816"/>
      <c r="H3" s="815"/>
    </row>
    <row r="4" spans="1:8" x14ac:dyDescent="0.2">
      <c r="A4" s="356"/>
      <c r="B4" s="357" t="s">
        <v>47</v>
      </c>
      <c r="C4" s="357" t="s">
        <v>429</v>
      </c>
      <c r="D4" s="357" t="s">
        <v>47</v>
      </c>
      <c r="E4" s="357" t="s">
        <v>429</v>
      </c>
      <c r="F4" s="357" t="s">
        <v>47</v>
      </c>
      <c r="G4" s="358" t="s">
        <v>429</v>
      </c>
      <c r="H4" s="358" t="s">
        <v>107</v>
      </c>
    </row>
    <row r="5" spans="1:8" x14ac:dyDescent="0.2">
      <c r="A5" s="359" t="s">
        <v>172</v>
      </c>
      <c r="B5" s="331">
        <v>1838.8966199999961</v>
      </c>
      <c r="C5" s="324">
        <v>50.615848277690823</v>
      </c>
      <c r="D5" s="323">
        <v>8360.2055499999969</v>
      </c>
      <c r="E5" s="324">
        <v>15.121768068358868</v>
      </c>
      <c r="F5" s="323">
        <v>20570.546969999992</v>
      </c>
      <c r="G5" s="338">
        <v>-2.227696204990687</v>
      </c>
      <c r="H5" s="329">
        <v>69.945823395012724</v>
      </c>
    </row>
    <row r="6" spans="1:8" x14ac:dyDescent="0.2">
      <c r="A6" s="359" t="s">
        <v>173</v>
      </c>
      <c r="B6" s="600">
        <v>0.63203000000000009</v>
      </c>
      <c r="C6" s="338">
        <v>-57.120856456668321</v>
      </c>
      <c r="D6" s="360">
        <v>7.9870399999999995</v>
      </c>
      <c r="E6" s="324">
        <v>-43.884281494762931</v>
      </c>
      <c r="F6" s="323">
        <v>32.21125</v>
      </c>
      <c r="G6" s="324">
        <v>26.016484397800717</v>
      </c>
      <c r="H6" s="329">
        <v>0.10952758850401169</v>
      </c>
    </row>
    <row r="7" spans="1:8" x14ac:dyDescent="0.2">
      <c r="A7" s="359" t="s">
        <v>174</v>
      </c>
      <c r="B7" s="755">
        <v>8.0000000000000002E-3</v>
      </c>
      <c r="C7" s="750">
        <v>-94.758566467928972</v>
      </c>
      <c r="D7" s="360">
        <v>2.5999999999999999E-2</v>
      </c>
      <c r="E7" s="750">
        <v>-96.548977966551632</v>
      </c>
      <c r="F7" s="360">
        <v>0.42407000000000006</v>
      </c>
      <c r="G7" s="324">
        <v>-98.821955131677569</v>
      </c>
      <c r="H7" s="600">
        <v>1.4419609439837399E-3</v>
      </c>
    </row>
    <row r="8" spans="1:8" x14ac:dyDescent="0.2">
      <c r="A8" s="370" t="s">
        <v>175</v>
      </c>
      <c r="B8" s="332">
        <v>1839.5366499999961</v>
      </c>
      <c r="C8" s="333">
        <v>50.467804449442312</v>
      </c>
      <c r="D8" s="332">
        <v>8368.2185899999968</v>
      </c>
      <c r="E8" s="379">
        <v>14.994796779400266</v>
      </c>
      <c r="F8" s="332">
        <v>20603.182289999993</v>
      </c>
      <c r="G8" s="333">
        <v>-2.3582706820876367</v>
      </c>
      <c r="H8" s="333">
        <v>70.056792944460724</v>
      </c>
    </row>
    <row r="9" spans="1:8" x14ac:dyDescent="0.2">
      <c r="A9" s="359" t="s">
        <v>176</v>
      </c>
      <c r="B9" s="331">
        <v>323.45206999999999</v>
      </c>
      <c r="C9" s="324">
        <v>-13.743602880382532</v>
      </c>
      <c r="D9" s="323">
        <v>1972.9237199999995</v>
      </c>
      <c r="E9" s="324">
        <v>-3.4820417359787554</v>
      </c>
      <c r="F9" s="323">
        <v>4398.1771800000006</v>
      </c>
      <c r="G9" s="324">
        <v>-0.9894459068748227</v>
      </c>
      <c r="H9" s="329">
        <v>14.955077506733661</v>
      </c>
    </row>
    <row r="10" spans="1:8" x14ac:dyDescent="0.2">
      <c r="A10" s="359" t="s">
        <v>177</v>
      </c>
      <c r="B10" s="331">
        <v>47.126650000000019</v>
      </c>
      <c r="C10" s="324">
        <v>-28.611701090653817</v>
      </c>
      <c r="D10" s="323">
        <v>556.55326000000002</v>
      </c>
      <c r="E10" s="324">
        <v>-13.182361117706071</v>
      </c>
      <c r="F10" s="323">
        <v>1032.8965000000001</v>
      </c>
      <c r="G10" s="324">
        <v>-30.04289883676503</v>
      </c>
      <c r="H10" s="329">
        <v>3.5121475515304099</v>
      </c>
    </row>
    <row r="11" spans="1:8" x14ac:dyDescent="0.2">
      <c r="A11" s="359" t="s">
        <v>178</v>
      </c>
      <c r="B11" s="331">
        <v>304.48401000000001</v>
      </c>
      <c r="C11" s="324">
        <v>19.34615333811087</v>
      </c>
      <c r="D11" s="323">
        <v>1450.3083399999998</v>
      </c>
      <c r="E11" s="324">
        <v>-3.1473704755789478</v>
      </c>
      <c r="F11" s="323">
        <v>3375.0010400000001</v>
      </c>
      <c r="G11" s="324">
        <v>18.12842946194365</v>
      </c>
      <c r="H11" s="329">
        <v>11.475981997275223</v>
      </c>
    </row>
    <row r="12" spans="1:8" s="3" customFormat="1" x14ac:dyDescent="0.2">
      <c r="A12" s="361" t="s">
        <v>149</v>
      </c>
      <c r="B12" s="334">
        <v>2514.599379999996</v>
      </c>
      <c r="C12" s="335">
        <v>31.059133493251039</v>
      </c>
      <c r="D12" s="334">
        <v>12348.003909999996</v>
      </c>
      <c r="E12" s="335">
        <v>7.7521138622893062</v>
      </c>
      <c r="F12" s="334">
        <v>29409.25700999999</v>
      </c>
      <c r="G12" s="335">
        <v>-1.5637760062459882</v>
      </c>
      <c r="H12" s="335">
        <v>100</v>
      </c>
    </row>
    <row r="13" spans="1:8" x14ac:dyDescent="0.2">
      <c r="A13" s="371" t="s">
        <v>150</v>
      </c>
      <c r="B13" s="336"/>
      <c r="C13" s="336"/>
      <c r="D13" s="336"/>
      <c r="E13" s="336"/>
      <c r="F13" s="336"/>
      <c r="G13" s="336"/>
      <c r="H13" s="336"/>
    </row>
    <row r="14" spans="1:8" s="105" customFormat="1" x14ac:dyDescent="0.2">
      <c r="A14" s="617" t="s">
        <v>179</v>
      </c>
      <c r="B14" s="608">
        <v>117.14537000000007</v>
      </c>
      <c r="C14" s="609">
        <v>52.90384558907536</v>
      </c>
      <c r="D14" s="610">
        <v>558.00658999999996</v>
      </c>
      <c r="E14" s="609">
        <v>-2.2698367995605864</v>
      </c>
      <c r="F14" s="323">
        <v>1436.1040999999996</v>
      </c>
      <c r="G14" s="609">
        <v>-7.161506427319658</v>
      </c>
      <c r="H14" s="611">
        <v>4.8831702872047504</v>
      </c>
    </row>
    <row r="15" spans="1:8" s="105" customFormat="1" x14ac:dyDescent="0.2">
      <c r="A15" s="618" t="s">
        <v>575</v>
      </c>
      <c r="B15" s="613">
        <v>6.3681998398890451</v>
      </c>
      <c r="C15" s="614"/>
      <c r="D15" s="615">
        <v>6.6681646039554536</v>
      </c>
      <c r="E15" s="614"/>
      <c r="F15" s="615">
        <v>6.9703023532293367</v>
      </c>
      <c r="G15" s="614"/>
      <c r="H15" s="616"/>
    </row>
    <row r="16" spans="1:8" s="105" customFormat="1" x14ac:dyDescent="0.2">
      <c r="A16" s="619" t="s">
        <v>435</v>
      </c>
      <c r="B16" s="620">
        <v>228.50971000000001</v>
      </c>
      <c r="C16" s="621">
        <v>17.190981283267277</v>
      </c>
      <c r="D16" s="622">
        <v>1058.20722</v>
      </c>
      <c r="E16" s="338">
        <v>-4.6411619230233763</v>
      </c>
      <c r="F16" s="622">
        <v>2412.7419399999999</v>
      </c>
      <c r="G16" s="621">
        <v>13.989616405363838</v>
      </c>
      <c r="H16" s="623">
        <v>8.2040220845416059</v>
      </c>
    </row>
    <row r="17" spans="1:22" x14ac:dyDescent="0.2">
      <c r="A17" s="367"/>
      <c r="B17" s="364"/>
      <c r="C17" s="364"/>
      <c r="D17" s="364"/>
      <c r="E17" s="364"/>
      <c r="F17" s="364"/>
      <c r="G17" s="364"/>
      <c r="H17" s="368" t="s">
        <v>222</v>
      </c>
    </row>
    <row r="18" spans="1:22" x14ac:dyDescent="0.2">
      <c r="A18" s="362" t="s">
        <v>486</v>
      </c>
      <c r="B18" s="339"/>
      <c r="C18" s="339"/>
      <c r="D18" s="339"/>
      <c r="E18" s="339"/>
      <c r="F18" s="323"/>
      <c r="G18" s="339"/>
      <c r="H18" s="339"/>
      <c r="I18" s="88"/>
      <c r="J18" s="88"/>
      <c r="K18" s="88"/>
      <c r="L18" s="88"/>
      <c r="M18" s="88"/>
      <c r="N18" s="88"/>
    </row>
    <row r="19" spans="1:22" x14ac:dyDescent="0.2">
      <c r="A19" s="817" t="s">
        <v>436</v>
      </c>
      <c r="B19" s="818"/>
      <c r="C19" s="818"/>
      <c r="D19" s="818"/>
      <c r="E19" s="818"/>
      <c r="F19" s="818"/>
      <c r="G19" s="818"/>
      <c r="H19" s="339"/>
      <c r="I19" s="88"/>
      <c r="J19" s="88"/>
      <c r="K19" s="88"/>
      <c r="L19" s="88"/>
      <c r="M19" s="88"/>
      <c r="N19" s="88"/>
    </row>
    <row r="20" spans="1:22" ht="14.25" x14ac:dyDescent="0.2">
      <c r="A20" s="133" t="s">
        <v>544</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5"/>
      <c r="E23" s="645"/>
      <c r="F23" s="645"/>
      <c r="G23" s="645"/>
      <c r="H23" s="645"/>
      <c r="I23" s="645"/>
      <c r="J23" s="645"/>
      <c r="K23" s="645"/>
      <c r="L23" s="645"/>
      <c r="M23" s="645"/>
      <c r="N23" s="645"/>
      <c r="O23" s="645"/>
      <c r="P23" s="645"/>
      <c r="Q23" s="645"/>
      <c r="R23" s="645"/>
      <c r="S23" s="645"/>
      <c r="T23" s="645"/>
      <c r="U23" s="645"/>
      <c r="V23" s="645"/>
    </row>
    <row r="24" spans="1:22" x14ac:dyDescent="0.2">
      <c r="B24" s="81" t="s">
        <v>377</v>
      </c>
    </row>
    <row r="32" spans="1:22" x14ac:dyDescent="0.2">
      <c r="C32" s="81" t="s">
        <v>377</v>
      </c>
    </row>
  </sheetData>
  <mergeCells count="4">
    <mergeCell ref="B3:C3"/>
    <mergeCell ref="D3:E3"/>
    <mergeCell ref="F3:H3"/>
    <mergeCell ref="A19:G19"/>
  </mergeCells>
  <conditionalFormatting sqref="B6">
    <cfRule type="cellIs" dxfId="175" priority="27" operator="between">
      <formula>0</formula>
      <formula>0.5</formula>
    </cfRule>
    <cfRule type="cellIs" dxfId="174" priority="28" operator="between">
      <formula>0</formula>
      <formula>0.49</formula>
    </cfRule>
  </conditionalFormatting>
  <conditionalFormatting sqref="D6">
    <cfRule type="cellIs" dxfId="173" priority="25" operator="between">
      <formula>0</formula>
      <formula>0.5</formula>
    </cfRule>
    <cfRule type="cellIs" dxfId="172" priority="26" operator="between">
      <formula>0</formula>
      <formula>0.49</formula>
    </cfRule>
  </conditionalFormatting>
  <conditionalFormatting sqref="D7">
    <cfRule type="cellIs" dxfId="171" priority="23" operator="between">
      <formula>0</formula>
      <formula>0.5</formula>
    </cfRule>
    <cfRule type="cellIs" dxfId="170" priority="24" operator="between">
      <formula>0</formula>
      <formula>0.49</formula>
    </cfRule>
  </conditionalFormatting>
  <conditionalFormatting sqref="B7">
    <cfRule type="cellIs" dxfId="169" priority="11" operator="between">
      <formula>0</formula>
      <formula>0.5</formula>
    </cfRule>
    <cfRule type="cellIs" dxfId="168" priority="12" operator="between">
      <formula>0</formula>
      <formula>0.49</formula>
    </cfRule>
  </conditionalFormatting>
  <conditionalFormatting sqref="E16">
    <cfRule type="cellIs" dxfId="167" priority="10" operator="between">
      <formula>0</formula>
      <formula>0.5</formula>
    </cfRule>
  </conditionalFormatting>
  <conditionalFormatting sqref="E16">
    <cfRule type="cellIs" dxfId="166" priority="9" operator="equal">
      <formula>0</formula>
    </cfRule>
  </conditionalFormatting>
  <conditionalFormatting sqref="E8">
    <cfRule type="cellIs" dxfId="165" priority="7" operator="between">
      <formula>-0.04999999</formula>
      <formula>-0.00000001</formula>
    </cfRule>
  </conditionalFormatting>
  <conditionalFormatting sqref="H7">
    <cfRule type="cellIs" dxfId="164" priority="3" operator="between">
      <formula>0</formula>
      <formula>0.5</formula>
    </cfRule>
    <cfRule type="cellIs" dxfId="163" priority="4" operator="between">
      <formula>0</formula>
      <formula>0.49</formula>
    </cfRule>
  </conditionalFormatting>
  <conditionalFormatting sqref="F7">
    <cfRule type="cellIs" dxfId="162" priority="1" operator="between">
      <formula>0</formula>
      <formula>0.5</formula>
    </cfRule>
    <cfRule type="cellIs" dxfId="161"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437</v>
      </c>
    </row>
    <row r="2" spans="1:10" ht="15.75" x14ac:dyDescent="0.25">
      <c r="A2" s="2"/>
      <c r="J2" s="79" t="s">
        <v>152</v>
      </c>
    </row>
    <row r="3" spans="1:10" ht="13.9" customHeight="1" x14ac:dyDescent="0.2">
      <c r="A3" s="90" t="s">
        <v>528</v>
      </c>
      <c r="B3" s="812">
        <f>INDICE!A3</f>
        <v>44317</v>
      </c>
      <c r="C3" s="812"/>
      <c r="D3" s="812">
        <f>INDICE!C3</f>
        <v>0</v>
      </c>
      <c r="E3" s="812"/>
      <c r="F3" s="91"/>
      <c r="G3" s="813" t="s">
        <v>117</v>
      </c>
      <c r="H3" s="813"/>
      <c r="I3" s="813"/>
      <c r="J3" s="813"/>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301.67446000000001</v>
      </c>
      <c r="C5" s="94">
        <v>58.606629999999988</v>
      </c>
      <c r="D5" s="94">
        <v>2.1626899999999996</v>
      </c>
      <c r="E5" s="348">
        <v>362.44378</v>
      </c>
      <c r="F5" s="94"/>
      <c r="G5" s="94">
        <v>3273.6549899999991</v>
      </c>
      <c r="H5" s="94">
        <v>692.75385000000006</v>
      </c>
      <c r="I5" s="94">
        <v>46.705310000000004</v>
      </c>
      <c r="J5" s="348">
        <v>4013.114149999999</v>
      </c>
    </row>
    <row r="6" spans="1:10" x14ac:dyDescent="0.2">
      <c r="A6" s="373" t="s">
        <v>155</v>
      </c>
      <c r="B6" s="96">
        <v>67.067709999999991</v>
      </c>
      <c r="C6" s="96">
        <v>21.560200000000002</v>
      </c>
      <c r="D6" s="96">
        <v>2.13883</v>
      </c>
      <c r="E6" s="350">
        <v>90.766739999999984</v>
      </c>
      <c r="F6" s="96"/>
      <c r="G6" s="96">
        <v>784.88693000000012</v>
      </c>
      <c r="H6" s="96">
        <v>312.16746000000001</v>
      </c>
      <c r="I6" s="96">
        <v>68.654860000000014</v>
      </c>
      <c r="J6" s="350">
        <v>1165.7092500000003</v>
      </c>
    </row>
    <row r="7" spans="1:10" x14ac:dyDescent="0.2">
      <c r="A7" s="373" t="s">
        <v>156</v>
      </c>
      <c r="B7" s="96">
        <v>33.173610000000004</v>
      </c>
      <c r="C7" s="96">
        <v>6.4587500000000002</v>
      </c>
      <c r="D7" s="96">
        <v>2.18302</v>
      </c>
      <c r="E7" s="350">
        <v>41.815380000000005</v>
      </c>
      <c r="F7" s="96"/>
      <c r="G7" s="96">
        <v>374.0685000000002</v>
      </c>
      <c r="H7" s="96">
        <v>77.882680000000008</v>
      </c>
      <c r="I7" s="96">
        <v>40.306809999999999</v>
      </c>
      <c r="J7" s="350">
        <v>492.25799000000018</v>
      </c>
    </row>
    <row r="8" spans="1:10" x14ac:dyDescent="0.2">
      <c r="A8" s="373" t="s">
        <v>157</v>
      </c>
      <c r="B8" s="96">
        <v>28.050560000000001</v>
      </c>
      <c r="C8" s="96">
        <v>4.0270000000000001</v>
      </c>
      <c r="D8" s="96">
        <v>2.19001</v>
      </c>
      <c r="E8" s="350">
        <v>34.267569999999999</v>
      </c>
      <c r="F8" s="96"/>
      <c r="G8" s="96">
        <v>319.66460999999993</v>
      </c>
      <c r="H8" s="96">
        <v>48.554179999999995</v>
      </c>
      <c r="I8" s="96">
        <v>65.973429999999993</v>
      </c>
      <c r="J8" s="350">
        <v>434.19221999999991</v>
      </c>
    </row>
    <row r="9" spans="1:10" x14ac:dyDescent="0.2">
      <c r="A9" s="373" t="s">
        <v>158</v>
      </c>
      <c r="B9" s="96">
        <v>50.203720000000004</v>
      </c>
      <c r="C9" s="96">
        <v>0</v>
      </c>
      <c r="D9" s="96">
        <v>0</v>
      </c>
      <c r="E9" s="350">
        <v>50.203720000000004</v>
      </c>
      <c r="F9" s="96"/>
      <c r="G9" s="96">
        <v>579.03069999999991</v>
      </c>
      <c r="H9" s="96">
        <v>0</v>
      </c>
      <c r="I9" s="96">
        <v>5.0177100000000001</v>
      </c>
      <c r="J9" s="350">
        <v>584.04840999999988</v>
      </c>
    </row>
    <row r="10" spans="1:10" x14ac:dyDescent="0.2">
      <c r="A10" s="373" t="s">
        <v>159</v>
      </c>
      <c r="B10" s="96">
        <v>21.38186</v>
      </c>
      <c r="C10" s="96">
        <v>4.6340200000000005</v>
      </c>
      <c r="D10" s="96">
        <v>0.12012000000000002</v>
      </c>
      <c r="E10" s="350">
        <v>26.135999999999999</v>
      </c>
      <c r="F10" s="96"/>
      <c r="G10" s="96">
        <v>272.9464099999999</v>
      </c>
      <c r="H10" s="96">
        <v>59.131359999999994</v>
      </c>
      <c r="I10" s="96">
        <v>1.9569799999999995</v>
      </c>
      <c r="J10" s="350">
        <v>334.03474999999986</v>
      </c>
    </row>
    <row r="11" spans="1:10" x14ac:dyDescent="0.2">
      <c r="A11" s="373" t="s">
        <v>160</v>
      </c>
      <c r="B11" s="96">
        <v>132.24025999999998</v>
      </c>
      <c r="C11" s="96">
        <v>46.268500000000003</v>
      </c>
      <c r="D11" s="96">
        <v>7.5032200000000016</v>
      </c>
      <c r="E11" s="350">
        <v>186.01197999999999</v>
      </c>
      <c r="F11" s="96"/>
      <c r="G11" s="96">
        <v>1513.4821500000007</v>
      </c>
      <c r="H11" s="96">
        <v>675.71736999999962</v>
      </c>
      <c r="I11" s="96">
        <v>136.71377000000001</v>
      </c>
      <c r="J11" s="350">
        <v>2325.91329</v>
      </c>
    </row>
    <row r="12" spans="1:10" x14ac:dyDescent="0.2">
      <c r="A12" s="373" t="s">
        <v>524</v>
      </c>
      <c r="B12" s="96">
        <v>103.31966999999999</v>
      </c>
      <c r="C12" s="96">
        <v>35.88577999999999</v>
      </c>
      <c r="D12" s="96">
        <v>2.5168699999999999</v>
      </c>
      <c r="E12" s="350">
        <v>141.72232</v>
      </c>
      <c r="F12" s="96"/>
      <c r="G12" s="96">
        <v>1175.8316200000004</v>
      </c>
      <c r="H12" s="96">
        <v>591.29428000000007</v>
      </c>
      <c r="I12" s="96">
        <v>81.153139999999951</v>
      </c>
      <c r="J12" s="350">
        <v>1848.2790400000004</v>
      </c>
    </row>
    <row r="13" spans="1:10" x14ac:dyDescent="0.2">
      <c r="A13" s="373" t="s">
        <v>161</v>
      </c>
      <c r="B13" s="96">
        <v>288.98128000000003</v>
      </c>
      <c r="C13" s="96">
        <v>32.373749999999994</v>
      </c>
      <c r="D13" s="96">
        <v>5.4550100000000006</v>
      </c>
      <c r="E13" s="350">
        <v>326.81004000000001</v>
      </c>
      <c r="F13" s="96"/>
      <c r="G13" s="96">
        <v>3257.5296600000024</v>
      </c>
      <c r="H13" s="96">
        <v>528.32224999999971</v>
      </c>
      <c r="I13" s="96">
        <v>100.72428999999994</v>
      </c>
      <c r="J13" s="350">
        <v>3886.5762000000022</v>
      </c>
    </row>
    <row r="14" spans="1:10" x14ac:dyDescent="0.2">
      <c r="A14" s="373" t="s">
        <v>162</v>
      </c>
      <c r="B14" s="96">
        <v>0.89183000000000001</v>
      </c>
      <c r="C14" s="96">
        <v>0</v>
      </c>
      <c r="D14" s="96">
        <v>0.16732999999999998</v>
      </c>
      <c r="E14" s="350">
        <v>1.0591599999999999</v>
      </c>
      <c r="F14" s="96"/>
      <c r="G14" s="96">
        <v>9.9312000000000022</v>
      </c>
      <c r="H14" s="96">
        <v>0</v>
      </c>
      <c r="I14" s="96">
        <v>7.6933299999999996</v>
      </c>
      <c r="J14" s="350">
        <v>17.62453</v>
      </c>
    </row>
    <row r="15" spans="1:10" x14ac:dyDescent="0.2">
      <c r="A15" s="373" t="s">
        <v>163</v>
      </c>
      <c r="B15" s="96">
        <v>172.86653999999999</v>
      </c>
      <c r="C15" s="96">
        <v>21.619230000000002</v>
      </c>
      <c r="D15" s="96">
        <v>3.7542499999999999</v>
      </c>
      <c r="E15" s="350">
        <v>198.24002000000002</v>
      </c>
      <c r="F15" s="96"/>
      <c r="G15" s="96">
        <v>1948.8281799999982</v>
      </c>
      <c r="H15" s="96">
        <v>268.16228000000001</v>
      </c>
      <c r="I15" s="96">
        <v>55.327829999999985</v>
      </c>
      <c r="J15" s="350">
        <v>2272.3182899999983</v>
      </c>
    </row>
    <row r="16" spans="1:10" x14ac:dyDescent="0.2">
      <c r="A16" s="373" t="s">
        <v>164</v>
      </c>
      <c r="B16" s="96">
        <v>57.481469999999995</v>
      </c>
      <c r="C16" s="96">
        <v>13.096400000000001</v>
      </c>
      <c r="D16" s="96">
        <v>0.42507</v>
      </c>
      <c r="E16" s="350">
        <v>71.002939999999995</v>
      </c>
      <c r="F16" s="96"/>
      <c r="G16" s="96">
        <v>618.35233999999957</v>
      </c>
      <c r="H16" s="96">
        <v>151.63365999999996</v>
      </c>
      <c r="I16" s="96">
        <v>12.699380000000001</v>
      </c>
      <c r="J16" s="350">
        <v>782.68537999999955</v>
      </c>
    </row>
    <row r="17" spans="1:10" x14ac:dyDescent="0.2">
      <c r="A17" s="373" t="s">
        <v>165</v>
      </c>
      <c r="B17" s="96">
        <v>109.87514999999999</v>
      </c>
      <c r="C17" s="96">
        <v>29.600310000000007</v>
      </c>
      <c r="D17" s="96">
        <v>8.8773099999999996</v>
      </c>
      <c r="E17" s="350">
        <v>148.35276999999999</v>
      </c>
      <c r="F17" s="96"/>
      <c r="G17" s="96">
        <v>1251.4529200000011</v>
      </c>
      <c r="H17" s="96">
        <v>314.06769999999995</v>
      </c>
      <c r="I17" s="96">
        <v>173.73882999999995</v>
      </c>
      <c r="J17" s="350">
        <v>1739.2594500000012</v>
      </c>
    </row>
    <row r="18" spans="1:10" x14ac:dyDescent="0.2">
      <c r="A18" s="373" t="s">
        <v>166</v>
      </c>
      <c r="B18" s="96">
        <v>11.44486</v>
      </c>
      <c r="C18" s="96">
        <v>3.1465799999999997</v>
      </c>
      <c r="D18" s="96">
        <v>0.54269999999999996</v>
      </c>
      <c r="E18" s="350">
        <v>15.13414</v>
      </c>
      <c r="F18" s="96"/>
      <c r="G18" s="96">
        <v>135.83599999999996</v>
      </c>
      <c r="H18" s="96">
        <v>50.111699999999999</v>
      </c>
      <c r="I18" s="96">
        <v>13.70834</v>
      </c>
      <c r="J18" s="350">
        <v>199.65603999999993</v>
      </c>
    </row>
    <row r="19" spans="1:10" x14ac:dyDescent="0.2">
      <c r="A19" s="373" t="s">
        <v>167</v>
      </c>
      <c r="B19" s="96">
        <v>170.48028999999997</v>
      </c>
      <c r="C19" s="96">
        <v>11.751850000000001</v>
      </c>
      <c r="D19" s="96">
        <v>4.6972900000000006</v>
      </c>
      <c r="E19" s="350">
        <v>186.92942999999997</v>
      </c>
      <c r="F19" s="96"/>
      <c r="G19" s="96">
        <v>1855.641889999999</v>
      </c>
      <c r="H19" s="96">
        <v>197.27045000000001</v>
      </c>
      <c r="I19" s="96">
        <v>146.34835000000004</v>
      </c>
      <c r="J19" s="350">
        <v>2199.2606899999992</v>
      </c>
    </row>
    <row r="20" spans="1:10" x14ac:dyDescent="0.2">
      <c r="A20" s="373" t="s">
        <v>168</v>
      </c>
      <c r="B20" s="96">
        <v>0.98941000000000001</v>
      </c>
      <c r="C20" s="96">
        <v>0</v>
      </c>
      <c r="D20" s="96">
        <v>0</v>
      </c>
      <c r="E20" s="350">
        <v>0.98941000000000001</v>
      </c>
      <c r="F20" s="96"/>
      <c r="G20" s="96">
        <v>12.638350000000003</v>
      </c>
      <c r="H20" s="96">
        <v>0</v>
      </c>
      <c r="I20" s="96">
        <v>0</v>
      </c>
      <c r="J20" s="350">
        <v>12.638350000000003</v>
      </c>
    </row>
    <row r="21" spans="1:10" x14ac:dyDescent="0.2">
      <c r="A21" s="373" t="s">
        <v>169</v>
      </c>
      <c r="B21" s="96">
        <v>78.622060000000019</v>
      </c>
      <c r="C21" s="96">
        <v>12.566079999999999</v>
      </c>
      <c r="D21" s="96">
        <v>0.29008000000000006</v>
      </c>
      <c r="E21" s="350">
        <v>91.478220000000022</v>
      </c>
      <c r="F21" s="96"/>
      <c r="G21" s="96">
        <v>855.74716000000012</v>
      </c>
      <c r="H21" s="96">
        <v>148.74341000000004</v>
      </c>
      <c r="I21" s="96">
        <v>6.9827699999999995</v>
      </c>
      <c r="J21" s="350">
        <v>1011.4733400000001</v>
      </c>
    </row>
    <row r="22" spans="1:10" x14ac:dyDescent="0.2">
      <c r="A22" s="373" t="s">
        <v>170</v>
      </c>
      <c r="B22" s="96">
        <v>51.045930000000006</v>
      </c>
      <c r="C22" s="96">
        <v>7.0225099999999996</v>
      </c>
      <c r="D22" s="96">
        <v>0.64366000000000001</v>
      </c>
      <c r="E22" s="350">
        <v>58.7121</v>
      </c>
      <c r="F22" s="96"/>
      <c r="G22" s="96">
        <v>561.63584999999978</v>
      </c>
      <c r="H22" s="96">
        <v>103.49388000000003</v>
      </c>
      <c r="I22" s="96">
        <v>14.452670000000001</v>
      </c>
      <c r="J22" s="350">
        <v>679.58239999999978</v>
      </c>
    </row>
    <row r="23" spans="1:10" x14ac:dyDescent="0.2">
      <c r="A23" s="374" t="s">
        <v>171</v>
      </c>
      <c r="B23" s="96">
        <v>159.10595000000001</v>
      </c>
      <c r="C23" s="96">
        <v>14.834479999999997</v>
      </c>
      <c r="D23" s="96">
        <v>3.4591900000000004</v>
      </c>
      <c r="E23" s="350">
        <v>177.39962</v>
      </c>
      <c r="F23" s="96"/>
      <c r="G23" s="96">
        <v>1769.38751</v>
      </c>
      <c r="H23" s="96">
        <v>178.87066999999996</v>
      </c>
      <c r="I23" s="96">
        <v>54.738710000000005</v>
      </c>
      <c r="J23" s="350">
        <v>2002.9968900000001</v>
      </c>
    </row>
    <row r="24" spans="1:10" x14ac:dyDescent="0.2">
      <c r="A24" s="375" t="s">
        <v>438</v>
      </c>
      <c r="B24" s="100">
        <v>1838.8966200000007</v>
      </c>
      <c r="C24" s="100">
        <v>323.45207000000011</v>
      </c>
      <c r="D24" s="100">
        <v>47.126650000000012</v>
      </c>
      <c r="E24" s="100">
        <v>2209.4753400000009</v>
      </c>
      <c r="F24" s="100"/>
      <c r="G24" s="100">
        <v>20570.546970000036</v>
      </c>
      <c r="H24" s="100">
        <v>4398.177180000007</v>
      </c>
      <c r="I24" s="100">
        <v>1032.8965099999994</v>
      </c>
      <c r="J24" s="100">
        <v>26001.620660000041</v>
      </c>
    </row>
    <row r="25" spans="1:10" x14ac:dyDescent="0.2">
      <c r="J25" s="79" t="s">
        <v>222</v>
      </c>
    </row>
    <row r="26" spans="1:10" x14ac:dyDescent="0.2">
      <c r="A26" s="352" t="s">
        <v>562</v>
      </c>
      <c r="G26" s="58"/>
      <c r="H26" s="58"/>
      <c r="I26" s="58"/>
      <c r="J26" s="58"/>
    </row>
    <row r="27" spans="1:10" x14ac:dyDescent="0.2">
      <c r="A27" s="101" t="s">
        <v>223</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60" priority="2" operator="between">
      <formula>0</formula>
      <formula>0.5</formula>
    </cfRule>
    <cfRule type="cellIs" dxfId="159" priority="3" operator="between">
      <formula>0</formula>
      <formula>0.49</formula>
    </cfRule>
  </conditionalFormatting>
  <conditionalFormatting sqref="B5:J24">
    <cfRule type="cellIs" dxfId="15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45" sqref="A45"/>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20" t="s">
        <v>28</v>
      </c>
      <c r="B1" s="820"/>
      <c r="C1" s="820"/>
      <c r="D1" s="106"/>
      <c r="E1" s="106"/>
      <c r="F1" s="106"/>
      <c r="G1" s="106"/>
      <c r="H1" s="107"/>
    </row>
    <row r="2" spans="1:65" ht="13.9" customHeight="1" x14ac:dyDescent="0.2">
      <c r="A2" s="821"/>
      <c r="B2" s="821"/>
      <c r="C2" s="821"/>
      <c r="D2" s="109"/>
      <c r="E2" s="109"/>
      <c r="F2" s="109"/>
      <c r="H2" s="79" t="s">
        <v>152</v>
      </c>
    </row>
    <row r="3" spans="1:65" s="81" customFormat="1" ht="12.75" x14ac:dyDescent="0.2">
      <c r="A3" s="70"/>
      <c r="B3" s="809">
        <f>INDICE!A3</f>
        <v>44317</v>
      </c>
      <c r="C3" s="810"/>
      <c r="D3" s="810" t="s">
        <v>116</v>
      </c>
      <c r="E3" s="810"/>
      <c r="F3" s="810" t="s">
        <v>117</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400.33500999999995</v>
      </c>
      <c r="C5" s="111">
        <v>122.7540903628135</v>
      </c>
      <c r="D5" s="110">
        <v>1669.0701300000005</v>
      </c>
      <c r="E5" s="111">
        <v>28.777910860697386</v>
      </c>
      <c r="F5" s="110">
        <v>4286.1523199999983</v>
      </c>
      <c r="G5" s="111">
        <v>-1.359767577258699</v>
      </c>
      <c r="H5" s="381">
        <v>16.97098988284656</v>
      </c>
    </row>
    <row r="6" spans="1:65" ht="13.9" customHeight="1" x14ac:dyDescent="0.2">
      <c r="A6" s="107" t="s">
        <v>185</v>
      </c>
      <c r="B6" s="385">
        <v>31.948319999999992</v>
      </c>
      <c r="C6" s="113">
        <v>102.14058842138569</v>
      </c>
      <c r="D6" s="112">
        <v>139.17015999999998</v>
      </c>
      <c r="E6" s="113">
        <v>35.408406150416496</v>
      </c>
      <c r="F6" s="112">
        <v>366.19165999999996</v>
      </c>
      <c r="G6" s="647">
        <v>5.5835751810668715</v>
      </c>
      <c r="H6" s="382">
        <v>1.4499332951944155</v>
      </c>
    </row>
    <row r="7" spans="1:65" ht="13.9" customHeight="1" x14ac:dyDescent="0.2">
      <c r="A7" s="107" t="s">
        <v>594</v>
      </c>
      <c r="B7" s="350">
        <v>7.9000000000000001E-4</v>
      </c>
      <c r="C7" s="113">
        <v>-97.062104871699518</v>
      </c>
      <c r="D7" s="96">
        <v>1.0789999999999999E-2</v>
      </c>
      <c r="E7" s="113">
        <v>-97.277795998688092</v>
      </c>
      <c r="F7" s="96">
        <v>0.23282</v>
      </c>
      <c r="G7" s="113">
        <v>-75.247977376383417</v>
      </c>
      <c r="H7" s="350">
        <v>9.2184914803129011E-4</v>
      </c>
    </row>
    <row r="8" spans="1:65" ht="13.9" customHeight="1" x14ac:dyDescent="0.2">
      <c r="A8" s="377" t="s">
        <v>186</v>
      </c>
      <c r="B8" s="378">
        <v>432.28411999999992</v>
      </c>
      <c r="C8" s="379">
        <v>121.05783357410394</v>
      </c>
      <c r="D8" s="378">
        <v>1808.2510800000005</v>
      </c>
      <c r="E8" s="379">
        <v>29.229224764545521</v>
      </c>
      <c r="F8" s="378">
        <v>4652.5767999999989</v>
      </c>
      <c r="G8" s="380">
        <v>-0.86144410846614272</v>
      </c>
      <c r="H8" s="380">
        <v>18.421845027189008</v>
      </c>
    </row>
    <row r="9" spans="1:65" ht="13.9" customHeight="1" x14ac:dyDescent="0.2">
      <c r="A9" s="107" t="s">
        <v>172</v>
      </c>
      <c r="B9" s="385">
        <v>1838.8966199999961</v>
      </c>
      <c r="C9" s="113">
        <v>50.615848277690823</v>
      </c>
      <c r="D9" s="112">
        <v>8360.2055499999969</v>
      </c>
      <c r="E9" s="113">
        <v>15.121768068358868</v>
      </c>
      <c r="F9" s="112">
        <v>20570.546969999992</v>
      </c>
      <c r="G9" s="114">
        <v>-2.227696204990687</v>
      </c>
      <c r="H9" s="382">
        <v>81.448935653432386</v>
      </c>
    </row>
    <row r="10" spans="1:65" ht="13.9" customHeight="1" x14ac:dyDescent="0.2">
      <c r="A10" s="107" t="s">
        <v>595</v>
      </c>
      <c r="B10" s="385">
        <v>0.6400300000000001</v>
      </c>
      <c r="C10" s="113">
        <v>-60.652522731324645</v>
      </c>
      <c r="D10" s="112">
        <v>8.0130399999999984</v>
      </c>
      <c r="E10" s="113">
        <v>-46.5318258492943</v>
      </c>
      <c r="F10" s="112">
        <v>32.635319999999993</v>
      </c>
      <c r="G10" s="114">
        <v>-46.985229760366174</v>
      </c>
      <c r="H10" s="487">
        <v>0.12921931937861231</v>
      </c>
    </row>
    <row r="11" spans="1:65" ht="13.9" customHeight="1" x14ac:dyDescent="0.2">
      <c r="A11" s="377" t="s">
        <v>457</v>
      </c>
      <c r="B11" s="378">
        <v>1839.5366499999961</v>
      </c>
      <c r="C11" s="379">
        <v>50.467804449442312</v>
      </c>
      <c r="D11" s="378">
        <v>8368.2185899999968</v>
      </c>
      <c r="E11" s="379">
        <v>14.994796779400266</v>
      </c>
      <c r="F11" s="378">
        <v>20603.182289999993</v>
      </c>
      <c r="G11" s="380">
        <v>-2.3582706820876367</v>
      </c>
      <c r="H11" s="380">
        <v>81.578154972811006</v>
      </c>
    </row>
    <row r="12" spans="1:65" ht="13.9" customHeight="1" x14ac:dyDescent="0.2">
      <c r="A12" s="106" t="s">
        <v>439</v>
      </c>
      <c r="B12" s="116">
        <v>2271.8207699999962</v>
      </c>
      <c r="C12" s="117">
        <v>60.202012764255805</v>
      </c>
      <c r="D12" s="116">
        <v>10176.469669999999</v>
      </c>
      <c r="E12" s="117">
        <v>17.290435114868089</v>
      </c>
      <c r="F12" s="116">
        <v>25255.759089999989</v>
      </c>
      <c r="G12" s="117">
        <v>-2.0859333936566311</v>
      </c>
      <c r="H12" s="117">
        <v>100</v>
      </c>
    </row>
    <row r="13" spans="1:65" ht="13.9" customHeight="1" x14ac:dyDescent="0.2">
      <c r="A13" s="118" t="s">
        <v>187</v>
      </c>
      <c r="B13" s="119">
        <v>4243.7309999999961</v>
      </c>
      <c r="C13" s="119"/>
      <c r="D13" s="119">
        <v>20616.653899711717</v>
      </c>
      <c r="E13" s="119"/>
      <c r="F13" s="119">
        <v>49693.77017390501</v>
      </c>
      <c r="G13" s="120"/>
      <c r="H13" s="121"/>
    </row>
    <row r="14" spans="1:65" ht="13.9" customHeight="1" x14ac:dyDescent="0.2">
      <c r="A14" s="122" t="s">
        <v>188</v>
      </c>
      <c r="B14" s="386">
        <v>53.533571519966706</v>
      </c>
      <c r="C14" s="123"/>
      <c r="D14" s="123">
        <v>49.360433169721574</v>
      </c>
      <c r="E14" s="123"/>
      <c r="F14" s="123">
        <v>50.822787246000075</v>
      </c>
      <c r="G14" s="124"/>
      <c r="H14" s="383"/>
    </row>
    <row r="15" spans="1:65" ht="13.9" customHeight="1" x14ac:dyDescent="0.2">
      <c r="A15" s="107"/>
      <c r="B15" s="107"/>
      <c r="C15" s="107"/>
      <c r="D15" s="107"/>
      <c r="E15" s="107"/>
      <c r="F15" s="107"/>
      <c r="H15" s="79" t="s">
        <v>222</v>
      </c>
    </row>
    <row r="16" spans="1:65" ht="13.9" customHeight="1" x14ac:dyDescent="0.2">
      <c r="A16" s="101" t="s">
        <v>486</v>
      </c>
      <c r="B16" s="101"/>
      <c r="C16" s="125"/>
      <c r="D16" s="125"/>
      <c r="E16" s="125"/>
      <c r="F16" s="101"/>
      <c r="G16" s="101"/>
      <c r="H16" s="101"/>
    </row>
    <row r="17" spans="1:12" ht="13.9" customHeight="1" x14ac:dyDescent="0.2">
      <c r="A17" s="101" t="s">
        <v>596</v>
      </c>
      <c r="B17" s="101"/>
      <c r="C17" s="125"/>
      <c r="D17" s="125"/>
      <c r="E17" s="125"/>
      <c r="F17" s="101"/>
      <c r="G17" s="101"/>
      <c r="H17" s="101"/>
    </row>
    <row r="18" spans="1:12" ht="13.9" customHeight="1" x14ac:dyDescent="0.2">
      <c r="A18" s="101" t="s">
        <v>597</v>
      </c>
    </row>
    <row r="19" spans="1:12" ht="13.9" customHeight="1" x14ac:dyDescent="0.2">
      <c r="A19" s="133" t="s">
        <v>544</v>
      </c>
      <c r="L19" s="646"/>
    </row>
    <row r="20" spans="1:12" ht="13.9" customHeight="1" x14ac:dyDescent="0.2">
      <c r="A20" s="101"/>
      <c r="L20" s="646"/>
    </row>
  </sheetData>
  <mergeCells count="4">
    <mergeCell ref="A1:C2"/>
    <mergeCell ref="B3:C3"/>
    <mergeCell ref="D3:E3"/>
    <mergeCell ref="F3:H3"/>
  </mergeCells>
  <conditionalFormatting sqref="B7">
    <cfRule type="cellIs" dxfId="157" priority="17" operator="equal">
      <formula>0</formula>
    </cfRule>
    <cfRule type="cellIs" dxfId="156" priority="24" operator="between">
      <formula>0</formula>
      <formula>0.5</formula>
    </cfRule>
    <cfRule type="cellIs" dxfId="155" priority="25" operator="between">
      <formula>0</formula>
      <formula>0.49</formula>
    </cfRule>
  </conditionalFormatting>
  <conditionalFormatting sqref="F7">
    <cfRule type="cellIs" dxfId="154" priority="20" operator="between">
      <formula>0</formula>
      <formula>0.5</formula>
    </cfRule>
    <cfRule type="cellIs" dxfId="153" priority="21" operator="between">
      <formula>0</formula>
      <formula>0.49</formula>
    </cfRule>
  </conditionalFormatting>
  <conditionalFormatting sqref="H7">
    <cfRule type="cellIs" dxfId="152" priority="18" operator="between">
      <formula>0</formula>
      <formula>0.5</formula>
    </cfRule>
    <cfRule type="cellIs" dxfId="151" priority="19" operator="between">
      <formula>0</formula>
      <formula>0.49</formula>
    </cfRule>
  </conditionalFormatting>
  <conditionalFormatting sqref="C7">
    <cfRule type="cellIs" dxfId="150" priority="16" operator="equal">
      <formula>0</formula>
    </cfRule>
  </conditionalFormatting>
  <conditionalFormatting sqref="E7">
    <cfRule type="cellIs" dxfId="149" priority="15" operator="equal">
      <formula>0</formula>
    </cfRule>
  </conditionalFormatting>
  <conditionalFormatting sqref="D7">
    <cfRule type="cellIs" dxfId="148" priority="6" operator="between">
      <formula>0</formula>
      <formula>0.5</formula>
    </cfRule>
    <cfRule type="cellIs" dxfId="147" priority="7" operator="between">
      <formula>0</formula>
      <formula>0.49</formula>
    </cfRule>
  </conditionalFormatting>
  <conditionalFormatting sqref="E11">
    <cfRule type="cellIs" dxfId="146"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2" t="s">
        <v>26</v>
      </c>
      <c r="B1" s="822"/>
      <c r="C1" s="822"/>
      <c r="D1" s="822"/>
      <c r="E1" s="822"/>
      <c r="F1" s="126"/>
      <c r="G1" s="126"/>
      <c r="H1" s="126"/>
      <c r="I1" s="126"/>
      <c r="J1" s="126"/>
      <c r="K1" s="126"/>
      <c r="L1" s="126"/>
      <c r="M1" s="126"/>
      <c r="N1" s="126"/>
    </row>
    <row r="2" spans="1:14" x14ac:dyDescent="0.2">
      <c r="A2" s="822"/>
      <c r="B2" s="823"/>
      <c r="C2" s="823"/>
      <c r="D2" s="823"/>
      <c r="E2" s="823"/>
      <c r="F2" s="126"/>
      <c r="G2" s="126"/>
      <c r="H2" s="126"/>
      <c r="I2" s="126"/>
      <c r="J2" s="126"/>
      <c r="K2" s="126"/>
      <c r="L2" s="126"/>
      <c r="M2" s="127" t="s">
        <v>152</v>
      </c>
      <c r="N2" s="126"/>
    </row>
    <row r="3" spans="1:14" x14ac:dyDescent="0.2">
      <c r="A3" s="537"/>
      <c r="B3" s="145">
        <v>2020</v>
      </c>
      <c r="C3" s="145" t="s">
        <v>521</v>
      </c>
      <c r="D3" s="145" t="s">
        <v>521</v>
      </c>
      <c r="E3" s="145" t="s">
        <v>521</v>
      </c>
      <c r="F3" s="145" t="s">
        <v>521</v>
      </c>
      <c r="G3" s="145" t="s">
        <v>521</v>
      </c>
      <c r="H3" s="145" t="s">
        <v>521</v>
      </c>
      <c r="I3" s="145">
        <v>2021</v>
      </c>
      <c r="J3" s="145" t="s">
        <v>521</v>
      </c>
      <c r="K3" s="145" t="s">
        <v>521</v>
      </c>
      <c r="L3" s="145" t="s">
        <v>521</v>
      </c>
      <c r="M3" s="145" t="s">
        <v>521</v>
      </c>
    </row>
    <row r="4" spans="1:14" x14ac:dyDescent="0.2">
      <c r="A4" s="128"/>
      <c r="B4" s="480">
        <v>44012</v>
      </c>
      <c r="C4" s="480">
        <v>44043</v>
      </c>
      <c r="D4" s="480">
        <v>44074</v>
      </c>
      <c r="E4" s="480">
        <v>44104</v>
      </c>
      <c r="F4" s="480">
        <v>44135</v>
      </c>
      <c r="G4" s="480">
        <v>44165</v>
      </c>
      <c r="H4" s="480">
        <v>44196</v>
      </c>
      <c r="I4" s="480">
        <v>44227</v>
      </c>
      <c r="J4" s="480">
        <v>44255</v>
      </c>
      <c r="K4" s="480">
        <v>44286</v>
      </c>
      <c r="L4" s="480">
        <v>44316</v>
      </c>
      <c r="M4" s="480">
        <v>44347</v>
      </c>
    </row>
    <row r="5" spans="1:14" x14ac:dyDescent="0.2">
      <c r="A5" s="129" t="s">
        <v>189</v>
      </c>
      <c r="B5" s="130">
        <v>11.665100000000002</v>
      </c>
      <c r="C5" s="130">
        <v>16.719150000000003</v>
      </c>
      <c r="D5" s="130">
        <v>13.636640000000002</v>
      </c>
      <c r="E5" s="130">
        <v>10.667660000000005</v>
      </c>
      <c r="F5" s="130">
        <v>10.70814</v>
      </c>
      <c r="G5" s="130">
        <v>8.1128500000000034</v>
      </c>
      <c r="H5" s="130">
        <v>7.6730500000000017</v>
      </c>
      <c r="I5" s="130">
        <v>11.005650000000003</v>
      </c>
      <c r="J5" s="130">
        <v>11.135059999999999</v>
      </c>
      <c r="K5" s="130">
        <v>13.609349999999976</v>
      </c>
      <c r="L5" s="130">
        <v>12.748659999999987</v>
      </c>
      <c r="M5" s="130">
        <v>12.583739999999992</v>
      </c>
    </row>
    <row r="6" spans="1:14" x14ac:dyDescent="0.2">
      <c r="A6" s="131" t="s">
        <v>441</v>
      </c>
      <c r="B6" s="132">
        <v>93.251759999999919</v>
      </c>
      <c r="C6" s="132">
        <v>137.85569999999996</v>
      </c>
      <c r="D6" s="132">
        <v>148.85687999999985</v>
      </c>
      <c r="E6" s="132">
        <v>126.96133999999999</v>
      </c>
      <c r="F6" s="132">
        <v>141.25805999999983</v>
      </c>
      <c r="G6" s="132">
        <v>123.80877000000002</v>
      </c>
      <c r="H6" s="132">
        <v>106.10500000000003</v>
      </c>
      <c r="I6" s="132">
        <v>106.66176000000003</v>
      </c>
      <c r="J6" s="132">
        <v>100.61003999999997</v>
      </c>
      <c r="K6" s="132">
        <v>117.49925000000009</v>
      </c>
      <c r="L6" s="132">
        <v>116.09016999999982</v>
      </c>
      <c r="M6" s="132">
        <v>117.14537000000007</v>
      </c>
    </row>
    <row r="7" spans="1:14" ht="15.75" customHeight="1" x14ac:dyDescent="0.2">
      <c r="A7" s="129"/>
      <c r="B7" s="130"/>
      <c r="C7" s="130"/>
      <c r="D7" s="130"/>
      <c r="E7" s="130"/>
      <c r="F7" s="130"/>
      <c r="G7" s="130"/>
      <c r="H7" s="130"/>
      <c r="I7" s="130"/>
      <c r="J7" s="130"/>
      <c r="K7" s="130"/>
      <c r="L7" s="824" t="s">
        <v>222</v>
      </c>
      <c r="M7" s="824"/>
    </row>
    <row r="8" spans="1:14" x14ac:dyDescent="0.2">
      <c r="A8" s="133" t="s">
        <v>440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519</v>
      </c>
    </row>
    <row r="2" spans="1:4" x14ac:dyDescent="0.2">
      <c r="A2" s="452"/>
      <c r="B2" s="452"/>
      <c r="C2" s="452"/>
      <c r="D2" s="452"/>
    </row>
    <row r="3" spans="1:4" x14ac:dyDescent="0.2">
      <c r="B3" s="657">
        <v>2019</v>
      </c>
      <c r="C3" s="657">
        <v>2020</v>
      </c>
      <c r="D3" s="657">
        <v>2021</v>
      </c>
    </row>
    <row r="4" spans="1:4" x14ac:dyDescent="0.2">
      <c r="A4" s="556" t="s">
        <v>127</v>
      </c>
      <c r="B4" s="577">
        <v>2.2389226723047035</v>
      </c>
      <c r="C4" s="577">
        <v>0.49217281121181794</v>
      </c>
      <c r="D4" s="579">
        <v>-19.514757717443864</v>
      </c>
    </row>
    <row r="5" spans="1:4" x14ac:dyDescent="0.2">
      <c r="A5" s="558" t="s">
        <v>128</v>
      </c>
      <c r="B5" s="577">
        <v>2.051340355132393</v>
      </c>
      <c r="C5" s="577">
        <v>0.66249500896055691</v>
      </c>
      <c r="D5" s="579">
        <v>-21.144138709541529</v>
      </c>
    </row>
    <row r="6" spans="1:4" x14ac:dyDescent="0.2">
      <c r="A6" s="558" t="s">
        <v>129</v>
      </c>
      <c r="B6" s="577">
        <v>1.8228349475772374</v>
      </c>
      <c r="C6" s="577">
        <v>-1.2368983624484702</v>
      </c>
      <c r="D6" s="579">
        <v>-17.646602996438414</v>
      </c>
    </row>
    <row r="7" spans="1:4" x14ac:dyDescent="0.2">
      <c r="A7" s="558" t="s">
        <v>130</v>
      </c>
      <c r="B7" s="577">
        <v>1.7209797284163102</v>
      </c>
      <c r="C7" s="577">
        <v>-6.4406172433376661</v>
      </c>
      <c r="D7" s="579">
        <v>-9.2376398225636152</v>
      </c>
    </row>
    <row r="8" spans="1:4" x14ac:dyDescent="0.2">
      <c r="A8" s="558" t="s">
        <v>131</v>
      </c>
      <c r="B8" s="577">
        <v>1.7082637624274601</v>
      </c>
      <c r="C8" s="577">
        <v>-10.40035241133134</v>
      </c>
      <c r="D8" s="577">
        <v>-2.0859333936566311</v>
      </c>
    </row>
    <row r="9" spans="1:4" x14ac:dyDescent="0.2">
      <c r="A9" s="558" t="s">
        <v>132</v>
      </c>
      <c r="B9" s="577">
        <v>1.6313259134448739</v>
      </c>
      <c r="C9" s="577">
        <v>-11.790302493382999</v>
      </c>
      <c r="D9" s="579" t="s">
        <v>521</v>
      </c>
    </row>
    <row r="10" spans="1:4" x14ac:dyDescent="0.2">
      <c r="A10" s="558" t="s">
        <v>133</v>
      </c>
      <c r="B10" s="577">
        <v>1.7336531270051647</v>
      </c>
      <c r="C10" s="577">
        <v>-13.005967231828546</v>
      </c>
      <c r="D10" s="579" t="s">
        <v>521</v>
      </c>
    </row>
    <row r="11" spans="1:4" x14ac:dyDescent="0.2">
      <c r="A11" s="558" t="s">
        <v>134</v>
      </c>
      <c r="B11" s="577">
        <v>1.3259040355687093</v>
      </c>
      <c r="C11" s="577">
        <v>-13.912813461616743</v>
      </c>
      <c r="D11" s="579" t="s">
        <v>521</v>
      </c>
    </row>
    <row r="12" spans="1:4" x14ac:dyDescent="0.2">
      <c r="A12" s="558" t="s">
        <v>135</v>
      </c>
      <c r="B12" s="577">
        <v>1.433464044253183</v>
      </c>
      <c r="C12" s="577">
        <v>-14.42592743496164</v>
      </c>
      <c r="D12" s="579" t="s">
        <v>521</v>
      </c>
    </row>
    <row r="13" spans="1:4" x14ac:dyDescent="0.2">
      <c r="A13" s="558" t="s">
        <v>136</v>
      </c>
      <c r="B13" s="577">
        <v>1.2172050485224548</v>
      </c>
      <c r="C13" s="577">
        <v>-15.582557288963859</v>
      </c>
      <c r="D13" s="579" t="s">
        <v>521</v>
      </c>
    </row>
    <row r="14" spans="1:4" x14ac:dyDescent="0.2">
      <c r="A14" s="558" t="s">
        <v>137</v>
      </c>
      <c r="B14" s="577">
        <v>1.0065487858025821</v>
      </c>
      <c r="C14" s="577">
        <v>-17.016403717335322</v>
      </c>
      <c r="D14" s="579" t="s">
        <v>521</v>
      </c>
    </row>
    <row r="15" spans="1:4" x14ac:dyDescent="0.2">
      <c r="A15" s="559" t="s">
        <v>138</v>
      </c>
      <c r="B15" s="458">
        <v>0.66201793954589105</v>
      </c>
      <c r="C15" s="458">
        <v>-17.616318006890001</v>
      </c>
      <c r="D15" s="580" t="s">
        <v>521</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20" t="s">
        <v>33</v>
      </c>
      <c r="B1" s="820"/>
      <c r="C1" s="820"/>
      <c r="D1" s="106"/>
      <c r="E1" s="106"/>
      <c r="F1" s="106"/>
      <c r="G1" s="106"/>
    </row>
    <row r="2" spans="1:13" ht="13.9" customHeight="1" x14ac:dyDescent="0.2">
      <c r="A2" s="821"/>
      <c r="B2" s="821"/>
      <c r="C2" s="821"/>
      <c r="D2" s="109"/>
      <c r="E2" s="109"/>
      <c r="F2" s="109"/>
      <c r="G2" s="79" t="s">
        <v>152</v>
      </c>
    </row>
    <row r="3" spans="1:13" ht="13.9" customHeight="1" x14ac:dyDescent="0.2">
      <c r="A3" s="134"/>
      <c r="B3" s="825">
        <f>INDICE!A3</f>
        <v>44317</v>
      </c>
      <c r="C3" s="826"/>
      <c r="D3" s="826" t="s">
        <v>116</v>
      </c>
      <c r="E3" s="826"/>
      <c r="F3" s="826" t="s">
        <v>117</v>
      </c>
      <c r="G3" s="826"/>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400.45117000000005</v>
      </c>
      <c r="C5" s="115">
        <v>31.832949999999983</v>
      </c>
      <c r="D5" s="112">
        <v>1681.4990300000022</v>
      </c>
      <c r="E5" s="112">
        <v>126.75205000000003</v>
      </c>
      <c r="F5" s="112">
        <v>4341.3447400000005</v>
      </c>
      <c r="G5" s="112">
        <v>311.23206000000005</v>
      </c>
      <c r="L5" s="137"/>
      <c r="M5" s="137"/>
    </row>
    <row r="6" spans="1:13" ht="13.9" customHeight="1" x14ac:dyDescent="0.2">
      <c r="A6" s="107" t="s">
        <v>193</v>
      </c>
      <c r="B6" s="112">
        <v>1346.4216099999969</v>
      </c>
      <c r="C6" s="112">
        <v>493.11503999999991</v>
      </c>
      <c r="D6" s="112">
        <v>6046.9136599999965</v>
      </c>
      <c r="E6" s="112">
        <v>2321.3049300000002</v>
      </c>
      <c r="F6" s="112">
        <v>15035.287309999992</v>
      </c>
      <c r="G6" s="112">
        <v>5567.8949800000009</v>
      </c>
      <c r="L6" s="137"/>
      <c r="M6" s="137"/>
    </row>
    <row r="7" spans="1:13" ht="13.9" customHeight="1" x14ac:dyDescent="0.2">
      <c r="A7" s="118" t="s">
        <v>187</v>
      </c>
      <c r="B7" s="119">
        <v>1746.872779999997</v>
      </c>
      <c r="C7" s="119">
        <v>524.94798999999989</v>
      </c>
      <c r="D7" s="119">
        <v>7728.4126899999992</v>
      </c>
      <c r="E7" s="119">
        <v>2448.0569800000003</v>
      </c>
      <c r="F7" s="119">
        <v>19376.632049999993</v>
      </c>
      <c r="G7" s="119">
        <v>5879.1270400000012</v>
      </c>
    </row>
    <row r="8" spans="1:13" ht="13.9" customHeight="1" x14ac:dyDescent="0.2">
      <c r="G8" s="79" t="s">
        <v>222</v>
      </c>
    </row>
    <row r="9" spans="1:13" ht="13.9" customHeight="1" x14ac:dyDescent="0.2">
      <c r="A9" s="101" t="s">
        <v>442</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445</v>
      </c>
    </row>
    <row r="2" spans="1:10" ht="15.75" x14ac:dyDescent="0.25">
      <c r="A2" s="2"/>
      <c r="J2" s="79" t="s">
        <v>152</v>
      </c>
    </row>
    <row r="3" spans="1:10" ht="13.9" customHeight="1" x14ac:dyDescent="0.2">
      <c r="A3" s="90"/>
      <c r="B3" s="812">
        <f>INDICE!A3</f>
        <v>44317</v>
      </c>
      <c r="C3" s="812"/>
      <c r="D3" s="812">
        <f>INDICE!C3</f>
        <v>0</v>
      </c>
      <c r="E3" s="812"/>
      <c r="F3" s="91"/>
      <c r="G3" s="813" t="s">
        <v>117</v>
      </c>
      <c r="H3" s="813"/>
      <c r="I3" s="813"/>
      <c r="J3" s="813"/>
    </row>
    <row r="4" spans="1:10" x14ac:dyDescent="0.2">
      <c r="A4" s="92"/>
      <c r="B4" s="624" t="s">
        <v>144</v>
      </c>
      <c r="C4" s="624" t="s">
        <v>145</v>
      </c>
      <c r="D4" s="624" t="s">
        <v>180</v>
      </c>
      <c r="E4" s="624" t="s">
        <v>183</v>
      </c>
      <c r="F4" s="624"/>
      <c r="G4" s="624" t="s">
        <v>144</v>
      </c>
      <c r="H4" s="624" t="s">
        <v>145</v>
      </c>
      <c r="I4" s="624" t="s">
        <v>180</v>
      </c>
      <c r="J4" s="624" t="s">
        <v>183</v>
      </c>
    </row>
    <row r="5" spans="1:10" x14ac:dyDescent="0.2">
      <c r="A5" s="372" t="s">
        <v>154</v>
      </c>
      <c r="B5" s="94">
        <f>'GNA CCAA'!B5</f>
        <v>60.640609999999995</v>
      </c>
      <c r="C5" s="94">
        <f>'GNA CCAA'!C5</f>
        <v>3.1376300000000006</v>
      </c>
      <c r="D5" s="94">
        <f>'GO CCAA'!B5</f>
        <v>301.67446000000001</v>
      </c>
      <c r="E5" s="348">
        <f>SUM(B5:D5)</f>
        <v>365.45269999999999</v>
      </c>
      <c r="F5" s="94"/>
      <c r="G5" s="94">
        <f>'GNA CCAA'!F5</f>
        <v>651.02846000000113</v>
      </c>
      <c r="H5" s="94">
        <f>'GNA CCAA'!G5</f>
        <v>33.844159999999981</v>
      </c>
      <c r="I5" s="94">
        <f>'GO CCAA'!G5</f>
        <v>3273.6549899999991</v>
      </c>
      <c r="J5" s="348">
        <f>SUM(G5:I5)</f>
        <v>3958.5276100000001</v>
      </c>
    </row>
    <row r="6" spans="1:10" x14ac:dyDescent="0.2">
      <c r="A6" s="373" t="s">
        <v>155</v>
      </c>
      <c r="B6" s="96">
        <f>'GNA CCAA'!B6</f>
        <v>10.901289999999999</v>
      </c>
      <c r="C6" s="96">
        <f>'GNA CCAA'!C6</f>
        <v>0.61529</v>
      </c>
      <c r="D6" s="96">
        <f>'GO CCAA'!B6</f>
        <v>67.067709999999991</v>
      </c>
      <c r="E6" s="350">
        <f>SUM(B6:D6)</f>
        <v>78.584289999999996</v>
      </c>
      <c r="F6" s="96"/>
      <c r="G6" s="96">
        <f>'GNA CCAA'!F6</f>
        <v>121.24871999999993</v>
      </c>
      <c r="H6" s="96">
        <f>'GNA CCAA'!G6</f>
        <v>7.1333800000000025</v>
      </c>
      <c r="I6" s="96">
        <f>'GO CCAA'!G6</f>
        <v>784.88693000000012</v>
      </c>
      <c r="J6" s="350">
        <f t="shared" ref="J6:J24" si="0">SUM(G6:I6)</f>
        <v>913.26903000000004</v>
      </c>
    </row>
    <row r="7" spans="1:10" x14ac:dyDescent="0.2">
      <c r="A7" s="373" t="s">
        <v>156</v>
      </c>
      <c r="B7" s="96">
        <f>'GNA CCAA'!B7</f>
        <v>7.1635600000000013</v>
      </c>
      <c r="C7" s="96">
        <f>'GNA CCAA'!C7</f>
        <v>0.66071000000000002</v>
      </c>
      <c r="D7" s="96">
        <f>'GO CCAA'!B7</f>
        <v>33.173610000000004</v>
      </c>
      <c r="E7" s="350">
        <f t="shared" ref="E7:E24" si="1">SUM(B7:D7)</f>
        <v>40.997880000000002</v>
      </c>
      <c r="F7" s="96"/>
      <c r="G7" s="96">
        <f>'GNA CCAA'!F7</f>
        <v>79.742160000000027</v>
      </c>
      <c r="H7" s="96">
        <f>'GNA CCAA'!G7</f>
        <v>7.2082800000000029</v>
      </c>
      <c r="I7" s="96">
        <f>'GO CCAA'!G7</f>
        <v>374.0685000000002</v>
      </c>
      <c r="J7" s="350">
        <f t="shared" si="0"/>
        <v>461.01894000000021</v>
      </c>
    </row>
    <row r="8" spans="1:10" x14ac:dyDescent="0.2">
      <c r="A8" s="373" t="s">
        <v>157</v>
      </c>
      <c r="B8" s="96">
        <f>'GNA CCAA'!B8</f>
        <v>17.17961</v>
      </c>
      <c r="C8" s="96">
        <f>'GNA CCAA'!C8</f>
        <v>1.0731000000000002</v>
      </c>
      <c r="D8" s="96">
        <f>'GO CCAA'!B8</f>
        <v>28.050560000000001</v>
      </c>
      <c r="E8" s="350">
        <f t="shared" si="1"/>
        <v>46.303269999999998</v>
      </c>
      <c r="F8" s="96"/>
      <c r="G8" s="96">
        <f>'GNA CCAA'!F8</f>
        <v>186.35580999999988</v>
      </c>
      <c r="H8" s="96">
        <f>'GNA CCAA'!G8</f>
        <v>12.38752</v>
      </c>
      <c r="I8" s="96">
        <f>'GO CCAA'!G8</f>
        <v>319.66460999999993</v>
      </c>
      <c r="J8" s="350">
        <f t="shared" si="0"/>
        <v>518.40793999999983</v>
      </c>
    </row>
    <row r="9" spans="1:10" x14ac:dyDescent="0.2">
      <c r="A9" s="373" t="s">
        <v>158</v>
      </c>
      <c r="B9" s="96">
        <f>'GNA CCAA'!B9</f>
        <v>29.289260000000006</v>
      </c>
      <c r="C9" s="96">
        <f>'GNA CCAA'!C9</f>
        <v>9.8351100000000002</v>
      </c>
      <c r="D9" s="96">
        <f>'GO CCAA'!B9</f>
        <v>50.203720000000004</v>
      </c>
      <c r="E9" s="350">
        <f t="shared" si="1"/>
        <v>89.328090000000003</v>
      </c>
      <c r="F9" s="96"/>
      <c r="G9" s="96">
        <f>'GNA CCAA'!F9</f>
        <v>335.29174</v>
      </c>
      <c r="H9" s="96">
        <f>'GNA CCAA'!G9</f>
        <v>116.86525999999998</v>
      </c>
      <c r="I9" s="96">
        <f>'GO CCAA'!G9</f>
        <v>579.03069999999991</v>
      </c>
      <c r="J9" s="350">
        <f t="shared" si="0"/>
        <v>1031.1876999999999</v>
      </c>
    </row>
    <row r="10" spans="1:10" x14ac:dyDescent="0.2">
      <c r="A10" s="373" t="s">
        <v>159</v>
      </c>
      <c r="B10" s="96">
        <f>'GNA CCAA'!B10</f>
        <v>4.4496599999999997</v>
      </c>
      <c r="C10" s="96">
        <f>'GNA CCAA'!C10</f>
        <v>0.29743000000000003</v>
      </c>
      <c r="D10" s="96">
        <f>'GO CCAA'!B10</f>
        <v>21.38186</v>
      </c>
      <c r="E10" s="350">
        <f t="shared" si="1"/>
        <v>26.12895</v>
      </c>
      <c r="F10" s="96"/>
      <c r="G10" s="96">
        <f>'GNA CCAA'!F10</f>
        <v>56.695049999999959</v>
      </c>
      <c r="H10" s="96">
        <f>'GNA CCAA'!G10</f>
        <v>3.9873400000000001</v>
      </c>
      <c r="I10" s="96">
        <f>'GO CCAA'!G10</f>
        <v>272.9464099999999</v>
      </c>
      <c r="J10" s="350">
        <f t="shared" si="0"/>
        <v>333.62879999999984</v>
      </c>
    </row>
    <row r="11" spans="1:10" x14ac:dyDescent="0.2">
      <c r="A11" s="373" t="s">
        <v>160</v>
      </c>
      <c r="B11" s="96">
        <f>'GNA CCAA'!B11</f>
        <v>20.768210000000003</v>
      </c>
      <c r="C11" s="96">
        <f>'GNA CCAA'!C11</f>
        <v>1.3698999999999997</v>
      </c>
      <c r="D11" s="96">
        <f>'GO CCAA'!B11</f>
        <v>132.24025999999998</v>
      </c>
      <c r="E11" s="350">
        <f t="shared" si="1"/>
        <v>154.37836999999999</v>
      </c>
      <c r="F11" s="96"/>
      <c r="G11" s="96">
        <f>'GNA CCAA'!F11</f>
        <v>227.9527099999998</v>
      </c>
      <c r="H11" s="96">
        <f>'GNA CCAA'!G11</f>
        <v>16.571660000000012</v>
      </c>
      <c r="I11" s="96">
        <f>'GO CCAA'!G11</f>
        <v>1513.4821500000007</v>
      </c>
      <c r="J11" s="350">
        <f t="shared" si="0"/>
        <v>1758.0065200000006</v>
      </c>
    </row>
    <row r="12" spans="1:10" x14ac:dyDescent="0.2">
      <c r="A12" s="373" t="s">
        <v>524</v>
      </c>
      <c r="B12" s="96">
        <f>'GNA CCAA'!B12</f>
        <v>16.297279999999997</v>
      </c>
      <c r="C12" s="96">
        <f>'GNA CCAA'!C12</f>
        <v>0.89907999999999999</v>
      </c>
      <c r="D12" s="96">
        <f>'GO CCAA'!B12</f>
        <v>103.31966999999999</v>
      </c>
      <c r="E12" s="350">
        <f t="shared" si="1"/>
        <v>120.51602999999999</v>
      </c>
      <c r="F12" s="96"/>
      <c r="G12" s="96">
        <f>'GNA CCAA'!F12</f>
        <v>167.32568000000006</v>
      </c>
      <c r="H12" s="96">
        <f>'GNA CCAA'!G12</f>
        <v>9.5968700000000133</v>
      </c>
      <c r="I12" s="96">
        <f>'GO CCAA'!G12</f>
        <v>1175.8316200000004</v>
      </c>
      <c r="J12" s="350">
        <f t="shared" si="0"/>
        <v>1352.7541700000004</v>
      </c>
    </row>
    <row r="13" spans="1:10" x14ac:dyDescent="0.2">
      <c r="A13" s="373" t="s">
        <v>161</v>
      </c>
      <c r="B13" s="96">
        <f>'GNA CCAA'!B13</f>
        <v>69.573579999999978</v>
      </c>
      <c r="C13" s="96">
        <f>'GNA CCAA'!C13</f>
        <v>4.9214100000000007</v>
      </c>
      <c r="D13" s="96">
        <f>'GO CCAA'!B13</f>
        <v>288.98128000000003</v>
      </c>
      <c r="E13" s="350">
        <f t="shared" si="1"/>
        <v>363.47627</v>
      </c>
      <c r="F13" s="96"/>
      <c r="G13" s="96">
        <f>'GNA CCAA'!F13</f>
        <v>732.81161000000009</v>
      </c>
      <c r="H13" s="96">
        <f>'GNA CCAA'!G13</f>
        <v>54.522579999999991</v>
      </c>
      <c r="I13" s="96">
        <f>'GO CCAA'!G13</f>
        <v>3257.5296600000024</v>
      </c>
      <c r="J13" s="350">
        <f t="shared" si="0"/>
        <v>4044.8638500000025</v>
      </c>
    </row>
    <row r="14" spans="1:10" x14ac:dyDescent="0.2">
      <c r="A14" s="373" t="s">
        <v>162</v>
      </c>
      <c r="B14" s="96">
        <f>'GNA CCAA'!B14</f>
        <v>0.42563999999999996</v>
      </c>
      <c r="C14" s="96">
        <f>'GNA CCAA'!C14</f>
        <v>7.3459999999999998E-2</v>
      </c>
      <c r="D14" s="96">
        <f>'GO CCAA'!B14</f>
        <v>0.89183000000000001</v>
      </c>
      <c r="E14" s="350">
        <f t="shared" si="1"/>
        <v>1.39093</v>
      </c>
      <c r="F14" s="96"/>
      <c r="G14" s="96">
        <f>'GNA CCAA'!F14</f>
        <v>4.6459099999999998</v>
      </c>
      <c r="H14" s="96">
        <f>'GNA CCAA'!G14</f>
        <v>0.70707000000000009</v>
      </c>
      <c r="I14" s="96">
        <f>'GO CCAA'!G14</f>
        <v>9.9312000000000022</v>
      </c>
      <c r="J14" s="350">
        <f t="shared" si="0"/>
        <v>15.284180000000003</v>
      </c>
    </row>
    <row r="15" spans="1:10" x14ac:dyDescent="0.2">
      <c r="A15" s="373" t="s">
        <v>163</v>
      </c>
      <c r="B15" s="96">
        <f>'GNA CCAA'!B15</f>
        <v>45.704619999999998</v>
      </c>
      <c r="C15" s="96">
        <f>'GNA CCAA'!C15</f>
        <v>2.3281300000000003</v>
      </c>
      <c r="D15" s="96">
        <f>'GO CCAA'!B15</f>
        <v>172.86653999999999</v>
      </c>
      <c r="E15" s="350">
        <f t="shared" si="1"/>
        <v>220.89928999999998</v>
      </c>
      <c r="F15" s="96"/>
      <c r="G15" s="96">
        <f>'GNA CCAA'!F15</f>
        <v>501.1675300000004</v>
      </c>
      <c r="H15" s="96">
        <f>'GNA CCAA'!G15</f>
        <v>26.986789999999989</v>
      </c>
      <c r="I15" s="96">
        <f>'GO CCAA'!G15</f>
        <v>1948.8281799999982</v>
      </c>
      <c r="J15" s="350">
        <f t="shared" si="0"/>
        <v>2476.9824999999987</v>
      </c>
    </row>
    <row r="16" spans="1:10" x14ac:dyDescent="0.2">
      <c r="A16" s="373" t="s">
        <v>164</v>
      </c>
      <c r="B16" s="96">
        <f>'GNA CCAA'!B16</f>
        <v>7.7280800000000003</v>
      </c>
      <c r="C16" s="96">
        <f>'GNA CCAA'!C16</f>
        <v>0.33373000000000003</v>
      </c>
      <c r="D16" s="96">
        <f>'GO CCAA'!B16</f>
        <v>57.481469999999995</v>
      </c>
      <c r="E16" s="350">
        <f t="shared" si="1"/>
        <v>65.543279999999996</v>
      </c>
      <c r="F16" s="96"/>
      <c r="G16" s="96">
        <f>'GNA CCAA'!F16</f>
        <v>80.061650000000057</v>
      </c>
      <c r="H16" s="96">
        <f>'GNA CCAA'!G16</f>
        <v>3.4932200000000009</v>
      </c>
      <c r="I16" s="96">
        <f>'GO CCAA'!G16</f>
        <v>618.35233999999957</v>
      </c>
      <c r="J16" s="350">
        <f t="shared" si="0"/>
        <v>701.90720999999962</v>
      </c>
    </row>
    <row r="17" spans="1:10" x14ac:dyDescent="0.2">
      <c r="A17" s="373" t="s">
        <v>165</v>
      </c>
      <c r="B17" s="96">
        <f>'GNA CCAA'!B17</f>
        <v>19.614429999999995</v>
      </c>
      <c r="C17" s="96">
        <f>'GNA CCAA'!C17</f>
        <v>1.4009100000000003</v>
      </c>
      <c r="D17" s="96">
        <f>'GO CCAA'!B17</f>
        <v>109.87514999999999</v>
      </c>
      <c r="E17" s="350">
        <f t="shared" si="1"/>
        <v>130.89049</v>
      </c>
      <c r="F17" s="96"/>
      <c r="G17" s="96">
        <f>'GNA CCAA'!F17</f>
        <v>214.15167000000011</v>
      </c>
      <c r="H17" s="96">
        <f>'GNA CCAA'!G17</f>
        <v>16.156050000000015</v>
      </c>
      <c r="I17" s="96">
        <f>'GO CCAA'!G17</f>
        <v>1251.4529200000011</v>
      </c>
      <c r="J17" s="350">
        <f t="shared" si="0"/>
        <v>1481.7606400000013</v>
      </c>
    </row>
    <row r="18" spans="1:10" x14ac:dyDescent="0.2">
      <c r="A18" s="373" t="s">
        <v>166</v>
      </c>
      <c r="B18" s="96">
        <f>'GNA CCAA'!B18</f>
        <v>1.9191100000000001</v>
      </c>
      <c r="C18" s="96">
        <f>'GNA CCAA'!C18</f>
        <v>0.11081000000000001</v>
      </c>
      <c r="D18" s="96">
        <f>'GO CCAA'!B18</f>
        <v>11.44486</v>
      </c>
      <c r="E18" s="350">
        <f t="shared" si="1"/>
        <v>13.474780000000001</v>
      </c>
      <c r="F18" s="96"/>
      <c r="G18" s="96">
        <f>'GNA CCAA'!F18</f>
        <v>20.591480000000001</v>
      </c>
      <c r="H18" s="96">
        <f>'GNA CCAA'!G18</f>
        <v>1.4658499999999997</v>
      </c>
      <c r="I18" s="96">
        <f>'GO CCAA'!G18</f>
        <v>135.83599999999996</v>
      </c>
      <c r="J18" s="350">
        <f t="shared" si="0"/>
        <v>157.89332999999996</v>
      </c>
    </row>
    <row r="19" spans="1:10" x14ac:dyDescent="0.2">
      <c r="A19" s="373" t="s">
        <v>167</v>
      </c>
      <c r="B19" s="96">
        <f>'GNA CCAA'!B19</f>
        <v>56.093049999999998</v>
      </c>
      <c r="C19" s="96">
        <f>'GNA CCAA'!C19</f>
        <v>2.9481299999999999</v>
      </c>
      <c r="D19" s="96">
        <f>'GO CCAA'!B19</f>
        <v>170.48028999999997</v>
      </c>
      <c r="E19" s="350">
        <f t="shared" si="1"/>
        <v>229.52146999999997</v>
      </c>
      <c r="F19" s="96"/>
      <c r="G19" s="96">
        <f>'GNA CCAA'!F19</f>
        <v>549.38334999999995</v>
      </c>
      <c r="H19" s="96">
        <f>'GNA CCAA'!G19</f>
        <v>32.34431</v>
      </c>
      <c r="I19" s="96">
        <f>'GO CCAA'!G19</f>
        <v>1855.641889999999</v>
      </c>
      <c r="J19" s="350">
        <f t="shared" si="0"/>
        <v>2437.369549999999</v>
      </c>
    </row>
    <row r="20" spans="1:10" x14ac:dyDescent="0.2">
      <c r="A20" s="373" t="s">
        <v>168</v>
      </c>
      <c r="B20" s="96">
        <f>'GNA CCAA'!B20</f>
        <v>0.51590000000000003</v>
      </c>
      <c r="C20" s="502">
        <f>'GNA CCAA'!C20</f>
        <v>0</v>
      </c>
      <c r="D20" s="96">
        <f>'GO CCAA'!B20</f>
        <v>0.98941000000000001</v>
      </c>
      <c r="E20" s="350">
        <f t="shared" si="1"/>
        <v>1.5053100000000001</v>
      </c>
      <c r="F20" s="96"/>
      <c r="G20" s="96">
        <f>'GNA CCAA'!F20</f>
        <v>5.5295299999999985</v>
      </c>
      <c r="H20" s="502">
        <f>'GNA CCAA'!G20</f>
        <v>0</v>
      </c>
      <c r="I20" s="96">
        <f>'GO CCAA'!G20</f>
        <v>12.638350000000003</v>
      </c>
      <c r="J20" s="350">
        <f t="shared" si="0"/>
        <v>18.16788</v>
      </c>
    </row>
    <row r="21" spans="1:10" x14ac:dyDescent="0.2">
      <c r="A21" s="373" t="s">
        <v>169</v>
      </c>
      <c r="B21" s="96">
        <f>'GNA CCAA'!B21</f>
        <v>10.295219999999999</v>
      </c>
      <c r="C21" s="96">
        <f>'GNA CCAA'!C21</f>
        <v>0.67331000000000008</v>
      </c>
      <c r="D21" s="96">
        <f>'GO CCAA'!B21</f>
        <v>78.622060000000019</v>
      </c>
      <c r="E21" s="350">
        <f t="shared" si="1"/>
        <v>89.59059000000002</v>
      </c>
      <c r="F21" s="96"/>
      <c r="G21" s="96">
        <f>'GNA CCAA'!F21</f>
        <v>117.04753000000001</v>
      </c>
      <c r="H21" s="96">
        <f>'GNA CCAA'!G21</f>
        <v>7.6786599999999989</v>
      </c>
      <c r="I21" s="96">
        <f>'GO CCAA'!G21</f>
        <v>855.74716000000012</v>
      </c>
      <c r="J21" s="350">
        <f t="shared" si="0"/>
        <v>980.4733500000001</v>
      </c>
    </row>
    <row r="22" spans="1:10" x14ac:dyDescent="0.2">
      <c r="A22" s="373" t="s">
        <v>170</v>
      </c>
      <c r="B22" s="96">
        <f>'GNA CCAA'!B22</f>
        <v>5.2922600000000006</v>
      </c>
      <c r="C22" s="96">
        <f>'GNA CCAA'!C22</f>
        <v>0.26013999999999998</v>
      </c>
      <c r="D22" s="96">
        <f>'GO CCAA'!B22</f>
        <v>51.045930000000006</v>
      </c>
      <c r="E22" s="350">
        <f t="shared" si="1"/>
        <v>56.598330000000004</v>
      </c>
      <c r="F22" s="96"/>
      <c r="G22" s="96">
        <f>'GNA CCAA'!F22</f>
        <v>58.644720000000007</v>
      </c>
      <c r="H22" s="96">
        <f>'GNA CCAA'!G22</f>
        <v>2.9660299999999999</v>
      </c>
      <c r="I22" s="96">
        <f>'GO CCAA'!G22</f>
        <v>561.63584999999978</v>
      </c>
      <c r="J22" s="350">
        <f t="shared" si="0"/>
        <v>623.24659999999983</v>
      </c>
    </row>
    <row r="23" spans="1:10" x14ac:dyDescent="0.2">
      <c r="A23" s="374" t="s">
        <v>171</v>
      </c>
      <c r="B23" s="96">
        <f>'GNA CCAA'!B23</f>
        <v>16.483640000000001</v>
      </c>
      <c r="C23" s="96">
        <f>'GNA CCAA'!C23</f>
        <v>1.01004</v>
      </c>
      <c r="D23" s="96">
        <f>'GO CCAA'!B23</f>
        <v>159.10595000000001</v>
      </c>
      <c r="E23" s="350">
        <f t="shared" si="1"/>
        <v>176.59963000000002</v>
      </c>
      <c r="F23" s="96"/>
      <c r="G23" s="96">
        <f>'GNA CCAA'!F23</f>
        <v>176.47701999999998</v>
      </c>
      <c r="H23" s="96">
        <f>'GNA CCAA'!G23</f>
        <v>12.276630000000003</v>
      </c>
      <c r="I23" s="96">
        <f>'GO CCAA'!G23</f>
        <v>1769.38751</v>
      </c>
      <c r="J23" s="350">
        <f t="shared" si="0"/>
        <v>1958.1411600000001</v>
      </c>
    </row>
    <row r="24" spans="1:10" x14ac:dyDescent="0.2">
      <c r="A24" s="375" t="s">
        <v>438</v>
      </c>
      <c r="B24" s="100">
        <f>'GNA CCAA'!B24</f>
        <v>400.33501000000024</v>
      </c>
      <c r="C24" s="100">
        <f>'GNA CCAA'!C24</f>
        <v>31.948319999999985</v>
      </c>
      <c r="D24" s="100">
        <f>'GO CCAA'!B24</f>
        <v>1838.8966200000007</v>
      </c>
      <c r="E24" s="100">
        <f t="shared" si="1"/>
        <v>2271.1799500000006</v>
      </c>
      <c r="F24" s="100"/>
      <c r="G24" s="100">
        <f>'GNA CCAA'!F24</f>
        <v>4286.1523300000044</v>
      </c>
      <c r="H24" s="376">
        <f>'GNA CCAA'!G24</f>
        <v>366.19166000000075</v>
      </c>
      <c r="I24" s="100">
        <f>'GO CCAA'!G24</f>
        <v>20570.546970000036</v>
      </c>
      <c r="J24" s="100">
        <f t="shared" si="0"/>
        <v>25222.890960000041</v>
      </c>
    </row>
    <row r="25" spans="1:10" x14ac:dyDescent="0.2">
      <c r="J25" s="79" t="s">
        <v>222</v>
      </c>
    </row>
    <row r="26" spans="1:10" x14ac:dyDescent="0.2">
      <c r="A26" s="352" t="s">
        <v>443</v>
      </c>
      <c r="G26" s="58"/>
      <c r="H26" s="58"/>
      <c r="I26" s="58"/>
      <c r="J26" s="58"/>
    </row>
    <row r="27" spans="1:10" x14ac:dyDescent="0.2">
      <c r="A27" s="101" t="s">
        <v>223</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45" priority="5" operator="between">
      <formula>0</formula>
      <formula>0.5</formula>
    </cfRule>
    <cfRule type="cellIs" dxfId="144" priority="6" operator="between">
      <formula>0</formula>
      <formula>0.49</formula>
    </cfRule>
  </conditionalFormatting>
  <conditionalFormatting sqref="E6:E23">
    <cfRule type="cellIs" dxfId="143" priority="3" operator="between">
      <formula>0</formula>
      <formula>0.5</formula>
    </cfRule>
    <cfRule type="cellIs" dxfId="142" priority="4" operator="between">
      <formula>0</formula>
      <formula>0.49</formula>
    </cfRule>
  </conditionalFormatting>
  <conditionalFormatting sqref="J6:J23">
    <cfRule type="cellIs" dxfId="141" priority="1" operator="between">
      <formula>0</formula>
      <formula>0.5</formula>
    </cfRule>
    <cfRule type="cellIs" dxfId="14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809">
        <f>INDICE!A3</f>
        <v>44317</v>
      </c>
      <c r="C3" s="810"/>
      <c r="D3" s="810" t="s">
        <v>116</v>
      </c>
      <c r="E3" s="810"/>
      <c r="F3" s="810" t="s">
        <v>117</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176.37020000000015</v>
      </c>
      <c r="C5" s="86">
        <v>277.31669664602083</v>
      </c>
      <c r="D5" s="85">
        <v>671.63985000000025</v>
      </c>
      <c r="E5" s="86">
        <v>-48.821499004638717</v>
      </c>
      <c r="F5" s="85">
        <v>1777.0455900000004</v>
      </c>
      <c r="G5" s="86">
        <v>-68.411540214406187</v>
      </c>
      <c r="H5" s="86">
        <v>99.987417775610936</v>
      </c>
    </row>
    <row r="6" spans="1:65" x14ac:dyDescent="0.2">
      <c r="A6" s="84" t="s">
        <v>142</v>
      </c>
      <c r="B6" s="96">
        <v>2.3609999999999999E-2</v>
      </c>
      <c r="C6" s="353">
        <v>50.286441756842784</v>
      </c>
      <c r="D6" s="96">
        <v>0.11896999999999999</v>
      </c>
      <c r="E6" s="353">
        <v>51.092202184404378</v>
      </c>
      <c r="F6" s="96">
        <v>0.22362000000000001</v>
      </c>
      <c r="G6" s="353">
        <v>-10.505462840677152</v>
      </c>
      <c r="H6" s="73">
        <v>1.2582224389067089E-2</v>
      </c>
    </row>
    <row r="7" spans="1:65" x14ac:dyDescent="0.2">
      <c r="A7" s="60" t="s">
        <v>115</v>
      </c>
      <c r="B7" s="61">
        <v>176.39381000000014</v>
      </c>
      <c r="C7" s="87">
        <v>277.2404194359205</v>
      </c>
      <c r="D7" s="61">
        <v>671.75882000000013</v>
      </c>
      <c r="E7" s="87">
        <v>-48.815504607580337</v>
      </c>
      <c r="F7" s="61">
        <v>1777.2692100000004</v>
      </c>
      <c r="G7" s="87">
        <v>-68.40896834534098</v>
      </c>
      <c r="H7" s="87">
        <v>100</v>
      </c>
    </row>
    <row r="8" spans="1:65" x14ac:dyDescent="0.2">
      <c r="H8" s="79" t="s">
        <v>222</v>
      </c>
    </row>
    <row r="9" spans="1:65" x14ac:dyDescent="0.2">
      <c r="A9" s="80" t="s">
        <v>486</v>
      </c>
    </row>
    <row r="10" spans="1:65" x14ac:dyDescent="0.2">
      <c r="A10" s="133" t="s">
        <v>544</v>
      </c>
    </row>
    <row r="13" spans="1:65" x14ac:dyDescent="0.2">
      <c r="B13" s="85"/>
    </row>
  </sheetData>
  <mergeCells count="3">
    <mergeCell ref="B3:C3"/>
    <mergeCell ref="D3:E3"/>
    <mergeCell ref="F3:H3"/>
  </mergeCells>
  <conditionalFormatting sqref="B6">
    <cfRule type="cellIs" dxfId="139" priority="7" operator="between">
      <formula>0</formula>
      <formula>0.5</formula>
    </cfRule>
    <cfRule type="cellIs" dxfId="138" priority="8" operator="between">
      <formula>0</formula>
      <formula>0.49</formula>
    </cfRule>
  </conditionalFormatting>
  <conditionalFormatting sqref="D6">
    <cfRule type="cellIs" dxfId="137" priority="5" operator="between">
      <formula>0</formula>
      <formula>0.5</formula>
    </cfRule>
    <cfRule type="cellIs" dxfId="136" priority="6" operator="between">
      <formula>0</formula>
      <formula>0.49</formula>
    </cfRule>
  </conditionalFormatting>
  <conditionalFormatting sqref="F6">
    <cfRule type="cellIs" dxfId="135" priority="3" operator="between">
      <formula>0</formula>
      <formula>0.5</formula>
    </cfRule>
    <cfRule type="cellIs" dxfId="134" priority="4" operator="between">
      <formula>0</formula>
      <formula>0.49</formula>
    </cfRule>
  </conditionalFormatting>
  <conditionalFormatting sqref="H6">
    <cfRule type="cellIs" dxfId="133" priority="1" operator="between">
      <formula>0</formula>
      <formula>0.5</formula>
    </cfRule>
    <cfRule type="cellIs" dxfId="13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809">
        <f>INDICE!A3</f>
        <v>44317</v>
      </c>
      <c r="C3" s="810"/>
      <c r="D3" s="810" t="s">
        <v>116</v>
      </c>
      <c r="E3" s="810"/>
      <c r="F3" s="810" t="s">
        <v>117</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106.57626999999999</v>
      </c>
      <c r="C5" s="86">
        <v>-8.22876962574232</v>
      </c>
      <c r="D5" s="85">
        <v>504.95225000000011</v>
      </c>
      <c r="E5" s="73">
        <v>-14.057329522337369</v>
      </c>
      <c r="F5" s="85">
        <v>1353.4851400000002</v>
      </c>
      <c r="G5" s="86">
        <v>-18.478950488835018</v>
      </c>
      <c r="H5" s="86">
        <v>23.197450988453902</v>
      </c>
    </row>
    <row r="6" spans="1:65" x14ac:dyDescent="0.2">
      <c r="A6" s="84" t="s">
        <v>196</v>
      </c>
      <c r="B6" s="85">
        <v>377.69953999999996</v>
      </c>
      <c r="C6" s="86">
        <v>16.695241123959747</v>
      </c>
      <c r="D6" s="85">
        <v>1908.58907</v>
      </c>
      <c r="E6" s="86">
        <v>7.2003162219619847</v>
      </c>
      <c r="F6" s="85">
        <v>4481.1435899999997</v>
      </c>
      <c r="G6" s="86">
        <v>-13.024654583369779</v>
      </c>
      <c r="H6" s="86">
        <v>76.802549011546105</v>
      </c>
    </row>
    <row r="7" spans="1:65" x14ac:dyDescent="0.2">
      <c r="A7" s="60" t="s">
        <v>446</v>
      </c>
      <c r="B7" s="61">
        <v>484.27580999999992</v>
      </c>
      <c r="C7" s="87">
        <v>10.113801920864434</v>
      </c>
      <c r="D7" s="61">
        <v>2413.5413200000003</v>
      </c>
      <c r="E7" s="87">
        <v>1.9257608441969098</v>
      </c>
      <c r="F7" s="61">
        <v>5834.6287299999995</v>
      </c>
      <c r="G7" s="87">
        <v>-14.35393502002249</v>
      </c>
      <c r="H7" s="87">
        <v>100</v>
      </c>
    </row>
    <row r="8" spans="1:65" x14ac:dyDescent="0.2">
      <c r="A8" s="66" t="s">
        <v>435</v>
      </c>
      <c r="B8" s="428">
        <v>352.84772999999996</v>
      </c>
      <c r="C8" s="625">
        <v>18.86611607343329</v>
      </c>
      <c r="D8" s="428">
        <v>1791.3091399999998</v>
      </c>
      <c r="E8" s="625">
        <v>11.180443349942937</v>
      </c>
      <c r="F8" s="428">
        <v>4144.8412799999996</v>
      </c>
      <c r="G8" s="625">
        <v>-10.791209650325213</v>
      </c>
      <c r="H8" s="625">
        <v>71.03864653269892</v>
      </c>
    </row>
    <row r="9" spans="1:65" x14ac:dyDescent="0.2">
      <c r="H9" s="79" t="s">
        <v>222</v>
      </c>
    </row>
    <row r="10" spans="1:65" x14ac:dyDescent="0.2">
      <c r="A10" s="80" t="s">
        <v>486</v>
      </c>
    </row>
    <row r="11" spans="1:65" x14ac:dyDescent="0.2">
      <c r="A11" s="80" t="s">
        <v>447</v>
      </c>
    </row>
    <row r="12" spans="1:65" x14ac:dyDescent="0.2">
      <c r="A12" s="133" t="s">
        <v>544</v>
      </c>
    </row>
  </sheetData>
  <mergeCells count="3">
    <mergeCell ref="B3:C3"/>
    <mergeCell ref="D3:E3"/>
    <mergeCell ref="F3:H3"/>
  </mergeCells>
  <conditionalFormatting sqref="E5">
    <cfRule type="cellIs" dxfId="131"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448</v>
      </c>
    </row>
    <row r="2" spans="1:3" ht="15.75" x14ac:dyDescent="0.25">
      <c r="A2" s="2"/>
      <c r="C2" s="55" t="s">
        <v>152</v>
      </c>
    </row>
    <row r="3" spans="1:3" ht="13.9" customHeight="1" x14ac:dyDescent="0.2">
      <c r="A3" s="90"/>
      <c r="B3" s="289">
        <f>INDICE!A3</f>
        <v>44317</v>
      </c>
      <c r="C3" s="626" t="s">
        <v>117</v>
      </c>
    </row>
    <row r="4" spans="1:3" x14ac:dyDescent="0.2">
      <c r="A4" s="372" t="s">
        <v>154</v>
      </c>
      <c r="B4" s="94">
        <v>4.7836300000000005</v>
      </c>
      <c r="C4" s="94">
        <v>110.54153000000004</v>
      </c>
    </row>
    <row r="5" spans="1:3" x14ac:dyDescent="0.2">
      <c r="A5" s="373" t="s">
        <v>155</v>
      </c>
      <c r="B5" s="96">
        <v>0.18359999999999999</v>
      </c>
      <c r="C5" s="96">
        <v>1.6513999999999995</v>
      </c>
    </row>
    <row r="6" spans="1:3" x14ac:dyDescent="0.2">
      <c r="A6" s="373" t="s">
        <v>156</v>
      </c>
      <c r="B6" s="96">
        <v>3.1492900000000001</v>
      </c>
      <c r="C6" s="96">
        <v>44.819619999999993</v>
      </c>
    </row>
    <row r="7" spans="1:3" x14ac:dyDescent="0.2">
      <c r="A7" s="373" t="s">
        <v>157</v>
      </c>
      <c r="B7" s="96">
        <v>3.2</v>
      </c>
      <c r="C7" s="96">
        <v>47.507179999999998</v>
      </c>
    </row>
    <row r="8" spans="1:3" x14ac:dyDescent="0.2">
      <c r="A8" s="373" t="s">
        <v>158</v>
      </c>
      <c r="B8" s="96">
        <v>66.963890000000006</v>
      </c>
      <c r="C8" s="96">
        <v>711.58276000000012</v>
      </c>
    </row>
    <row r="9" spans="1:3" x14ac:dyDescent="0.2">
      <c r="A9" s="373" t="s">
        <v>159</v>
      </c>
      <c r="B9" s="96">
        <v>0.34122000000000002</v>
      </c>
      <c r="C9" s="96">
        <v>4.7590900000000005</v>
      </c>
    </row>
    <row r="10" spans="1:3" x14ac:dyDescent="0.2">
      <c r="A10" s="373" t="s">
        <v>160</v>
      </c>
      <c r="B10" s="96">
        <v>1.0370600000000001</v>
      </c>
      <c r="C10" s="96">
        <v>11.119740000000006</v>
      </c>
    </row>
    <row r="11" spans="1:3" x14ac:dyDescent="0.2">
      <c r="A11" s="373" t="s">
        <v>524</v>
      </c>
      <c r="B11" s="96">
        <v>3.0434399999999995</v>
      </c>
      <c r="C11" s="96">
        <v>43.74534000000002</v>
      </c>
    </row>
    <row r="12" spans="1:3" x14ac:dyDescent="0.2">
      <c r="A12" s="373" t="s">
        <v>161</v>
      </c>
      <c r="B12" s="96">
        <v>0.83187999999999995</v>
      </c>
      <c r="C12" s="96">
        <v>13.935740000000003</v>
      </c>
    </row>
    <row r="13" spans="1:3" x14ac:dyDescent="0.2">
      <c r="A13" s="373" t="s">
        <v>162</v>
      </c>
      <c r="B13" s="96">
        <v>2.2000000000000002</v>
      </c>
      <c r="C13" s="96">
        <v>41.559570000000001</v>
      </c>
    </row>
    <row r="14" spans="1:3" x14ac:dyDescent="0.2">
      <c r="A14" s="373" t="s">
        <v>163</v>
      </c>
      <c r="B14" s="96">
        <v>0.55327999999999999</v>
      </c>
      <c r="C14" s="96">
        <v>6.5392799999999998</v>
      </c>
    </row>
    <row r="15" spans="1:3" x14ac:dyDescent="0.2">
      <c r="A15" s="373" t="s">
        <v>164</v>
      </c>
      <c r="B15" s="96">
        <v>0.30554999999999999</v>
      </c>
      <c r="C15" s="96">
        <v>2.4588100000000002</v>
      </c>
    </row>
    <row r="16" spans="1:3" x14ac:dyDescent="0.2">
      <c r="A16" s="373" t="s">
        <v>165</v>
      </c>
      <c r="B16" s="96">
        <v>16.152710000000003</v>
      </c>
      <c r="C16" s="96">
        <v>259.14723999999995</v>
      </c>
    </row>
    <row r="17" spans="1:3" x14ac:dyDescent="0.2">
      <c r="A17" s="373" t="s">
        <v>166</v>
      </c>
      <c r="B17" s="96">
        <v>2.0059999999999998E-2</v>
      </c>
      <c r="C17" s="96">
        <v>0.86251999999999984</v>
      </c>
    </row>
    <row r="18" spans="1:3" x14ac:dyDescent="0.2">
      <c r="A18" s="373" t="s">
        <v>167</v>
      </c>
      <c r="B18" s="96">
        <v>0.47139999999999999</v>
      </c>
      <c r="C18" s="96">
        <v>2.8515600000000005</v>
      </c>
    </row>
    <row r="19" spans="1:3" x14ac:dyDescent="0.2">
      <c r="A19" s="373" t="s">
        <v>168</v>
      </c>
      <c r="B19" s="96">
        <v>2.2999999999999998</v>
      </c>
      <c r="C19" s="96">
        <v>42.102990000000005</v>
      </c>
    </row>
    <row r="20" spans="1:3" x14ac:dyDescent="0.2">
      <c r="A20" s="373" t="s">
        <v>169</v>
      </c>
      <c r="B20" s="96">
        <v>0.38071999999999995</v>
      </c>
      <c r="C20" s="96">
        <v>2.5716799999999997</v>
      </c>
    </row>
    <row r="21" spans="1:3" x14ac:dyDescent="0.2">
      <c r="A21" s="373" t="s">
        <v>170</v>
      </c>
      <c r="B21" s="96">
        <v>0.11498</v>
      </c>
      <c r="C21" s="96">
        <v>1.8241599999999996</v>
      </c>
    </row>
    <row r="22" spans="1:3" x14ac:dyDescent="0.2">
      <c r="A22" s="374" t="s">
        <v>171</v>
      </c>
      <c r="B22" s="96">
        <v>0.54355999999999993</v>
      </c>
      <c r="C22" s="96">
        <v>3.9049299999999993</v>
      </c>
    </row>
    <row r="23" spans="1:3" x14ac:dyDescent="0.2">
      <c r="A23" s="375" t="s">
        <v>438</v>
      </c>
      <c r="B23" s="100">
        <v>106.57627000000004</v>
      </c>
      <c r="C23" s="100">
        <v>1353.4851399999991</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30" priority="3" operator="between">
      <formula>0</formula>
      <formula>0.5</formula>
    </cfRule>
    <cfRule type="cellIs" dxfId="129" priority="4" operator="between">
      <formula>0</formula>
      <formula>0.49</formula>
    </cfRule>
  </conditionalFormatting>
  <conditionalFormatting sqref="C5:C22">
    <cfRule type="cellIs" dxfId="128" priority="1" operator="between">
      <formula>0</formula>
      <formula>0.5</formula>
    </cfRule>
    <cfRule type="cellIs" dxfId="12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7" t="s">
        <v>0</v>
      </c>
      <c r="B1" s="797"/>
      <c r="C1" s="797"/>
      <c r="D1" s="797"/>
      <c r="E1" s="797"/>
      <c r="F1" s="797"/>
    </row>
    <row r="2" spans="1:6" ht="12.75" x14ac:dyDescent="0.2">
      <c r="A2" s="798"/>
      <c r="B2" s="798"/>
      <c r="C2" s="798"/>
      <c r="D2" s="798"/>
      <c r="E2" s="798"/>
      <c r="F2" s="798"/>
    </row>
    <row r="3" spans="1:6" ht="29.65" customHeight="1" x14ac:dyDescent="0.25">
      <c r="A3" s="20"/>
      <c r="B3" s="21" t="s">
        <v>42</v>
      </c>
      <c r="C3" s="21" t="s">
        <v>43</v>
      </c>
      <c r="D3" s="22" t="s">
        <v>44</v>
      </c>
      <c r="E3" s="22" t="s">
        <v>424</v>
      </c>
      <c r="F3" s="463" t="s">
        <v>425</v>
      </c>
    </row>
    <row r="4" spans="1:6" ht="12.75" x14ac:dyDescent="0.2">
      <c r="A4" s="23" t="s">
        <v>45</v>
      </c>
      <c r="B4" s="288"/>
      <c r="C4" s="288"/>
      <c r="D4" s="288"/>
      <c r="E4" s="288"/>
      <c r="F4" s="463"/>
    </row>
    <row r="5" spans="1:6" ht="12.75" x14ac:dyDescent="0.2">
      <c r="A5" s="24" t="s">
        <v>46</v>
      </c>
      <c r="B5" s="25" t="s">
        <v>546</v>
      </c>
      <c r="C5" s="26" t="s">
        <v>47</v>
      </c>
      <c r="D5" s="27">
        <v>4051.8290408823923</v>
      </c>
      <c r="E5" s="298">
        <v>4243.7309999999961</v>
      </c>
      <c r="F5" s="28" t="s">
        <v>664</v>
      </c>
    </row>
    <row r="6" spans="1:6" ht="12.75" x14ac:dyDescent="0.2">
      <c r="A6" s="19" t="s">
        <v>418</v>
      </c>
      <c r="B6" s="28" t="s">
        <v>546</v>
      </c>
      <c r="C6" s="29" t="s">
        <v>47</v>
      </c>
      <c r="D6" s="30">
        <v>123.44885999999998</v>
      </c>
      <c r="E6" s="299">
        <v>107.64182999999998</v>
      </c>
      <c r="F6" s="28" t="s">
        <v>664</v>
      </c>
    </row>
    <row r="7" spans="1:6" ht="12.75" x14ac:dyDescent="0.2">
      <c r="A7" s="19" t="s">
        <v>48</v>
      </c>
      <c r="B7" s="28" t="s">
        <v>546</v>
      </c>
      <c r="C7" s="29" t="s">
        <v>47</v>
      </c>
      <c r="D7" s="30">
        <v>377.41206000000034</v>
      </c>
      <c r="E7" s="299">
        <v>432.82016999999991</v>
      </c>
      <c r="F7" s="28" t="s">
        <v>664</v>
      </c>
    </row>
    <row r="8" spans="1:6" ht="12.75" x14ac:dyDescent="0.2">
      <c r="A8" s="19" t="s">
        <v>49</v>
      </c>
      <c r="B8" s="28" t="s">
        <v>546</v>
      </c>
      <c r="C8" s="29" t="s">
        <v>47</v>
      </c>
      <c r="D8" s="30">
        <v>140.34300000000007</v>
      </c>
      <c r="E8" s="299">
        <v>176.39381000000014</v>
      </c>
      <c r="F8" s="28" t="s">
        <v>664</v>
      </c>
    </row>
    <row r="9" spans="1:6" ht="12.75" x14ac:dyDescent="0.2">
      <c r="A9" s="19" t="s">
        <v>581</v>
      </c>
      <c r="B9" s="28" t="s">
        <v>546</v>
      </c>
      <c r="C9" s="29" t="s">
        <v>47</v>
      </c>
      <c r="D9" s="30">
        <v>1695.0917399999994</v>
      </c>
      <c r="E9" s="299">
        <v>1839.5366499999961</v>
      </c>
      <c r="F9" s="28" t="s">
        <v>664</v>
      </c>
    </row>
    <row r="10" spans="1:6" ht="12.75" x14ac:dyDescent="0.2">
      <c r="A10" s="31" t="s">
        <v>50</v>
      </c>
      <c r="B10" s="32" t="s">
        <v>546</v>
      </c>
      <c r="C10" s="33" t="s">
        <v>522</v>
      </c>
      <c r="D10" s="34">
        <v>30374.973999999995</v>
      </c>
      <c r="E10" s="300">
        <v>27050.471999999998</v>
      </c>
      <c r="F10" s="32" t="s">
        <v>664</v>
      </c>
    </row>
    <row r="11" spans="1:6" ht="12.75" x14ac:dyDescent="0.2">
      <c r="A11" s="35" t="s">
        <v>51</v>
      </c>
      <c r="B11" s="36"/>
      <c r="C11" s="37"/>
      <c r="D11" s="38"/>
      <c r="E11" s="38"/>
      <c r="F11" s="462"/>
    </row>
    <row r="12" spans="1:6" ht="12.75" x14ac:dyDescent="0.2">
      <c r="A12" s="19" t="s">
        <v>52</v>
      </c>
      <c r="B12" s="28" t="s">
        <v>546</v>
      </c>
      <c r="C12" s="29" t="s">
        <v>47</v>
      </c>
      <c r="D12" s="30">
        <v>4295</v>
      </c>
      <c r="E12" s="299">
        <v>4783</v>
      </c>
      <c r="F12" s="25" t="s">
        <v>664</v>
      </c>
    </row>
    <row r="13" spans="1:6" ht="12.75" x14ac:dyDescent="0.2">
      <c r="A13" s="19" t="s">
        <v>53</v>
      </c>
      <c r="B13" s="28" t="s">
        <v>546</v>
      </c>
      <c r="C13" s="29" t="s">
        <v>54</v>
      </c>
      <c r="D13" s="30">
        <v>34424.788789999999</v>
      </c>
      <c r="E13" s="299">
        <v>32736.776830000003</v>
      </c>
      <c r="F13" s="28" t="s">
        <v>664</v>
      </c>
    </row>
    <row r="14" spans="1:6" ht="12.75" x14ac:dyDescent="0.2">
      <c r="A14" s="19" t="s">
        <v>55</v>
      </c>
      <c r="B14" s="28" t="s">
        <v>546</v>
      </c>
      <c r="C14" s="29" t="s">
        <v>56</v>
      </c>
      <c r="D14" s="39">
        <v>52.847995085812713</v>
      </c>
      <c r="E14" s="301">
        <v>55.046498666829983</v>
      </c>
      <c r="F14" s="28" t="s">
        <v>664</v>
      </c>
    </row>
    <row r="15" spans="1:6" ht="12.75" x14ac:dyDescent="0.2">
      <c r="A15" s="19" t="s">
        <v>426</v>
      </c>
      <c r="B15" s="28" t="s">
        <v>546</v>
      </c>
      <c r="C15" s="29" t="s">
        <v>47</v>
      </c>
      <c r="D15" s="30">
        <v>373</v>
      </c>
      <c r="E15" s="299">
        <v>327</v>
      </c>
      <c r="F15" s="32" t="s">
        <v>664</v>
      </c>
    </row>
    <row r="16" spans="1:6" ht="12.75" x14ac:dyDescent="0.2">
      <c r="A16" s="23" t="s">
        <v>57</v>
      </c>
      <c r="B16" s="25"/>
      <c r="C16" s="26"/>
      <c r="D16" s="40"/>
      <c r="E16" s="40"/>
      <c r="F16" s="462"/>
    </row>
    <row r="17" spans="1:6" ht="12.75" x14ac:dyDescent="0.2">
      <c r="A17" s="24" t="s">
        <v>58</v>
      </c>
      <c r="B17" s="25" t="s">
        <v>546</v>
      </c>
      <c r="C17" s="26" t="s">
        <v>47</v>
      </c>
      <c r="D17" s="27">
        <v>4577</v>
      </c>
      <c r="E17" s="298">
        <v>4771</v>
      </c>
      <c r="F17" s="25" t="s">
        <v>664</v>
      </c>
    </row>
    <row r="18" spans="1:6" ht="12.75" x14ac:dyDescent="0.2">
      <c r="A18" s="19" t="s">
        <v>59</v>
      </c>
      <c r="B18" s="28" t="s">
        <v>546</v>
      </c>
      <c r="C18" s="29" t="s">
        <v>60</v>
      </c>
      <c r="D18" s="39">
        <v>70.489662447257388</v>
      </c>
      <c r="E18" s="301">
        <v>71.107186606778285</v>
      </c>
      <c r="F18" s="28" t="s">
        <v>664</v>
      </c>
    </row>
    <row r="19" spans="1:6" ht="12.75" x14ac:dyDescent="0.2">
      <c r="A19" s="31" t="s">
        <v>61</v>
      </c>
      <c r="B19" s="32" t="s">
        <v>546</v>
      </c>
      <c r="C19" s="41" t="s">
        <v>47</v>
      </c>
      <c r="D19" s="34">
        <v>16308</v>
      </c>
      <c r="E19" s="300">
        <v>16405</v>
      </c>
      <c r="F19" s="32" t="s">
        <v>664</v>
      </c>
    </row>
    <row r="20" spans="1:6" ht="12.75" x14ac:dyDescent="0.2">
      <c r="A20" s="23" t="s">
        <v>66</v>
      </c>
      <c r="B20" s="25"/>
      <c r="C20" s="26"/>
      <c r="D20" s="27"/>
      <c r="E20" s="27"/>
      <c r="F20" s="462"/>
    </row>
    <row r="21" spans="1:6" ht="12.75" x14ac:dyDescent="0.2">
      <c r="A21" s="24" t="s">
        <v>67</v>
      </c>
      <c r="B21" s="25" t="s">
        <v>68</v>
      </c>
      <c r="C21" s="26" t="s">
        <v>69</v>
      </c>
      <c r="D21" s="43">
        <v>64.79249999999999</v>
      </c>
      <c r="E21" s="302">
        <v>68.549000000000007</v>
      </c>
      <c r="F21" s="28" t="s">
        <v>664</v>
      </c>
    </row>
    <row r="22" spans="1:6" ht="12.75" x14ac:dyDescent="0.2">
      <c r="A22" s="19" t="s">
        <v>70</v>
      </c>
      <c r="B22" s="28" t="s">
        <v>71</v>
      </c>
      <c r="C22" s="29" t="s">
        <v>72</v>
      </c>
      <c r="D22" s="44">
        <v>1.1979100000000005</v>
      </c>
      <c r="E22" s="303">
        <v>1.2145904761904762</v>
      </c>
      <c r="F22" s="28" t="s">
        <v>664</v>
      </c>
    </row>
    <row r="23" spans="1:6" ht="12.75" x14ac:dyDescent="0.2">
      <c r="A23" s="19" t="s">
        <v>73</v>
      </c>
      <c r="B23" s="28" t="s">
        <v>584</v>
      </c>
      <c r="C23" s="29" t="s">
        <v>74</v>
      </c>
      <c r="D23" s="42">
        <v>132.12295421666661</v>
      </c>
      <c r="E23" s="304">
        <v>134.7880077548387</v>
      </c>
      <c r="F23" s="28" t="s">
        <v>664</v>
      </c>
    </row>
    <row r="24" spans="1:6" ht="12.75" x14ac:dyDescent="0.2">
      <c r="A24" s="19" t="s">
        <v>75</v>
      </c>
      <c r="B24" s="28" t="s">
        <v>584</v>
      </c>
      <c r="C24" s="29" t="s">
        <v>74</v>
      </c>
      <c r="D24" s="42">
        <v>118.17604893666665</v>
      </c>
      <c r="E24" s="304">
        <v>120.61179030000002</v>
      </c>
      <c r="F24" s="28" t="s">
        <v>664</v>
      </c>
    </row>
    <row r="25" spans="1:6" ht="12.75" x14ac:dyDescent="0.2">
      <c r="A25" s="19" t="s">
        <v>76</v>
      </c>
      <c r="B25" s="28" t="s">
        <v>584</v>
      </c>
      <c r="C25" s="29" t="s">
        <v>77</v>
      </c>
      <c r="D25" s="42">
        <v>13.96</v>
      </c>
      <c r="E25" s="304">
        <v>14.64</v>
      </c>
      <c r="F25" s="28" t="s">
        <v>664</v>
      </c>
    </row>
    <row r="26" spans="1:6" ht="12.75" x14ac:dyDescent="0.2">
      <c r="A26" s="31" t="s">
        <v>78</v>
      </c>
      <c r="B26" s="32" t="s">
        <v>584</v>
      </c>
      <c r="C26" s="33" t="s">
        <v>79</v>
      </c>
      <c r="D26" s="44">
        <v>7.7840267999999995</v>
      </c>
      <c r="E26" s="303">
        <v>8.1517022399999988</v>
      </c>
      <c r="F26" s="32" t="s">
        <v>664</v>
      </c>
    </row>
    <row r="27" spans="1:6" ht="12.75" x14ac:dyDescent="0.2">
      <c r="A27" s="35" t="s">
        <v>80</v>
      </c>
      <c r="B27" s="36"/>
      <c r="C27" s="37"/>
      <c r="D27" s="38"/>
      <c r="E27" s="38"/>
      <c r="F27" s="462"/>
    </row>
    <row r="28" spans="1:6" ht="12.75" x14ac:dyDescent="0.2">
      <c r="A28" s="19" t="s">
        <v>81</v>
      </c>
      <c r="B28" s="28" t="s">
        <v>82</v>
      </c>
      <c r="C28" s="29" t="s">
        <v>427</v>
      </c>
      <c r="D28" s="45">
        <v>-8.9</v>
      </c>
      <c r="E28" s="305">
        <v>-4.2</v>
      </c>
      <c r="F28" s="28" t="s">
        <v>657</v>
      </c>
    </row>
    <row r="29" spans="1:6" x14ac:dyDescent="0.2">
      <c r="A29" s="19" t="s">
        <v>83</v>
      </c>
      <c r="B29" s="28" t="s">
        <v>82</v>
      </c>
      <c r="C29" s="29" t="s">
        <v>427</v>
      </c>
      <c r="D29" s="46">
        <v>48.2</v>
      </c>
      <c r="E29" s="306">
        <v>26</v>
      </c>
      <c r="F29" s="636">
        <v>44317</v>
      </c>
    </row>
    <row r="30" spans="1:6" ht="12.75" x14ac:dyDescent="0.2">
      <c r="A30" s="47" t="s">
        <v>84</v>
      </c>
      <c r="B30" s="28" t="s">
        <v>82</v>
      </c>
      <c r="C30" s="29" t="s">
        <v>427</v>
      </c>
      <c r="D30" s="46">
        <v>30.2</v>
      </c>
      <c r="E30" s="306">
        <v>16.600000000000001</v>
      </c>
      <c r="F30" s="636">
        <v>44317</v>
      </c>
    </row>
    <row r="31" spans="1:6" ht="12.75" x14ac:dyDescent="0.2">
      <c r="A31" s="47" t="s">
        <v>85</v>
      </c>
      <c r="B31" s="28" t="s">
        <v>82</v>
      </c>
      <c r="C31" s="29" t="s">
        <v>427</v>
      </c>
      <c r="D31" s="46">
        <v>222.1</v>
      </c>
      <c r="E31" s="306">
        <v>70.7</v>
      </c>
      <c r="F31" s="636">
        <v>44317</v>
      </c>
    </row>
    <row r="32" spans="1:6" ht="12.75" x14ac:dyDescent="0.2">
      <c r="A32" s="47" t="s">
        <v>86</v>
      </c>
      <c r="B32" s="28" t="s">
        <v>82</v>
      </c>
      <c r="C32" s="29" t="s">
        <v>427</v>
      </c>
      <c r="D32" s="46">
        <v>25.3</v>
      </c>
      <c r="E32" s="306">
        <v>14.9</v>
      </c>
      <c r="F32" s="636">
        <v>44317</v>
      </c>
    </row>
    <row r="33" spans="1:7" ht="12.75" x14ac:dyDescent="0.2">
      <c r="A33" s="47" t="s">
        <v>87</v>
      </c>
      <c r="B33" s="28" t="s">
        <v>82</v>
      </c>
      <c r="C33" s="29" t="s">
        <v>427</v>
      </c>
      <c r="D33" s="46">
        <v>117.6</v>
      </c>
      <c r="E33" s="306">
        <v>38.1</v>
      </c>
      <c r="F33" s="636">
        <v>44317</v>
      </c>
    </row>
    <row r="34" spans="1:7" ht="12.75" x14ac:dyDescent="0.2">
      <c r="A34" s="47" t="s">
        <v>88</v>
      </c>
      <c r="B34" s="28" t="s">
        <v>82</v>
      </c>
      <c r="C34" s="29" t="s">
        <v>427</v>
      </c>
      <c r="D34" s="46">
        <v>59.1</v>
      </c>
      <c r="E34" s="306">
        <v>33.299999999999997</v>
      </c>
      <c r="F34" s="636">
        <v>44317</v>
      </c>
    </row>
    <row r="35" spans="1:7" ht="12.75" x14ac:dyDescent="0.2">
      <c r="A35" s="47" t="s">
        <v>89</v>
      </c>
      <c r="B35" s="28" t="s">
        <v>82</v>
      </c>
      <c r="C35" s="29" t="s">
        <v>427</v>
      </c>
      <c r="D35" s="46">
        <v>13.5</v>
      </c>
      <c r="E35" s="306">
        <v>13.5</v>
      </c>
      <c r="F35" s="636">
        <v>44317</v>
      </c>
    </row>
    <row r="36" spans="1:7" x14ac:dyDescent="0.2">
      <c r="A36" s="19" t="s">
        <v>90</v>
      </c>
      <c r="B36" s="28" t="s">
        <v>91</v>
      </c>
      <c r="C36" s="29" t="s">
        <v>427</v>
      </c>
      <c r="D36" s="46">
        <v>15.8</v>
      </c>
      <c r="E36" s="306">
        <v>12.1</v>
      </c>
      <c r="F36" s="636">
        <v>44317</v>
      </c>
    </row>
    <row r="37" spans="1:7" ht="12.75" x14ac:dyDescent="0.2">
      <c r="A37" s="19" t="s">
        <v>577</v>
      </c>
      <c r="B37" s="28" t="s">
        <v>82</v>
      </c>
      <c r="C37" s="29" t="s">
        <v>427</v>
      </c>
      <c r="D37" s="46" t="s">
        <v>675</v>
      </c>
      <c r="E37" s="306" t="s">
        <v>675</v>
      </c>
      <c r="F37" s="636">
        <v>44317</v>
      </c>
      <c r="G37" s="636"/>
    </row>
    <row r="38" spans="1:7" ht="12.75" x14ac:dyDescent="0.2">
      <c r="A38" s="31" t="s">
        <v>92</v>
      </c>
      <c r="B38" s="32" t="s">
        <v>93</v>
      </c>
      <c r="C38" s="33" t="s">
        <v>427</v>
      </c>
      <c r="D38" s="48">
        <v>1787.9</v>
      </c>
      <c r="E38" s="772">
        <v>177.8</v>
      </c>
      <c r="F38" s="636">
        <v>44317</v>
      </c>
    </row>
    <row r="39" spans="1:7" ht="12.75" x14ac:dyDescent="0.2">
      <c r="A39" s="35" t="s">
        <v>62</v>
      </c>
      <c r="B39" s="36"/>
      <c r="C39" s="37"/>
      <c r="D39" s="38"/>
      <c r="E39" s="38"/>
      <c r="F39" s="462"/>
    </row>
    <row r="40" spans="1:7" ht="12.75" x14ac:dyDescent="0.2">
      <c r="A40" s="19" t="s">
        <v>63</v>
      </c>
      <c r="B40" s="28" t="s">
        <v>546</v>
      </c>
      <c r="C40" s="29" t="s">
        <v>47</v>
      </c>
      <c r="D40" s="653">
        <v>0.92100000000000004</v>
      </c>
      <c r="E40" s="654">
        <v>0.95058000000000009</v>
      </c>
      <c r="F40" s="28" t="s">
        <v>664</v>
      </c>
    </row>
    <row r="41" spans="1:7" ht="12.75" x14ac:dyDescent="0.2">
      <c r="A41" s="19" t="s">
        <v>50</v>
      </c>
      <c r="B41" s="28" t="s">
        <v>546</v>
      </c>
      <c r="C41" s="29" t="s">
        <v>54</v>
      </c>
      <c r="D41" s="30">
        <v>54.048771091599995</v>
      </c>
      <c r="E41" s="299">
        <v>53.839446641517398</v>
      </c>
      <c r="F41" s="28" t="s">
        <v>664</v>
      </c>
    </row>
    <row r="42" spans="1:7" ht="12.75" x14ac:dyDescent="0.2">
      <c r="A42" s="19" t="s">
        <v>64</v>
      </c>
      <c r="B42" s="28" t="s">
        <v>546</v>
      </c>
      <c r="C42" s="29" t="s">
        <v>60</v>
      </c>
      <c r="D42" s="42">
        <v>2.2738589726297304E-2</v>
      </c>
      <c r="E42" s="304">
        <v>2.2399629005702786E-2</v>
      </c>
      <c r="F42" s="636">
        <v>44317</v>
      </c>
    </row>
    <row r="43" spans="1:7" ht="12.75" x14ac:dyDescent="0.2">
      <c r="A43" s="31" t="s">
        <v>65</v>
      </c>
      <c r="B43" s="32" t="s">
        <v>546</v>
      </c>
      <c r="C43" s="33" t="s">
        <v>60</v>
      </c>
      <c r="D43" s="42">
        <v>0.17853287461706219</v>
      </c>
      <c r="E43" s="304">
        <v>0.19903329835249231</v>
      </c>
      <c r="F43" s="636">
        <v>44317</v>
      </c>
    </row>
    <row r="44" spans="1:7" x14ac:dyDescent="0.2">
      <c r="A44" s="35" t="s">
        <v>94</v>
      </c>
      <c r="B44" s="36"/>
      <c r="C44" s="37"/>
      <c r="D44" s="38"/>
      <c r="E44" s="38"/>
      <c r="F44" s="462"/>
    </row>
    <row r="45" spans="1:7" ht="12.75" x14ac:dyDescent="0.2">
      <c r="A45" s="49" t="s">
        <v>95</v>
      </c>
      <c r="B45" s="28" t="s">
        <v>82</v>
      </c>
      <c r="C45" s="29" t="s">
        <v>427</v>
      </c>
      <c r="D45" s="46">
        <v>610.4</v>
      </c>
      <c r="E45" s="306">
        <v>297.8</v>
      </c>
      <c r="F45" s="636">
        <v>44317</v>
      </c>
    </row>
    <row r="46" spans="1:7" ht="12.75" x14ac:dyDescent="0.2">
      <c r="A46" s="50" t="s">
        <v>96</v>
      </c>
      <c r="B46" s="28" t="s">
        <v>82</v>
      </c>
      <c r="C46" s="29" t="s">
        <v>427</v>
      </c>
      <c r="D46" s="46">
        <v>622.9</v>
      </c>
      <c r="E46" s="306">
        <v>267.8</v>
      </c>
      <c r="F46" s="636">
        <v>44317</v>
      </c>
    </row>
    <row r="47" spans="1:7" ht="12.75" x14ac:dyDescent="0.2">
      <c r="A47" s="50" t="s">
        <v>97</v>
      </c>
      <c r="B47" s="28" t="s">
        <v>82</v>
      </c>
      <c r="C47" s="29" t="s">
        <v>427</v>
      </c>
      <c r="D47" s="46">
        <v>582.70000000000005</v>
      </c>
      <c r="E47" s="306">
        <v>276.8</v>
      </c>
      <c r="F47" s="636">
        <v>44317</v>
      </c>
    </row>
    <row r="48" spans="1:7" ht="12.75" x14ac:dyDescent="0.2">
      <c r="A48" s="49" t="s">
        <v>98</v>
      </c>
      <c r="B48" s="28" t="s">
        <v>82</v>
      </c>
      <c r="C48" s="29" t="s">
        <v>427</v>
      </c>
      <c r="D48" s="46">
        <v>577.5</v>
      </c>
      <c r="E48" s="306">
        <v>277.3</v>
      </c>
      <c r="F48" s="636">
        <v>44317</v>
      </c>
    </row>
    <row r="49" spans="1:7" ht="12.75" x14ac:dyDescent="0.2">
      <c r="A49" s="308" t="s">
        <v>99</v>
      </c>
      <c r="B49" s="28" t="s">
        <v>82</v>
      </c>
      <c r="C49" s="29" t="s">
        <v>427</v>
      </c>
      <c r="D49" s="46">
        <v>571.6</v>
      </c>
      <c r="E49" s="306">
        <v>261.10000000000002</v>
      </c>
      <c r="F49" s="636">
        <v>44317</v>
      </c>
    </row>
    <row r="50" spans="1:7" ht="12.75" x14ac:dyDescent="0.2">
      <c r="A50" s="50" t="s">
        <v>100</v>
      </c>
      <c r="B50" s="28" t="s">
        <v>82</v>
      </c>
      <c r="C50" s="29" t="s">
        <v>427</v>
      </c>
      <c r="D50" s="46">
        <v>551.29999999999995</v>
      </c>
      <c r="E50" s="306">
        <v>248.5</v>
      </c>
      <c r="F50" s="636">
        <v>44317</v>
      </c>
    </row>
    <row r="51" spans="1:7" ht="12.75" x14ac:dyDescent="0.2">
      <c r="A51" s="50" t="s">
        <v>101</v>
      </c>
      <c r="B51" s="28" t="s">
        <v>82</v>
      </c>
      <c r="C51" s="29" t="s">
        <v>427</v>
      </c>
      <c r="D51" s="46">
        <v>619.20000000000005</v>
      </c>
      <c r="E51" s="306">
        <v>328.7</v>
      </c>
      <c r="F51" s="636">
        <v>44317</v>
      </c>
    </row>
    <row r="52" spans="1:7" ht="12.75" x14ac:dyDescent="0.2">
      <c r="A52" s="50" t="s">
        <v>102</v>
      </c>
      <c r="B52" s="28" t="s">
        <v>82</v>
      </c>
      <c r="C52" s="29" t="s">
        <v>427</v>
      </c>
      <c r="D52" s="46">
        <v>7268</v>
      </c>
      <c r="E52" s="773">
        <v>1079.4000000000001</v>
      </c>
      <c r="F52" s="636">
        <v>44317</v>
      </c>
    </row>
    <row r="53" spans="1:7" ht="12.75" x14ac:dyDescent="0.2">
      <c r="A53" s="49" t="s">
        <v>103</v>
      </c>
      <c r="B53" s="28" t="s">
        <v>82</v>
      </c>
      <c r="C53" s="29" t="s">
        <v>427</v>
      </c>
      <c r="D53" s="46">
        <v>2674.1</v>
      </c>
      <c r="E53" s="773">
        <v>1923.3</v>
      </c>
      <c r="F53" s="636">
        <v>44317</v>
      </c>
    </row>
    <row r="54" spans="1:7" ht="12.75" x14ac:dyDescent="0.2">
      <c r="A54" s="51" t="s">
        <v>104</v>
      </c>
      <c r="B54" s="32" t="s">
        <v>82</v>
      </c>
      <c r="C54" s="33" t="s">
        <v>427</v>
      </c>
      <c r="D54" s="48">
        <v>650.9</v>
      </c>
      <c r="E54" s="307">
        <v>436.1</v>
      </c>
      <c r="F54" s="637">
        <v>44317</v>
      </c>
    </row>
    <row r="55" spans="1:7" ht="12.75" x14ac:dyDescent="0.2">
      <c r="F55" s="55" t="s">
        <v>592</v>
      </c>
    </row>
    <row r="56" spans="1:7" ht="12.75" x14ac:dyDescent="0.2">
      <c r="A56" s="294" t="s">
        <v>561</v>
      </c>
      <c r="B56" s="296"/>
      <c r="C56" s="296"/>
      <c r="D56" s="297"/>
    </row>
    <row r="57" spans="1:7" ht="12.75" x14ac:dyDescent="0.2">
      <c r="A57" s="294" t="s">
        <v>560</v>
      </c>
    </row>
    <row r="58" spans="1:7" ht="12.75" x14ac:dyDescent="0.2">
      <c r="A58" s="294" t="s">
        <v>680</v>
      </c>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809">
        <f>INDICE!A3</f>
        <v>44317</v>
      </c>
      <c r="C3" s="810"/>
      <c r="D3" s="810" t="s">
        <v>116</v>
      </c>
      <c r="E3" s="810"/>
      <c r="F3" s="810" t="s">
        <v>117</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638</v>
      </c>
      <c r="B5" s="388">
        <v>38.569715698393082</v>
      </c>
      <c r="C5" s="73">
        <v>64.270747783603994</v>
      </c>
      <c r="D5" s="85">
        <v>186.94944375772556</v>
      </c>
      <c r="E5" s="86">
        <v>33.342237974326402</v>
      </c>
      <c r="F5" s="85">
        <v>424.37688504326326</v>
      </c>
      <c r="G5" s="86">
        <v>10.189710560532367</v>
      </c>
      <c r="H5" s="389">
        <v>6.9535428955470975</v>
      </c>
    </row>
    <row r="6" spans="1:65" x14ac:dyDescent="0.2">
      <c r="A6" s="84" t="s">
        <v>197</v>
      </c>
      <c r="B6" s="388">
        <v>106.03</v>
      </c>
      <c r="C6" s="86">
        <v>2.4701857471442104</v>
      </c>
      <c r="D6" s="85">
        <v>351.399</v>
      </c>
      <c r="E6" s="86">
        <v>20.857838585195733</v>
      </c>
      <c r="F6" s="85">
        <v>985.33900000000006</v>
      </c>
      <c r="G6" s="86">
        <v>16.272146058373316</v>
      </c>
      <c r="H6" s="389">
        <v>16.145075862124287</v>
      </c>
    </row>
    <row r="7" spans="1:65" x14ac:dyDescent="0.2">
      <c r="A7" s="84" t="s">
        <v>198</v>
      </c>
      <c r="B7" s="388">
        <v>123</v>
      </c>
      <c r="C7" s="86">
        <v>6.0344827586206895</v>
      </c>
      <c r="D7" s="85">
        <v>582</v>
      </c>
      <c r="E7" s="86">
        <v>-5.6726094003241485</v>
      </c>
      <c r="F7" s="85">
        <v>1433</v>
      </c>
      <c r="G7" s="86">
        <v>-12.461820403176542</v>
      </c>
      <c r="H7" s="389">
        <v>23.480135984086793</v>
      </c>
    </row>
    <row r="8" spans="1:65" x14ac:dyDescent="0.2">
      <c r="A8" s="84" t="s">
        <v>639</v>
      </c>
      <c r="B8" s="388">
        <v>260.40028430160692</v>
      </c>
      <c r="C8" s="86">
        <v>11.308290152219048</v>
      </c>
      <c r="D8" s="85">
        <v>1457.1747359539936</v>
      </c>
      <c r="E8" s="86">
        <v>38.229004847240383</v>
      </c>
      <c r="F8" s="85">
        <v>3260.3152088617626</v>
      </c>
      <c r="G8" s="504">
        <v>43.378848688430516</v>
      </c>
      <c r="H8" s="389">
        <v>53.421245258241825</v>
      </c>
      <c r="J8" s="85"/>
    </row>
    <row r="9" spans="1:65" x14ac:dyDescent="0.2">
      <c r="A9" s="60" t="s">
        <v>199</v>
      </c>
      <c r="B9" s="61">
        <v>528</v>
      </c>
      <c r="C9" s="656">
        <v>10.715394097671837</v>
      </c>
      <c r="D9" s="61">
        <v>2577.523179711719</v>
      </c>
      <c r="E9" s="87">
        <v>22.614769230222603</v>
      </c>
      <c r="F9" s="61">
        <v>6103.031093905026</v>
      </c>
      <c r="G9" s="87">
        <v>18.655415772216454</v>
      </c>
      <c r="H9" s="87">
        <v>100</v>
      </c>
    </row>
    <row r="10" spans="1:65" x14ac:dyDescent="0.2">
      <c r="H10" s="79" t="s">
        <v>222</v>
      </c>
    </row>
    <row r="11" spans="1:65" x14ac:dyDescent="0.2">
      <c r="A11" s="80" t="s">
        <v>486</v>
      </c>
    </row>
    <row r="12" spans="1:65" x14ac:dyDescent="0.2">
      <c r="A12" s="80" t="s">
        <v>642</v>
      </c>
    </row>
    <row r="13" spans="1:65" x14ac:dyDescent="0.2">
      <c r="A13" s="80" t="s">
        <v>640</v>
      </c>
    </row>
    <row r="14" spans="1:65" x14ac:dyDescent="0.2">
      <c r="A14" s="133" t="s">
        <v>544</v>
      </c>
    </row>
  </sheetData>
  <mergeCells count="3">
    <mergeCell ref="B3:C3"/>
    <mergeCell ref="D3:E3"/>
    <mergeCell ref="F3:H3"/>
  </mergeCells>
  <conditionalFormatting sqref="C9">
    <cfRule type="cellIs" dxfId="126" priority="1" operator="between">
      <formula>0</formula>
      <formula>0.5</formula>
    </cfRule>
    <cfRule type="cellIs" dxfId="12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245</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27" t="s">
        <v>458</v>
      </c>
      <c r="B3" s="827" t="s">
        <v>459</v>
      </c>
      <c r="C3" s="809">
        <f>INDICE!A3</f>
        <v>44317</v>
      </c>
      <c r="D3" s="810"/>
      <c r="E3" s="810" t="s">
        <v>116</v>
      </c>
      <c r="F3" s="810"/>
      <c r="G3" s="810" t="s">
        <v>117</v>
      </c>
      <c r="H3" s="810"/>
      <c r="I3" s="810"/>
    </row>
    <row r="4" spans="1:9" x14ac:dyDescent="0.2">
      <c r="A4" s="828"/>
      <c r="B4" s="828"/>
      <c r="C4" s="82" t="s">
        <v>47</v>
      </c>
      <c r="D4" s="82" t="s">
        <v>456</v>
      </c>
      <c r="E4" s="82" t="s">
        <v>47</v>
      </c>
      <c r="F4" s="82" t="s">
        <v>456</v>
      </c>
      <c r="G4" s="82" t="s">
        <v>47</v>
      </c>
      <c r="H4" s="83" t="s">
        <v>456</v>
      </c>
      <c r="I4" s="83" t="s">
        <v>107</v>
      </c>
    </row>
    <row r="5" spans="1:9" x14ac:dyDescent="0.2">
      <c r="A5" s="395"/>
      <c r="B5" s="400" t="s">
        <v>201</v>
      </c>
      <c r="C5" s="398">
        <v>0</v>
      </c>
      <c r="D5" s="142" t="s">
        <v>143</v>
      </c>
      <c r="E5" s="141">
        <v>576</v>
      </c>
      <c r="F5" s="538" t="s">
        <v>143</v>
      </c>
      <c r="G5" s="539">
        <v>1099</v>
      </c>
      <c r="H5" s="538">
        <v>181.07416879795397</v>
      </c>
      <c r="I5" s="401">
        <v>2.067577228430598</v>
      </c>
    </row>
    <row r="6" spans="1:9" x14ac:dyDescent="0.2">
      <c r="A6" s="11"/>
      <c r="B6" s="11" t="s">
        <v>233</v>
      </c>
      <c r="C6" s="398">
        <v>289</v>
      </c>
      <c r="D6" s="142">
        <v>54.54545454545454</v>
      </c>
      <c r="E6" s="144">
        <v>1449</v>
      </c>
      <c r="F6" s="142">
        <v>5.3052325581395348</v>
      </c>
      <c r="G6" s="539">
        <v>3168</v>
      </c>
      <c r="H6" s="540">
        <v>12.660028449502134</v>
      </c>
      <c r="I6" s="401">
        <v>5.9600406366407048</v>
      </c>
    </row>
    <row r="7" spans="1:9" x14ac:dyDescent="0.2">
      <c r="A7" s="11"/>
      <c r="B7" s="262" t="s">
        <v>202</v>
      </c>
      <c r="C7" s="398">
        <v>598</v>
      </c>
      <c r="D7" s="142">
        <v>1.8739352640545146</v>
      </c>
      <c r="E7" s="144">
        <v>3224</v>
      </c>
      <c r="F7" s="142">
        <v>-3.6461446503287509</v>
      </c>
      <c r="G7" s="539">
        <v>8321</v>
      </c>
      <c r="H7" s="541">
        <v>-6.5056179775280905</v>
      </c>
      <c r="I7" s="401">
        <v>15.654513300974527</v>
      </c>
    </row>
    <row r="8" spans="1:9" x14ac:dyDescent="0.2">
      <c r="A8" s="501" t="s">
        <v>308</v>
      </c>
      <c r="B8" s="237"/>
      <c r="C8" s="146">
        <v>887</v>
      </c>
      <c r="D8" s="147">
        <v>14.599483204134367</v>
      </c>
      <c r="E8" s="146">
        <v>5249</v>
      </c>
      <c r="F8" s="542">
        <v>11.160525201185937</v>
      </c>
      <c r="G8" s="543">
        <v>12588</v>
      </c>
      <c r="H8" s="542">
        <v>4.0072709245641578</v>
      </c>
      <c r="I8" s="544">
        <v>23.682131166045828</v>
      </c>
    </row>
    <row r="9" spans="1:9" x14ac:dyDescent="0.2">
      <c r="A9" s="395"/>
      <c r="B9" s="11" t="s">
        <v>203</v>
      </c>
      <c r="C9" s="398">
        <v>275</v>
      </c>
      <c r="D9" s="142">
        <v>96.428571428571431</v>
      </c>
      <c r="E9" s="144">
        <v>665</v>
      </c>
      <c r="F9" s="545">
        <v>-57.480818414322258</v>
      </c>
      <c r="G9" s="539">
        <v>2171</v>
      </c>
      <c r="H9" s="545">
        <v>-24.276246948029296</v>
      </c>
      <c r="I9" s="401">
        <v>4.0843586559807354</v>
      </c>
    </row>
    <row r="10" spans="1:9" x14ac:dyDescent="0.2">
      <c r="A10" s="395"/>
      <c r="B10" s="11" t="s">
        <v>204</v>
      </c>
      <c r="C10" s="398">
        <v>51</v>
      </c>
      <c r="D10" s="142">
        <v>-66.883116883116884</v>
      </c>
      <c r="E10" s="144">
        <v>145</v>
      </c>
      <c r="F10" s="538">
        <v>-5.8441558441558437</v>
      </c>
      <c r="G10" s="144">
        <v>447</v>
      </c>
      <c r="H10" s="538">
        <v>190.25974025974025</v>
      </c>
      <c r="I10" s="484">
        <v>0.84095270346540241</v>
      </c>
    </row>
    <row r="11" spans="1:9" x14ac:dyDescent="0.2">
      <c r="A11" s="11"/>
      <c r="B11" s="11" t="s">
        <v>623</v>
      </c>
      <c r="C11" s="398">
        <v>53</v>
      </c>
      <c r="D11" s="142">
        <v>-48.03921568627451</v>
      </c>
      <c r="E11" s="144">
        <v>53</v>
      </c>
      <c r="F11" s="546">
        <v>-79.133858267716533</v>
      </c>
      <c r="G11" s="144">
        <v>206</v>
      </c>
      <c r="H11" s="546">
        <v>-32.459016393442624</v>
      </c>
      <c r="I11" s="511">
        <v>0.38755314745832864</v>
      </c>
    </row>
    <row r="12" spans="1:9" x14ac:dyDescent="0.2">
      <c r="A12" s="662"/>
      <c r="B12" s="262" t="s">
        <v>205</v>
      </c>
      <c r="C12" s="398">
        <v>0</v>
      </c>
      <c r="D12" s="142">
        <v>-100</v>
      </c>
      <c r="E12" s="144">
        <v>0</v>
      </c>
      <c r="F12" s="142">
        <v>-100</v>
      </c>
      <c r="G12" s="539">
        <v>828</v>
      </c>
      <c r="H12" s="541">
        <v>-57.031655422937213</v>
      </c>
      <c r="I12" s="401">
        <v>1.5577378936674569</v>
      </c>
    </row>
    <row r="13" spans="1:9" x14ac:dyDescent="0.2">
      <c r="A13" s="501" t="s">
        <v>614</v>
      </c>
      <c r="B13" s="146"/>
      <c r="C13" s="146">
        <v>379</v>
      </c>
      <c r="D13" s="147">
        <v>-39.553429027113232</v>
      </c>
      <c r="E13" s="146">
        <v>863</v>
      </c>
      <c r="F13" s="542">
        <v>-66.143585719890154</v>
      </c>
      <c r="G13" s="543">
        <v>3652</v>
      </c>
      <c r="H13" s="542">
        <v>-30.477822196839899</v>
      </c>
      <c r="I13" s="544">
        <v>6.870602400571924</v>
      </c>
    </row>
    <row r="14" spans="1:9" x14ac:dyDescent="0.2">
      <c r="A14" s="396"/>
      <c r="B14" s="399" t="s">
        <v>545</v>
      </c>
      <c r="C14" s="397">
        <v>97</v>
      </c>
      <c r="D14" s="142">
        <v>-69.592476489028215</v>
      </c>
      <c r="E14" s="141">
        <v>681</v>
      </c>
      <c r="F14" s="142">
        <v>7.0754716981132075</v>
      </c>
      <c r="G14" s="144">
        <v>1816</v>
      </c>
      <c r="H14" s="546">
        <v>54.421768707482997</v>
      </c>
      <c r="I14" s="484">
        <v>3.4164879407006055</v>
      </c>
    </row>
    <row r="15" spans="1:9" x14ac:dyDescent="0.2">
      <c r="A15" s="396"/>
      <c r="B15" s="399" t="s">
        <v>207</v>
      </c>
      <c r="C15" s="398">
        <v>0</v>
      </c>
      <c r="D15" s="142">
        <v>-100</v>
      </c>
      <c r="E15" s="144">
        <v>311</v>
      </c>
      <c r="F15" s="546">
        <v>117.48251748251748</v>
      </c>
      <c r="G15" s="144">
        <v>867</v>
      </c>
      <c r="H15" s="546">
        <v>413.01775147928998</v>
      </c>
      <c r="I15" s="484">
        <v>1.6311096060503443</v>
      </c>
    </row>
    <row r="16" spans="1:9" x14ac:dyDescent="0.2">
      <c r="A16" s="396"/>
      <c r="B16" s="399" t="s">
        <v>576</v>
      </c>
      <c r="C16" s="398">
        <v>490</v>
      </c>
      <c r="D16" s="142">
        <v>130.04694835680749</v>
      </c>
      <c r="E16" s="144">
        <v>1989</v>
      </c>
      <c r="F16" s="546">
        <v>34.938941655359571</v>
      </c>
      <c r="G16" s="144">
        <v>5033</v>
      </c>
      <c r="H16" s="546">
        <v>55.724009900990104</v>
      </c>
      <c r="I16" s="483">
        <v>9.4687135493095536</v>
      </c>
    </row>
    <row r="17" spans="1:9" x14ac:dyDescent="0.2">
      <c r="A17" s="396"/>
      <c r="B17" s="399" t="s">
        <v>208</v>
      </c>
      <c r="C17" s="398">
        <v>0</v>
      </c>
      <c r="D17" s="142" t="s">
        <v>143</v>
      </c>
      <c r="E17" s="144">
        <v>168</v>
      </c>
      <c r="F17" s="546">
        <v>90.909090909090907</v>
      </c>
      <c r="G17" s="539">
        <v>1076</v>
      </c>
      <c r="H17" s="546">
        <v>-21.287490855888809</v>
      </c>
      <c r="I17" s="401">
        <v>2.0243067313842795</v>
      </c>
    </row>
    <row r="18" spans="1:9" x14ac:dyDescent="0.2">
      <c r="A18" s="396"/>
      <c r="B18" s="399" t="s">
        <v>209</v>
      </c>
      <c r="C18" s="398">
        <v>49</v>
      </c>
      <c r="D18" s="142">
        <v>-67.973856209150327</v>
      </c>
      <c r="E18" s="144">
        <v>225</v>
      </c>
      <c r="F18" s="73">
        <v>-46.555819477434682</v>
      </c>
      <c r="G18" s="539">
        <v>821</v>
      </c>
      <c r="H18" s="546">
        <v>-20.291262135922331</v>
      </c>
      <c r="I18" s="401">
        <v>1.5445686119577078</v>
      </c>
    </row>
    <row r="19" spans="1:9" x14ac:dyDescent="0.2">
      <c r="A19" s="396"/>
      <c r="B19" s="399" t="s">
        <v>210</v>
      </c>
      <c r="C19" s="398">
        <v>378</v>
      </c>
      <c r="D19" s="142">
        <v>278</v>
      </c>
      <c r="E19" s="144">
        <v>1272</v>
      </c>
      <c r="F19" s="73">
        <v>63.076923076923073</v>
      </c>
      <c r="G19" s="539">
        <v>1472</v>
      </c>
      <c r="H19" s="546">
        <v>-7.5957313245448841</v>
      </c>
      <c r="I19" s="401">
        <v>2.7693118109643677</v>
      </c>
    </row>
    <row r="20" spans="1:9" x14ac:dyDescent="0.2">
      <c r="A20" s="662"/>
      <c r="B20" s="399" t="s">
        <v>241</v>
      </c>
      <c r="C20" s="398">
        <v>43</v>
      </c>
      <c r="D20" s="142">
        <v>126.31578947368421</v>
      </c>
      <c r="E20" s="144">
        <v>249</v>
      </c>
      <c r="F20" s="546">
        <v>0.40322580645161288</v>
      </c>
      <c r="G20" s="539">
        <v>540</v>
      </c>
      <c r="H20" s="546">
        <v>-13.738019169329075</v>
      </c>
      <c r="I20" s="401">
        <v>1.015916017609211</v>
      </c>
    </row>
    <row r="21" spans="1:9" x14ac:dyDescent="0.2">
      <c r="A21" s="501" t="s">
        <v>450</v>
      </c>
      <c r="B21" s="146"/>
      <c r="C21" s="146">
        <v>1057</v>
      </c>
      <c r="D21" s="147">
        <v>22.76422764227642</v>
      </c>
      <c r="E21" s="146">
        <v>4895</v>
      </c>
      <c r="F21" s="542">
        <v>29.155672823218996</v>
      </c>
      <c r="G21" s="543">
        <v>11625</v>
      </c>
      <c r="H21" s="542">
        <v>26.454911345589032</v>
      </c>
      <c r="I21" s="544">
        <v>21.870414267976066</v>
      </c>
    </row>
    <row r="22" spans="1:9" x14ac:dyDescent="0.2">
      <c r="A22" s="396"/>
      <c r="B22" s="399" t="s">
        <v>211</v>
      </c>
      <c r="C22" s="397">
        <v>363</v>
      </c>
      <c r="D22" s="142">
        <v>-0.81967213114754101</v>
      </c>
      <c r="E22" s="141">
        <v>1543</v>
      </c>
      <c r="F22" s="142">
        <v>-44.134685010861695</v>
      </c>
      <c r="G22" s="144">
        <v>4323</v>
      </c>
      <c r="H22" s="546">
        <v>-41.699258260283209</v>
      </c>
      <c r="I22" s="484">
        <v>8.1329721187492954</v>
      </c>
    </row>
    <row r="23" spans="1:9" x14ac:dyDescent="0.2">
      <c r="A23" s="662"/>
      <c r="B23" s="399" t="s">
        <v>212</v>
      </c>
      <c r="C23" s="398">
        <v>335</v>
      </c>
      <c r="D23" s="142">
        <v>41.949152542372879</v>
      </c>
      <c r="E23" s="144">
        <v>1432</v>
      </c>
      <c r="F23" s="546">
        <v>-21.57721796276013</v>
      </c>
      <c r="G23" s="144">
        <v>3111</v>
      </c>
      <c r="H23" s="546">
        <v>-31.354810238305387</v>
      </c>
      <c r="I23" s="484">
        <v>5.8528050570041765</v>
      </c>
    </row>
    <row r="24" spans="1:9" x14ac:dyDescent="0.2">
      <c r="A24" s="501" t="s">
        <v>348</v>
      </c>
      <c r="B24" s="146"/>
      <c r="C24" s="146">
        <v>698</v>
      </c>
      <c r="D24" s="147">
        <v>15.946843853820598</v>
      </c>
      <c r="E24" s="146">
        <v>2975</v>
      </c>
      <c r="F24" s="542">
        <v>-35.156931124673058</v>
      </c>
      <c r="G24" s="543">
        <v>7434</v>
      </c>
      <c r="H24" s="542">
        <v>-37.775173683769985</v>
      </c>
      <c r="I24" s="544">
        <v>13.985777175753473</v>
      </c>
    </row>
    <row r="25" spans="1:9" x14ac:dyDescent="0.2">
      <c r="A25" s="396"/>
      <c r="B25" s="399" t="s">
        <v>213</v>
      </c>
      <c r="C25" s="397">
        <v>144</v>
      </c>
      <c r="D25" s="142">
        <v>4.3478260869565215</v>
      </c>
      <c r="E25" s="141">
        <v>264</v>
      </c>
      <c r="F25" s="142">
        <v>-70.957095709570964</v>
      </c>
      <c r="G25" s="144">
        <v>1051</v>
      </c>
      <c r="H25" s="546">
        <v>-46.404895461499237</v>
      </c>
      <c r="I25" s="484">
        <v>1.9772735824208902</v>
      </c>
    </row>
    <row r="26" spans="1:9" x14ac:dyDescent="0.2">
      <c r="A26" s="396"/>
      <c r="B26" s="399" t="s">
        <v>214</v>
      </c>
      <c r="C26" s="397">
        <v>0</v>
      </c>
      <c r="D26" s="142" t="s">
        <v>143</v>
      </c>
      <c r="E26" s="141">
        <v>225</v>
      </c>
      <c r="F26" s="142">
        <v>-16.044776119402986</v>
      </c>
      <c r="G26" s="144">
        <v>784</v>
      </c>
      <c r="H26" s="546">
        <v>-29.874776386404296</v>
      </c>
      <c r="I26" s="484">
        <v>1.4749595514918916</v>
      </c>
    </row>
    <row r="27" spans="1:9" x14ac:dyDescent="0.2">
      <c r="A27" s="396"/>
      <c r="B27" s="399" t="s">
        <v>215</v>
      </c>
      <c r="C27" s="398">
        <v>0</v>
      </c>
      <c r="D27" s="142" t="s">
        <v>143</v>
      </c>
      <c r="E27" s="144">
        <v>0</v>
      </c>
      <c r="F27" s="142">
        <v>-100</v>
      </c>
      <c r="G27" s="144">
        <v>280</v>
      </c>
      <c r="H27" s="142">
        <v>27.853881278538811</v>
      </c>
      <c r="I27" s="401">
        <v>0.52677126838996124</v>
      </c>
    </row>
    <row r="28" spans="1:9" x14ac:dyDescent="0.2">
      <c r="A28" s="396"/>
      <c r="B28" s="399" t="s">
        <v>216</v>
      </c>
      <c r="C28" s="398">
        <v>0</v>
      </c>
      <c r="D28" s="142" t="s">
        <v>143</v>
      </c>
      <c r="E28" s="144">
        <v>0</v>
      </c>
      <c r="F28" s="142">
        <v>-100</v>
      </c>
      <c r="G28" s="144">
        <v>0</v>
      </c>
      <c r="H28" s="142">
        <v>-100</v>
      </c>
      <c r="I28" s="398">
        <v>0</v>
      </c>
    </row>
    <row r="29" spans="1:9" x14ac:dyDescent="0.2">
      <c r="A29" s="396"/>
      <c r="B29" s="399" t="s">
        <v>217</v>
      </c>
      <c r="C29" s="398">
        <v>0</v>
      </c>
      <c r="D29" s="142" t="s">
        <v>143</v>
      </c>
      <c r="E29" s="144">
        <v>0</v>
      </c>
      <c r="F29" s="142">
        <v>-100</v>
      </c>
      <c r="G29" s="144">
        <v>68</v>
      </c>
      <c r="H29" s="142">
        <v>-79.204892966360845</v>
      </c>
      <c r="I29" s="484">
        <v>0.12793016518041916</v>
      </c>
    </row>
    <row r="30" spans="1:9" x14ac:dyDescent="0.2">
      <c r="A30" s="396"/>
      <c r="B30" s="399" t="s">
        <v>558</v>
      </c>
      <c r="C30" s="398">
        <v>0</v>
      </c>
      <c r="D30" s="142" t="s">
        <v>143</v>
      </c>
      <c r="E30" s="144">
        <v>399</v>
      </c>
      <c r="F30" s="142">
        <v>470</v>
      </c>
      <c r="G30" s="144">
        <v>1064</v>
      </c>
      <c r="H30" s="142">
        <v>-2.6532479414455628</v>
      </c>
      <c r="I30" s="511">
        <v>2.0017308198818529</v>
      </c>
    </row>
    <row r="31" spans="1:9" x14ac:dyDescent="0.2">
      <c r="A31" s="396"/>
      <c r="B31" s="399" t="s">
        <v>218</v>
      </c>
      <c r="C31" s="398">
        <v>842</v>
      </c>
      <c r="D31" s="142">
        <v>392.39766081871346</v>
      </c>
      <c r="E31" s="144">
        <v>3038</v>
      </c>
      <c r="F31" s="142">
        <v>271.39364303178485</v>
      </c>
      <c r="G31" s="144">
        <v>4187</v>
      </c>
      <c r="H31" s="142">
        <v>-30.135157683964625</v>
      </c>
      <c r="I31" s="401">
        <v>7.877111788388456</v>
      </c>
    </row>
    <row r="32" spans="1:9" x14ac:dyDescent="0.2">
      <c r="A32" s="396"/>
      <c r="B32" s="399" t="s">
        <v>219</v>
      </c>
      <c r="C32" s="398">
        <v>776</v>
      </c>
      <c r="D32" s="142">
        <v>39.317773788150809</v>
      </c>
      <c r="E32" s="144">
        <v>4077</v>
      </c>
      <c r="F32" s="73">
        <v>-12.076773776148372</v>
      </c>
      <c r="G32" s="144">
        <v>10280</v>
      </c>
      <c r="H32" s="546">
        <v>-11.149524632670699</v>
      </c>
      <c r="I32" s="484">
        <v>19.34003085374572</v>
      </c>
    </row>
    <row r="33" spans="1:9" x14ac:dyDescent="0.2">
      <c r="A33" s="662"/>
      <c r="B33" s="399" t="s">
        <v>221</v>
      </c>
      <c r="C33" s="398">
        <v>0</v>
      </c>
      <c r="D33" s="142" t="s">
        <v>143</v>
      </c>
      <c r="E33" s="144">
        <v>141</v>
      </c>
      <c r="F33" s="73">
        <v>-55.095541401273884</v>
      </c>
      <c r="G33" s="144">
        <v>141</v>
      </c>
      <c r="H33" s="546">
        <v>-65.441176470588232</v>
      </c>
      <c r="I33" s="484">
        <v>0.2652669601535162</v>
      </c>
    </row>
    <row r="34" spans="1:9" x14ac:dyDescent="0.2">
      <c r="A34" s="501" t="s">
        <v>451</v>
      </c>
      <c r="B34" s="146"/>
      <c r="C34" s="146">
        <v>1762</v>
      </c>
      <c r="D34" s="147">
        <v>103.46420323325636</v>
      </c>
      <c r="E34" s="146">
        <v>8144</v>
      </c>
      <c r="F34" s="542">
        <v>-0.4157495720224994</v>
      </c>
      <c r="G34" s="543">
        <v>17855</v>
      </c>
      <c r="H34" s="542">
        <v>-23.807288555090896</v>
      </c>
      <c r="I34" s="544">
        <v>33.591074989652711</v>
      </c>
    </row>
    <row r="35" spans="1:9" x14ac:dyDescent="0.2">
      <c r="A35" s="764" t="s">
        <v>187</v>
      </c>
      <c r="B35" s="764"/>
      <c r="C35" s="764">
        <v>4783</v>
      </c>
      <c r="D35" s="765">
        <v>28.230563002680963</v>
      </c>
      <c r="E35" s="764">
        <v>22126</v>
      </c>
      <c r="F35" s="766">
        <v>-7.1389600033575364</v>
      </c>
      <c r="G35" s="764">
        <v>53154</v>
      </c>
      <c r="H35" s="766">
        <v>-14.17083804295172</v>
      </c>
      <c r="I35" s="767">
        <v>100</v>
      </c>
    </row>
    <row r="36" spans="1:9" x14ac:dyDescent="0.2">
      <c r="A36" s="151" t="s">
        <v>538</v>
      </c>
      <c r="B36" s="485"/>
      <c r="C36" s="152">
        <v>2460</v>
      </c>
      <c r="D36" s="547">
        <v>44.791053560918186</v>
      </c>
      <c r="E36" s="152">
        <v>10978</v>
      </c>
      <c r="F36" s="547">
        <v>-12.95591500158579</v>
      </c>
      <c r="G36" s="152">
        <v>25628</v>
      </c>
      <c r="H36" s="547">
        <v>-29.504318644440776</v>
      </c>
      <c r="I36" s="548">
        <v>48.214621665349739</v>
      </c>
    </row>
    <row r="37" spans="1:9" x14ac:dyDescent="0.2">
      <c r="A37" s="151" t="s">
        <v>539</v>
      </c>
      <c r="B37" s="485"/>
      <c r="C37" s="152">
        <v>2323</v>
      </c>
      <c r="D37" s="547">
        <v>14.377154111275233</v>
      </c>
      <c r="E37" s="152">
        <v>11148</v>
      </c>
      <c r="F37" s="547">
        <v>-0.59741417744092729</v>
      </c>
      <c r="G37" s="152">
        <v>27526</v>
      </c>
      <c r="H37" s="547">
        <v>7.6243353143572099</v>
      </c>
      <c r="I37" s="548">
        <v>51.785378334650254</v>
      </c>
    </row>
    <row r="38" spans="1:9" x14ac:dyDescent="0.2">
      <c r="A38" s="153" t="s">
        <v>540</v>
      </c>
      <c r="B38" s="486"/>
      <c r="C38" s="154">
        <v>987</v>
      </c>
      <c r="D38" s="549">
        <v>-13.268892794376097</v>
      </c>
      <c r="E38" s="154">
        <v>6098</v>
      </c>
      <c r="F38" s="549">
        <v>10.311143270622287</v>
      </c>
      <c r="G38" s="154">
        <v>15799</v>
      </c>
      <c r="H38" s="549">
        <v>6.5843621399176957</v>
      </c>
      <c r="I38" s="550">
        <v>29.723068818903563</v>
      </c>
    </row>
    <row r="39" spans="1:9" x14ac:dyDescent="0.2">
      <c r="A39" s="153" t="s">
        <v>541</v>
      </c>
      <c r="B39" s="486"/>
      <c r="C39" s="154">
        <v>3796</v>
      </c>
      <c r="D39" s="549">
        <v>46.450617283950621</v>
      </c>
      <c r="E39" s="154">
        <v>16028</v>
      </c>
      <c r="F39" s="549">
        <v>-12.410514235750588</v>
      </c>
      <c r="G39" s="154">
        <v>37355</v>
      </c>
      <c r="H39" s="549">
        <v>-20.701806525569449</v>
      </c>
      <c r="I39" s="550">
        <v>70.27693118109643</v>
      </c>
    </row>
    <row r="40" spans="1:9" x14ac:dyDescent="0.2">
      <c r="A40" s="667" t="s">
        <v>645</v>
      </c>
      <c r="B40" s="668"/>
      <c r="C40" s="774">
        <v>0</v>
      </c>
      <c r="D40" s="676">
        <v>-100</v>
      </c>
      <c r="E40" s="479">
        <v>311</v>
      </c>
      <c r="F40" s="676">
        <v>117.48251748251748</v>
      </c>
      <c r="G40" s="492">
        <v>867</v>
      </c>
      <c r="H40" s="669">
        <v>11.439588688946015</v>
      </c>
      <c r="I40" s="670">
        <v>1.6311096060503443</v>
      </c>
    </row>
    <row r="41" spans="1:9" x14ac:dyDescent="0.2">
      <c r="A41" s="84"/>
      <c r="B41" s="84"/>
      <c r="C41" s="84"/>
      <c r="D41" s="84"/>
      <c r="E41" s="84"/>
      <c r="F41" s="84"/>
      <c r="G41" s="84"/>
      <c r="H41" s="79"/>
      <c r="I41" s="79" t="s">
        <v>222</v>
      </c>
    </row>
    <row r="42" spans="1:9" x14ac:dyDescent="0.2">
      <c r="A42" s="80" t="s">
        <v>486</v>
      </c>
      <c r="B42" s="84"/>
      <c r="C42" s="84"/>
      <c r="D42" s="84"/>
      <c r="E42" s="84"/>
      <c r="F42" s="84"/>
      <c r="G42" s="84"/>
      <c r="H42" s="84"/>
      <c r="I42" s="1"/>
    </row>
    <row r="43" spans="1:9" s="1" customFormat="1" x14ac:dyDescent="0.2">
      <c r="A43" s="746" t="s">
        <v>660</v>
      </c>
    </row>
    <row r="44" spans="1:9" s="1" customFormat="1" x14ac:dyDescent="0.2">
      <c r="A44" s="441" t="s">
        <v>543</v>
      </c>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24" priority="38" operator="between">
      <formula>0</formula>
      <formula>0.5</formula>
    </cfRule>
    <cfRule type="cellIs" dxfId="123" priority="39" operator="between">
      <formula>0</formula>
      <formula>0.49</formula>
    </cfRule>
  </conditionalFormatting>
  <conditionalFormatting sqref="F18">
    <cfRule type="cellIs" dxfId="122" priority="37" stopIfTrue="1" operator="equal">
      <formula>0</formula>
    </cfRule>
  </conditionalFormatting>
  <conditionalFormatting sqref="F31">
    <cfRule type="cellIs" dxfId="121" priority="32" operator="between">
      <formula>0</formula>
      <formula>0.5</formula>
    </cfRule>
    <cfRule type="cellIs" dxfId="120" priority="33" operator="between">
      <formula>0</formula>
      <formula>0.49</formula>
    </cfRule>
  </conditionalFormatting>
  <conditionalFormatting sqref="F31">
    <cfRule type="cellIs" dxfId="119" priority="31" stopIfTrue="1" operator="equal">
      <formula>0</formula>
    </cfRule>
  </conditionalFormatting>
  <conditionalFormatting sqref="F32">
    <cfRule type="cellIs" dxfId="118" priority="23" operator="between">
      <formula>0</formula>
      <formula>0.5</formula>
    </cfRule>
    <cfRule type="cellIs" dxfId="117" priority="24" operator="between">
      <formula>0</formula>
      <formula>0.49</formula>
    </cfRule>
  </conditionalFormatting>
  <conditionalFormatting sqref="F32">
    <cfRule type="cellIs" dxfId="116" priority="22" stopIfTrue="1" operator="equal">
      <formula>0</formula>
    </cfRule>
  </conditionalFormatting>
  <conditionalFormatting sqref="F19">
    <cfRule type="cellIs" dxfId="115" priority="9" operator="between">
      <formula>0</formula>
      <formula>0.5</formula>
    </cfRule>
    <cfRule type="cellIs" dxfId="114" priority="10" operator="between">
      <formula>0</formula>
      <formula>0.49</formula>
    </cfRule>
  </conditionalFormatting>
  <conditionalFormatting sqref="F19">
    <cfRule type="cellIs" dxfId="113" priority="8" stopIfTrue="1" operator="equal">
      <formula>0</formula>
    </cfRule>
  </conditionalFormatting>
  <conditionalFormatting sqref="F33">
    <cfRule type="cellIs" dxfId="112" priority="6" operator="between">
      <formula>0</formula>
      <formula>0.5</formula>
    </cfRule>
    <cfRule type="cellIs" dxfId="111" priority="7" operator="between">
      <formula>0</formula>
      <formula>0.49</formula>
    </cfRule>
  </conditionalFormatting>
  <conditionalFormatting sqref="F33">
    <cfRule type="cellIs" dxfId="110" priority="5" stopIfTrue="1" operator="equal">
      <formula>0</formula>
    </cfRule>
  </conditionalFormatting>
  <conditionalFormatting sqref="I35">
    <cfRule type="cellIs" dxfId="109" priority="1" operator="between">
      <formula>0</formula>
      <formula>0.5</formula>
    </cfRule>
    <cfRule type="cellIs" dxfId="10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809">
        <f>INDICE!A3</f>
        <v>44317</v>
      </c>
      <c r="C3" s="810"/>
      <c r="D3" s="810" t="s">
        <v>116</v>
      </c>
      <c r="E3" s="810"/>
      <c r="F3" s="810" t="s">
        <v>117</v>
      </c>
      <c r="G3" s="810"/>
      <c r="H3" s="1"/>
    </row>
    <row r="4" spans="1:8" x14ac:dyDescent="0.2">
      <c r="A4" s="66"/>
      <c r="B4" s="627" t="s">
        <v>56</v>
      </c>
      <c r="C4" s="627" t="s">
        <v>456</v>
      </c>
      <c r="D4" s="627" t="s">
        <v>56</v>
      </c>
      <c r="E4" s="627" t="s">
        <v>456</v>
      </c>
      <c r="F4" s="627" t="s">
        <v>56</v>
      </c>
      <c r="G4" s="628" t="s">
        <v>456</v>
      </c>
      <c r="H4" s="1"/>
    </row>
    <row r="5" spans="1:8" x14ac:dyDescent="0.2">
      <c r="A5" s="157" t="s">
        <v>8</v>
      </c>
      <c r="B5" s="402">
        <v>55.046498666829983</v>
      </c>
      <c r="C5" s="488">
        <v>152.91349626367412</v>
      </c>
      <c r="D5" s="402">
        <v>53.947246876321344</v>
      </c>
      <c r="E5" s="488">
        <v>38.617313820821764</v>
      </c>
      <c r="F5" s="402">
        <v>41.62123896819579</v>
      </c>
      <c r="G5" s="488">
        <v>-14.519846027691191</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528</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460</v>
      </c>
      <c r="B1" s="158"/>
      <c r="C1" s="15"/>
      <c r="D1" s="15"/>
      <c r="E1" s="15"/>
      <c r="F1" s="15"/>
      <c r="G1" s="15"/>
      <c r="H1" s="1"/>
    </row>
    <row r="2" spans="1:8" x14ac:dyDescent="0.2">
      <c r="A2" s="159" t="s">
        <v>377</v>
      </c>
      <c r="B2" s="159"/>
      <c r="C2" s="160"/>
      <c r="D2" s="160"/>
      <c r="E2" s="160"/>
      <c r="F2" s="160"/>
      <c r="G2" s="160"/>
      <c r="H2" s="161" t="s">
        <v>152</v>
      </c>
    </row>
    <row r="3" spans="1:8" ht="14.1" customHeight="1" x14ac:dyDescent="0.2">
      <c r="A3" s="162"/>
      <c r="B3" s="809">
        <f>INDICE!A3</f>
        <v>44317</v>
      </c>
      <c r="C3" s="810"/>
      <c r="D3" s="810" t="s">
        <v>116</v>
      </c>
      <c r="E3" s="810"/>
      <c r="F3" s="810" t="s">
        <v>117</v>
      </c>
      <c r="G3" s="810"/>
      <c r="H3" s="810"/>
    </row>
    <row r="4" spans="1:8" x14ac:dyDescent="0.2">
      <c r="A4" s="160"/>
      <c r="B4" s="63" t="s">
        <v>47</v>
      </c>
      <c r="C4" s="63" t="s">
        <v>456</v>
      </c>
      <c r="D4" s="63" t="s">
        <v>47</v>
      </c>
      <c r="E4" s="63" t="s">
        <v>456</v>
      </c>
      <c r="F4" s="63" t="s">
        <v>47</v>
      </c>
      <c r="G4" s="64" t="s">
        <v>456</v>
      </c>
      <c r="H4" s="64" t="s">
        <v>107</v>
      </c>
    </row>
    <row r="5" spans="1:8" x14ac:dyDescent="0.2">
      <c r="A5" s="160" t="s">
        <v>226</v>
      </c>
      <c r="B5" s="163"/>
      <c r="C5" s="163"/>
      <c r="D5" s="163"/>
      <c r="E5" s="163"/>
      <c r="F5" s="163"/>
      <c r="G5" s="164"/>
      <c r="H5" s="165"/>
    </row>
    <row r="6" spans="1:8" x14ac:dyDescent="0.2">
      <c r="A6" s="1" t="s">
        <v>418</v>
      </c>
      <c r="B6" s="469">
        <v>14</v>
      </c>
      <c r="C6" s="404">
        <v>-71.428571428571431</v>
      </c>
      <c r="D6" s="242">
        <v>300</v>
      </c>
      <c r="E6" s="404">
        <v>-33.481152993348118</v>
      </c>
      <c r="F6" s="242">
        <v>846</v>
      </c>
      <c r="G6" s="404">
        <v>-25.919439579684759</v>
      </c>
      <c r="H6" s="404">
        <v>5.6123125912166643</v>
      </c>
    </row>
    <row r="7" spans="1:8" x14ac:dyDescent="0.2">
      <c r="A7" s="1" t="s">
        <v>48</v>
      </c>
      <c r="B7" s="469">
        <v>13</v>
      </c>
      <c r="C7" s="407" t="s">
        <v>143</v>
      </c>
      <c r="D7" s="469">
        <v>306</v>
      </c>
      <c r="E7" s="407">
        <v>-46.689895470383277</v>
      </c>
      <c r="F7" s="242">
        <v>795</v>
      </c>
      <c r="G7" s="404">
        <v>-44.637883008356546</v>
      </c>
      <c r="H7" s="404">
        <v>5.2739816903277159</v>
      </c>
    </row>
    <row r="8" spans="1:8" x14ac:dyDescent="0.2">
      <c r="A8" s="1" t="s">
        <v>49</v>
      </c>
      <c r="B8" s="469">
        <v>0</v>
      </c>
      <c r="C8" s="404">
        <v>-100</v>
      </c>
      <c r="D8" s="242">
        <v>136</v>
      </c>
      <c r="E8" s="404">
        <v>-79.548872180451127</v>
      </c>
      <c r="F8" s="242">
        <v>728</v>
      </c>
      <c r="G8" s="404">
        <v>-60.818083961248661</v>
      </c>
      <c r="H8" s="404">
        <v>4.8295077617089026</v>
      </c>
    </row>
    <row r="9" spans="1:8" x14ac:dyDescent="0.2">
      <c r="A9" s="1" t="s">
        <v>123</v>
      </c>
      <c r="B9" s="469">
        <v>442</v>
      </c>
      <c r="C9" s="404">
        <v>-31.895223420647152</v>
      </c>
      <c r="D9" s="242">
        <v>2568</v>
      </c>
      <c r="E9" s="404">
        <v>-14.485514485514486</v>
      </c>
      <c r="F9" s="242">
        <v>6216</v>
      </c>
      <c r="G9" s="404">
        <v>-7.3207097062770243</v>
      </c>
      <c r="H9" s="404">
        <v>41.236566273052937</v>
      </c>
    </row>
    <row r="10" spans="1:8" x14ac:dyDescent="0.2">
      <c r="A10" s="1" t="s">
        <v>124</v>
      </c>
      <c r="B10" s="469">
        <v>358</v>
      </c>
      <c r="C10" s="404">
        <v>68.867924528301884</v>
      </c>
      <c r="D10" s="242">
        <v>1457</v>
      </c>
      <c r="E10" s="404">
        <v>0.90027700831024937</v>
      </c>
      <c r="F10" s="242">
        <v>3840</v>
      </c>
      <c r="G10" s="404">
        <v>-24.513465696874388</v>
      </c>
      <c r="H10" s="404">
        <v>25.47432665516784</v>
      </c>
    </row>
    <row r="11" spans="1:8" x14ac:dyDescent="0.2">
      <c r="A11" s="1" t="s">
        <v>227</v>
      </c>
      <c r="B11" s="469">
        <v>270</v>
      </c>
      <c r="C11" s="404">
        <v>45.945945945945951</v>
      </c>
      <c r="D11" s="242">
        <v>1403</v>
      </c>
      <c r="E11" s="404">
        <v>60.159817351598178</v>
      </c>
      <c r="F11" s="242">
        <v>2649</v>
      </c>
      <c r="G11" s="404">
        <v>27.47834456207892</v>
      </c>
      <c r="H11" s="404">
        <v>17.573305028525937</v>
      </c>
    </row>
    <row r="12" spans="1:8" x14ac:dyDescent="0.2">
      <c r="A12" s="168" t="s">
        <v>228</v>
      </c>
      <c r="B12" s="470">
        <v>1097</v>
      </c>
      <c r="C12" s="170">
        <v>-12.936507936507939</v>
      </c>
      <c r="D12" s="169">
        <v>6170</v>
      </c>
      <c r="E12" s="170">
        <v>-12.020533295308713</v>
      </c>
      <c r="F12" s="169">
        <v>15074</v>
      </c>
      <c r="G12" s="170">
        <v>-17.664409001529386</v>
      </c>
      <c r="H12" s="170">
        <v>100</v>
      </c>
    </row>
    <row r="13" spans="1:8" x14ac:dyDescent="0.2">
      <c r="A13" s="145" t="s">
        <v>229</v>
      </c>
      <c r="B13" s="471"/>
      <c r="C13" s="172"/>
      <c r="D13" s="171"/>
      <c r="E13" s="172"/>
      <c r="F13" s="171"/>
      <c r="G13" s="172"/>
      <c r="H13" s="172"/>
    </row>
    <row r="14" spans="1:8" x14ac:dyDescent="0.2">
      <c r="A14" s="1" t="s">
        <v>418</v>
      </c>
      <c r="B14" s="469">
        <v>58</v>
      </c>
      <c r="C14" s="469">
        <v>70.588235294117652</v>
      </c>
      <c r="D14" s="242">
        <v>166</v>
      </c>
      <c r="E14" s="404">
        <v>12.925170068027212</v>
      </c>
      <c r="F14" s="242">
        <v>457</v>
      </c>
      <c r="G14" s="404">
        <v>-5.383022774327122</v>
      </c>
      <c r="H14" s="404">
        <v>2.3066828184938419</v>
      </c>
    </row>
    <row r="15" spans="1:8" x14ac:dyDescent="0.2">
      <c r="A15" s="1" t="s">
        <v>48</v>
      </c>
      <c r="B15" s="469">
        <v>418</v>
      </c>
      <c r="C15" s="404">
        <v>-8.9324618736383457</v>
      </c>
      <c r="D15" s="242">
        <v>2013</v>
      </c>
      <c r="E15" s="404">
        <v>-3.4995206136145733</v>
      </c>
      <c r="F15" s="242">
        <v>4523</v>
      </c>
      <c r="G15" s="404">
        <v>-13.584256782575469</v>
      </c>
      <c r="H15" s="404">
        <v>22.829598223299012</v>
      </c>
    </row>
    <row r="16" spans="1:8" x14ac:dyDescent="0.2">
      <c r="A16" s="1" t="s">
        <v>49</v>
      </c>
      <c r="B16" s="469">
        <v>13</v>
      </c>
      <c r="C16" s="481">
        <v>-23.52941176470588</v>
      </c>
      <c r="D16" s="242">
        <v>175</v>
      </c>
      <c r="E16" s="404">
        <v>-28.571428571428569</v>
      </c>
      <c r="F16" s="242">
        <v>449</v>
      </c>
      <c r="G16" s="404">
        <v>-8.1799591002044991</v>
      </c>
      <c r="H16" s="404">
        <v>2.266303250555219</v>
      </c>
    </row>
    <row r="17" spans="1:8" x14ac:dyDescent="0.2">
      <c r="A17" s="1" t="s">
        <v>123</v>
      </c>
      <c r="B17" s="469">
        <v>426</v>
      </c>
      <c r="C17" s="404">
        <v>-54.729011689691816</v>
      </c>
      <c r="D17" s="242">
        <v>2895</v>
      </c>
      <c r="E17" s="404">
        <v>-14.018414018414019</v>
      </c>
      <c r="F17" s="242">
        <v>8237</v>
      </c>
      <c r="G17" s="404">
        <v>7.2895152472360586E-2</v>
      </c>
      <c r="H17" s="404">
        <v>41.575812638804763</v>
      </c>
    </row>
    <row r="18" spans="1:8" x14ac:dyDescent="0.2">
      <c r="A18" s="1" t="s">
        <v>124</v>
      </c>
      <c r="B18" s="469">
        <v>190</v>
      </c>
      <c r="C18" s="404">
        <v>-5.4726368159203984</v>
      </c>
      <c r="D18" s="242">
        <v>650</v>
      </c>
      <c r="E18" s="404">
        <v>-44.396920444824637</v>
      </c>
      <c r="F18" s="242">
        <v>1780</v>
      </c>
      <c r="G18" s="404">
        <v>-32.47344461305007</v>
      </c>
      <c r="H18" s="404">
        <v>8.98445386634363</v>
      </c>
    </row>
    <row r="19" spans="1:8" x14ac:dyDescent="0.2">
      <c r="A19" s="1" t="s">
        <v>227</v>
      </c>
      <c r="B19" s="469">
        <v>319</v>
      </c>
      <c r="C19" s="404">
        <v>-35.943775100401602</v>
      </c>
      <c r="D19" s="242">
        <v>1723</v>
      </c>
      <c r="E19" s="404">
        <v>-22.141888838680522</v>
      </c>
      <c r="F19" s="242">
        <v>4366</v>
      </c>
      <c r="G19" s="404">
        <v>-25.380276875747736</v>
      </c>
      <c r="H19" s="404">
        <v>22.037149202503535</v>
      </c>
    </row>
    <row r="20" spans="1:8" x14ac:dyDescent="0.2">
      <c r="A20" s="173" t="s">
        <v>230</v>
      </c>
      <c r="B20" s="472">
        <v>1424</v>
      </c>
      <c r="C20" s="175">
        <v>-33.767441860465112</v>
      </c>
      <c r="D20" s="174">
        <v>7622</v>
      </c>
      <c r="E20" s="175">
        <v>-17.394602796141758</v>
      </c>
      <c r="F20" s="174">
        <v>19812</v>
      </c>
      <c r="G20" s="175">
        <v>-13.575292270109928</v>
      </c>
      <c r="H20" s="175">
        <v>100</v>
      </c>
    </row>
    <row r="21" spans="1:8" x14ac:dyDescent="0.2">
      <c r="A21" s="145" t="s">
        <v>461</v>
      </c>
      <c r="B21" s="473"/>
      <c r="C21" s="406"/>
      <c r="D21" s="405"/>
      <c r="E21" s="406"/>
      <c r="F21" s="405"/>
      <c r="G21" s="406"/>
      <c r="H21" s="406"/>
    </row>
    <row r="22" spans="1:8" x14ac:dyDescent="0.2">
      <c r="A22" s="1" t="s">
        <v>418</v>
      </c>
      <c r="B22" s="469">
        <v>44</v>
      </c>
      <c r="C22" s="404">
        <v>-393.33333333333331</v>
      </c>
      <c r="D22" s="242">
        <v>-134</v>
      </c>
      <c r="E22" s="404">
        <v>-55.921052631578952</v>
      </c>
      <c r="F22" s="242">
        <v>-389</v>
      </c>
      <c r="G22" s="404">
        <v>-40.971168437025796</v>
      </c>
      <c r="H22" s="407" t="s">
        <v>462</v>
      </c>
    </row>
    <row r="23" spans="1:8" x14ac:dyDescent="0.2">
      <c r="A23" s="1" t="s">
        <v>48</v>
      </c>
      <c r="B23" s="469">
        <v>405</v>
      </c>
      <c r="C23" s="404">
        <v>-11.76470588235294</v>
      </c>
      <c r="D23" s="242">
        <v>1707</v>
      </c>
      <c r="E23" s="404">
        <v>12.896825396825399</v>
      </c>
      <c r="F23" s="242">
        <v>3728</v>
      </c>
      <c r="G23" s="404">
        <v>-1.8430753027909426</v>
      </c>
      <c r="H23" s="407" t="s">
        <v>462</v>
      </c>
    </row>
    <row r="24" spans="1:8" x14ac:dyDescent="0.2">
      <c r="A24" s="1" t="s">
        <v>49</v>
      </c>
      <c r="B24" s="469">
        <v>13</v>
      </c>
      <c r="C24" s="407">
        <v>-108.78378378378379</v>
      </c>
      <c r="D24" s="242">
        <v>39</v>
      </c>
      <c r="E24" s="404">
        <v>-109.28571428571428</v>
      </c>
      <c r="F24" s="242">
        <v>-279</v>
      </c>
      <c r="G24" s="404">
        <v>-79.620160701241787</v>
      </c>
      <c r="H24" s="407" t="s">
        <v>462</v>
      </c>
    </row>
    <row r="25" spans="1:8" x14ac:dyDescent="0.2">
      <c r="A25" s="1" t="s">
        <v>123</v>
      </c>
      <c r="B25" s="469">
        <v>-16</v>
      </c>
      <c r="C25" s="404">
        <v>-105.47945205479452</v>
      </c>
      <c r="D25" s="242">
        <v>327</v>
      </c>
      <c r="E25" s="404">
        <v>-10.164835164835164</v>
      </c>
      <c r="F25" s="242">
        <v>2021</v>
      </c>
      <c r="G25" s="404">
        <v>32.611548556430449</v>
      </c>
      <c r="H25" s="407" t="s">
        <v>462</v>
      </c>
    </row>
    <row r="26" spans="1:8" x14ac:dyDescent="0.2">
      <c r="A26" s="1" t="s">
        <v>124</v>
      </c>
      <c r="B26" s="469">
        <v>-168</v>
      </c>
      <c r="C26" s="404">
        <v>1427.2727272727273</v>
      </c>
      <c r="D26" s="242">
        <v>-807</v>
      </c>
      <c r="E26" s="404">
        <v>193.45454545454547</v>
      </c>
      <c r="F26" s="242">
        <v>-2060</v>
      </c>
      <c r="G26" s="404">
        <v>-15.952672378620973</v>
      </c>
      <c r="H26" s="407" t="s">
        <v>462</v>
      </c>
    </row>
    <row r="27" spans="1:8" x14ac:dyDescent="0.2">
      <c r="A27" s="1" t="s">
        <v>227</v>
      </c>
      <c r="B27" s="469">
        <v>49</v>
      </c>
      <c r="C27" s="404">
        <v>-84.345047923322682</v>
      </c>
      <c r="D27" s="242">
        <v>320</v>
      </c>
      <c r="E27" s="404">
        <v>-76.065818997756168</v>
      </c>
      <c r="F27" s="242">
        <v>1717</v>
      </c>
      <c r="G27" s="404">
        <v>-54.492446329181021</v>
      </c>
      <c r="H27" s="407" t="s">
        <v>462</v>
      </c>
    </row>
    <row r="28" spans="1:8" x14ac:dyDescent="0.2">
      <c r="A28" s="173" t="s">
        <v>231</v>
      </c>
      <c r="B28" s="472">
        <v>327</v>
      </c>
      <c r="C28" s="175">
        <v>-63.258426966292134</v>
      </c>
      <c r="D28" s="174">
        <v>1452</v>
      </c>
      <c r="E28" s="175">
        <v>-34.417344173441734</v>
      </c>
      <c r="F28" s="174">
        <v>4738</v>
      </c>
      <c r="G28" s="175">
        <v>2.6429809358752165</v>
      </c>
      <c r="H28" s="403" t="s">
        <v>462</v>
      </c>
    </row>
    <row r="29" spans="1:8" x14ac:dyDescent="0.2">
      <c r="A29" s="80" t="s">
        <v>126</v>
      </c>
      <c r="B29" s="166"/>
      <c r="C29" s="166"/>
      <c r="D29" s="166"/>
      <c r="E29" s="166"/>
      <c r="F29" s="166"/>
      <c r="G29" s="166"/>
      <c r="H29" s="161" t="s">
        <v>222</v>
      </c>
    </row>
    <row r="30" spans="1:8" x14ac:dyDescent="0.2">
      <c r="A30" s="746" t="s">
        <v>543</v>
      </c>
      <c r="B30" s="166"/>
      <c r="C30" s="166"/>
      <c r="D30" s="166"/>
      <c r="E30" s="166"/>
      <c r="F30" s="166"/>
      <c r="G30" s="167"/>
      <c r="H30" s="167"/>
    </row>
    <row r="31" spans="1:8" x14ac:dyDescent="0.2">
      <c r="A31" s="133" t="s">
        <v>463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464</v>
      </c>
      <c r="B1" s="158"/>
      <c r="C1" s="1"/>
      <c r="D1" s="1"/>
      <c r="E1" s="1"/>
      <c r="F1" s="1"/>
      <c r="G1" s="1"/>
      <c r="H1" s="1"/>
    </row>
    <row r="2" spans="1:8" x14ac:dyDescent="0.2">
      <c r="A2" s="390"/>
      <c r="B2" s="390"/>
      <c r="C2" s="390"/>
      <c r="D2" s="390"/>
      <c r="E2" s="390"/>
      <c r="F2" s="1"/>
      <c r="G2" s="1"/>
      <c r="H2" s="392" t="s">
        <v>152</v>
      </c>
    </row>
    <row r="3" spans="1:8" ht="14.65" customHeight="1" x14ac:dyDescent="0.2">
      <c r="A3" s="829" t="s">
        <v>458</v>
      </c>
      <c r="B3" s="827" t="s">
        <v>459</v>
      </c>
      <c r="C3" s="812">
        <f>INDICE!A3</f>
        <v>44317</v>
      </c>
      <c r="D3" s="811">
        <v>41671</v>
      </c>
      <c r="E3" s="811">
        <v>41671</v>
      </c>
      <c r="F3" s="810" t="s">
        <v>117</v>
      </c>
      <c r="G3" s="810"/>
      <c r="H3" s="810"/>
    </row>
    <row r="4" spans="1:8" x14ac:dyDescent="0.2">
      <c r="A4" s="830"/>
      <c r="B4" s="828"/>
      <c r="C4" s="82" t="s">
        <v>467</v>
      </c>
      <c r="D4" s="82" t="s">
        <v>468</v>
      </c>
      <c r="E4" s="82" t="s">
        <v>232</v>
      </c>
      <c r="F4" s="82" t="s">
        <v>467</v>
      </c>
      <c r="G4" s="82" t="s">
        <v>468</v>
      </c>
      <c r="H4" s="82" t="s">
        <v>232</v>
      </c>
    </row>
    <row r="5" spans="1:8" x14ac:dyDescent="0.2">
      <c r="A5" s="408"/>
      <c r="B5" s="551" t="s">
        <v>201</v>
      </c>
      <c r="C5" s="141">
        <v>0</v>
      </c>
      <c r="D5" s="141">
        <v>25</v>
      </c>
      <c r="E5" s="177">
        <v>25</v>
      </c>
      <c r="F5" s="143">
        <v>0</v>
      </c>
      <c r="G5" s="141">
        <v>202</v>
      </c>
      <c r="H5" s="176">
        <v>202</v>
      </c>
    </row>
    <row r="6" spans="1:8" x14ac:dyDescent="0.2">
      <c r="A6" s="663"/>
      <c r="B6" s="779" t="s">
        <v>233</v>
      </c>
      <c r="C6" s="141">
        <v>36</v>
      </c>
      <c r="D6" s="141">
        <v>226</v>
      </c>
      <c r="E6" s="177">
        <v>190</v>
      </c>
      <c r="F6" s="143">
        <v>1339</v>
      </c>
      <c r="G6" s="141">
        <v>2224</v>
      </c>
      <c r="H6" s="177">
        <v>885</v>
      </c>
    </row>
    <row r="7" spans="1:8" x14ac:dyDescent="0.2">
      <c r="A7" s="663"/>
      <c r="B7" s="696" t="s">
        <v>202</v>
      </c>
      <c r="C7" s="141">
        <v>0</v>
      </c>
      <c r="D7" s="141">
        <v>0</v>
      </c>
      <c r="E7" s="177">
        <v>0</v>
      </c>
      <c r="F7" s="143">
        <v>5</v>
      </c>
      <c r="G7" s="141">
        <v>4</v>
      </c>
      <c r="H7" s="177">
        <v>-1</v>
      </c>
    </row>
    <row r="8" spans="1:8" x14ac:dyDescent="0.2">
      <c r="A8" s="697" t="s">
        <v>308</v>
      </c>
      <c r="B8" s="695"/>
      <c r="C8" s="146">
        <v>36</v>
      </c>
      <c r="D8" s="178">
        <v>251</v>
      </c>
      <c r="E8" s="146">
        <v>215</v>
      </c>
      <c r="F8" s="146">
        <v>1344</v>
      </c>
      <c r="G8" s="178">
        <v>2430</v>
      </c>
      <c r="H8" s="146">
        <v>1086</v>
      </c>
    </row>
    <row r="9" spans="1:8" x14ac:dyDescent="0.2">
      <c r="A9" s="408"/>
      <c r="B9" s="552" t="s">
        <v>580</v>
      </c>
      <c r="C9" s="144">
        <v>24</v>
      </c>
      <c r="D9" s="141">
        <v>0</v>
      </c>
      <c r="E9" s="179">
        <v>-24</v>
      </c>
      <c r="F9" s="144">
        <v>200</v>
      </c>
      <c r="G9" s="141">
        <v>0</v>
      </c>
      <c r="H9" s="179">
        <v>-200</v>
      </c>
    </row>
    <row r="10" spans="1:8" x14ac:dyDescent="0.2">
      <c r="A10" s="408"/>
      <c r="B10" s="552" t="s">
        <v>205</v>
      </c>
      <c r="C10" s="144">
        <v>0</v>
      </c>
      <c r="D10" s="141">
        <v>0</v>
      </c>
      <c r="E10" s="179">
        <v>0</v>
      </c>
      <c r="F10" s="144">
        <v>0</v>
      </c>
      <c r="G10" s="141">
        <v>154</v>
      </c>
      <c r="H10" s="179">
        <v>154</v>
      </c>
    </row>
    <row r="11" spans="1:8" x14ac:dyDescent="0.2">
      <c r="A11" s="663"/>
      <c r="B11" s="696" t="s">
        <v>234</v>
      </c>
      <c r="C11" s="141">
        <v>1</v>
      </c>
      <c r="D11" s="141">
        <v>32</v>
      </c>
      <c r="E11" s="177">
        <v>31</v>
      </c>
      <c r="F11" s="143">
        <v>3</v>
      </c>
      <c r="G11" s="141">
        <v>217</v>
      </c>
      <c r="H11" s="177">
        <v>214</v>
      </c>
    </row>
    <row r="12" spans="1:8" x14ac:dyDescent="0.2">
      <c r="A12" s="699" t="s">
        <v>465</v>
      </c>
      <c r="C12" s="146">
        <v>25</v>
      </c>
      <c r="D12" s="146">
        <v>32</v>
      </c>
      <c r="E12" s="146">
        <v>7</v>
      </c>
      <c r="F12" s="146">
        <v>203</v>
      </c>
      <c r="G12" s="146">
        <v>371</v>
      </c>
      <c r="H12" s="178">
        <v>168</v>
      </c>
    </row>
    <row r="13" spans="1:8" x14ac:dyDescent="0.2">
      <c r="A13" s="700"/>
      <c r="B13" s="698" t="s">
        <v>235</v>
      </c>
      <c r="C13" s="144">
        <v>16</v>
      </c>
      <c r="D13" s="141">
        <v>84</v>
      </c>
      <c r="E13" s="179">
        <v>68</v>
      </c>
      <c r="F13" s="144">
        <v>580</v>
      </c>
      <c r="G13" s="141">
        <v>833</v>
      </c>
      <c r="H13" s="179">
        <v>253</v>
      </c>
    </row>
    <row r="14" spans="1:8" x14ac:dyDescent="0.2">
      <c r="A14" s="408"/>
      <c r="B14" s="552" t="s">
        <v>236</v>
      </c>
      <c r="C14" s="144">
        <v>40</v>
      </c>
      <c r="D14" s="141">
        <v>122</v>
      </c>
      <c r="E14" s="179">
        <v>82</v>
      </c>
      <c r="F14" s="144">
        <v>496</v>
      </c>
      <c r="G14" s="141">
        <v>2413</v>
      </c>
      <c r="H14" s="179">
        <v>1917</v>
      </c>
    </row>
    <row r="15" spans="1:8" x14ac:dyDescent="0.2">
      <c r="A15" s="408"/>
      <c r="B15" s="552" t="s">
        <v>237</v>
      </c>
      <c r="C15" s="144">
        <v>43</v>
      </c>
      <c r="D15" s="144">
        <v>39</v>
      </c>
      <c r="E15" s="177">
        <v>-4</v>
      </c>
      <c r="F15" s="144">
        <v>236</v>
      </c>
      <c r="G15" s="144">
        <v>352</v>
      </c>
      <c r="H15" s="177">
        <v>116</v>
      </c>
    </row>
    <row r="16" spans="1:8" x14ac:dyDescent="0.2">
      <c r="A16" s="408"/>
      <c r="B16" s="552" t="s">
        <v>207</v>
      </c>
      <c r="C16" s="144">
        <v>90</v>
      </c>
      <c r="D16" s="141">
        <v>88</v>
      </c>
      <c r="E16" s="177">
        <v>-2</v>
      </c>
      <c r="F16" s="144">
        <v>2085</v>
      </c>
      <c r="G16" s="141">
        <v>2012</v>
      </c>
      <c r="H16" s="177">
        <v>-73</v>
      </c>
    </row>
    <row r="17" spans="1:8" x14ac:dyDescent="0.2">
      <c r="A17" s="408"/>
      <c r="B17" s="552" t="s">
        <v>287</v>
      </c>
      <c r="C17" s="144">
        <v>0</v>
      </c>
      <c r="D17" s="141">
        <v>7</v>
      </c>
      <c r="E17" s="177">
        <v>7</v>
      </c>
      <c r="F17" s="144">
        <v>35</v>
      </c>
      <c r="G17" s="141">
        <v>475</v>
      </c>
      <c r="H17" s="177">
        <v>440</v>
      </c>
    </row>
    <row r="18" spans="1:8" x14ac:dyDescent="0.2">
      <c r="A18" s="408"/>
      <c r="B18" s="552" t="s">
        <v>557</v>
      </c>
      <c r="C18" s="144">
        <v>111</v>
      </c>
      <c r="D18" s="141">
        <v>64</v>
      </c>
      <c r="E18" s="177">
        <v>-47</v>
      </c>
      <c r="F18" s="144">
        <v>984</v>
      </c>
      <c r="G18" s="141">
        <v>1672</v>
      </c>
      <c r="H18" s="177">
        <v>688</v>
      </c>
    </row>
    <row r="19" spans="1:8" x14ac:dyDescent="0.2">
      <c r="A19" s="408"/>
      <c r="B19" s="552" t="s">
        <v>238</v>
      </c>
      <c r="C19" s="144">
        <v>79</v>
      </c>
      <c r="D19" s="141">
        <v>164</v>
      </c>
      <c r="E19" s="177">
        <v>85</v>
      </c>
      <c r="F19" s="144">
        <v>1200</v>
      </c>
      <c r="G19" s="141">
        <v>1552</v>
      </c>
      <c r="H19" s="177">
        <v>352</v>
      </c>
    </row>
    <row r="20" spans="1:8" x14ac:dyDescent="0.2">
      <c r="A20" s="408"/>
      <c r="B20" s="552" t="s">
        <v>209</v>
      </c>
      <c r="C20" s="144">
        <v>90</v>
      </c>
      <c r="D20" s="141">
        <v>43</v>
      </c>
      <c r="E20" s="177">
        <v>-47</v>
      </c>
      <c r="F20" s="144">
        <v>321</v>
      </c>
      <c r="G20" s="141">
        <v>297</v>
      </c>
      <c r="H20" s="177">
        <v>-24</v>
      </c>
    </row>
    <row r="21" spans="1:8" x14ac:dyDescent="0.2">
      <c r="A21" s="408"/>
      <c r="B21" s="552" t="s">
        <v>210</v>
      </c>
      <c r="C21" s="144">
        <v>127</v>
      </c>
      <c r="D21" s="141">
        <v>0</v>
      </c>
      <c r="E21" s="177">
        <v>-127</v>
      </c>
      <c r="F21" s="144">
        <v>720</v>
      </c>
      <c r="G21" s="141">
        <v>0</v>
      </c>
      <c r="H21" s="177">
        <v>-720</v>
      </c>
    </row>
    <row r="22" spans="1:8" x14ac:dyDescent="0.2">
      <c r="A22" s="408"/>
      <c r="B22" s="552" t="s">
        <v>239</v>
      </c>
      <c r="C22" s="144">
        <v>20</v>
      </c>
      <c r="D22" s="141">
        <v>1</v>
      </c>
      <c r="E22" s="177">
        <v>-19</v>
      </c>
      <c r="F22" s="144">
        <v>608</v>
      </c>
      <c r="G22" s="141">
        <v>74</v>
      </c>
      <c r="H22" s="177">
        <v>-534</v>
      </c>
    </row>
    <row r="23" spans="1:8" x14ac:dyDescent="0.2">
      <c r="A23" s="408"/>
      <c r="B23" s="552" t="s">
        <v>240</v>
      </c>
      <c r="C23" s="144">
        <v>32</v>
      </c>
      <c r="D23" s="141">
        <v>0</v>
      </c>
      <c r="E23" s="177">
        <v>-32</v>
      </c>
      <c r="F23" s="144">
        <v>135</v>
      </c>
      <c r="G23" s="141">
        <v>284</v>
      </c>
      <c r="H23" s="177">
        <v>149</v>
      </c>
    </row>
    <row r="24" spans="1:8" x14ac:dyDescent="0.2">
      <c r="A24" s="408"/>
      <c r="B24" s="701" t="s">
        <v>241</v>
      </c>
      <c r="C24" s="144">
        <v>173</v>
      </c>
      <c r="D24" s="141">
        <v>115</v>
      </c>
      <c r="E24" s="177">
        <v>-58</v>
      </c>
      <c r="F24" s="144">
        <v>2317</v>
      </c>
      <c r="G24" s="141">
        <v>1848</v>
      </c>
      <c r="H24" s="177">
        <v>-469</v>
      </c>
    </row>
    <row r="25" spans="1:8" x14ac:dyDescent="0.2">
      <c r="A25" s="699" t="s">
        <v>450</v>
      </c>
      <c r="C25" s="146">
        <v>821</v>
      </c>
      <c r="D25" s="146">
        <v>727</v>
      </c>
      <c r="E25" s="178">
        <v>-94</v>
      </c>
      <c r="F25" s="146">
        <v>9717</v>
      </c>
      <c r="G25" s="146">
        <v>11812</v>
      </c>
      <c r="H25" s="178">
        <v>2095</v>
      </c>
    </row>
    <row r="26" spans="1:8" x14ac:dyDescent="0.2">
      <c r="A26" s="700"/>
      <c r="B26" s="698" t="s">
        <v>211</v>
      </c>
      <c r="C26" s="144">
        <v>22</v>
      </c>
      <c r="D26" s="141">
        <v>0</v>
      </c>
      <c r="E26" s="179">
        <v>-22</v>
      </c>
      <c r="F26" s="144">
        <v>914</v>
      </c>
      <c r="G26" s="141">
        <v>0</v>
      </c>
      <c r="H26" s="179">
        <v>-914</v>
      </c>
    </row>
    <row r="27" spans="1:8" x14ac:dyDescent="0.2">
      <c r="A27" s="409"/>
      <c r="B27" s="552" t="s">
        <v>242</v>
      </c>
      <c r="C27" s="144">
        <v>0</v>
      </c>
      <c r="D27" s="144">
        <v>0</v>
      </c>
      <c r="E27" s="177">
        <v>0</v>
      </c>
      <c r="F27" s="414">
        <v>213</v>
      </c>
      <c r="G27" s="144">
        <v>0</v>
      </c>
      <c r="H27" s="177">
        <v>-213</v>
      </c>
    </row>
    <row r="28" spans="1:8" x14ac:dyDescent="0.2">
      <c r="A28" s="409"/>
      <c r="B28" s="552" t="s">
        <v>334</v>
      </c>
      <c r="C28" s="144">
        <v>5</v>
      </c>
      <c r="D28" s="144">
        <v>0</v>
      </c>
      <c r="E28" s="177">
        <v>-5</v>
      </c>
      <c r="F28" s="414">
        <v>43</v>
      </c>
      <c r="G28" s="144">
        <v>0</v>
      </c>
      <c r="H28" s="177">
        <v>-43</v>
      </c>
    </row>
    <row r="29" spans="1:8" x14ac:dyDescent="0.2">
      <c r="A29" s="409"/>
      <c r="B29" s="552" t="s">
        <v>549</v>
      </c>
      <c r="C29" s="144">
        <v>0</v>
      </c>
      <c r="D29" s="144">
        <v>0</v>
      </c>
      <c r="E29" s="177">
        <v>0</v>
      </c>
      <c r="F29" s="144">
        <v>0</v>
      </c>
      <c r="G29" s="144">
        <v>199</v>
      </c>
      <c r="H29" s="177">
        <v>199</v>
      </c>
    </row>
    <row r="30" spans="1:8" x14ac:dyDescent="0.2">
      <c r="A30" s="409"/>
      <c r="B30" s="701" t="s">
        <v>533</v>
      </c>
      <c r="C30" s="144">
        <v>0</v>
      </c>
      <c r="D30" s="141">
        <v>0</v>
      </c>
      <c r="E30" s="177">
        <v>0</v>
      </c>
      <c r="F30" s="144">
        <v>13</v>
      </c>
      <c r="G30" s="141">
        <v>55</v>
      </c>
      <c r="H30" s="177">
        <v>42</v>
      </c>
    </row>
    <row r="31" spans="1:8" x14ac:dyDescent="0.2">
      <c r="A31" s="699" t="s">
        <v>348</v>
      </c>
      <c r="C31" s="146">
        <v>27</v>
      </c>
      <c r="D31" s="146">
        <v>0</v>
      </c>
      <c r="E31" s="178">
        <v>-27</v>
      </c>
      <c r="F31" s="146">
        <v>1183</v>
      </c>
      <c r="G31" s="146">
        <v>254</v>
      </c>
      <c r="H31" s="178">
        <v>-929</v>
      </c>
    </row>
    <row r="32" spans="1:8" x14ac:dyDescent="0.2">
      <c r="A32" s="700"/>
      <c r="B32" s="698" t="s">
        <v>214</v>
      </c>
      <c r="C32" s="144">
        <v>140</v>
      </c>
      <c r="D32" s="141">
        <v>0</v>
      </c>
      <c r="E32" s="179">
        <v>-140</v>
      </c>
      <c r="F32" s="144">
        <v>1623</v>
      </c>
      <c r="G32" s="141">
        <v>45</v>
      </c>
      <c r="H32" s="179">
        <v>-1578</v>
      </c>
    </row>
    <row r="33" spans="1:8" x14ac:dyDescent="0.2">
      <c r="A33" s="409"/>
      <c r="B33" s="552" t="s">
        <v>218</v>
      </c>
      <c r="C33" s="144">
        <v>0</v>
      </c>
      <c r="D33" s="144">
        <v>0</v>
      </c>
      <c r="E33" s="177">
        <v>0</v>
      </c>
      <c r="F33" s="144">
        <v>61</v>
      </c>
      <c r="G33" s="144">
        <v>114</v>
      </c>
      <c r="H33" s="177">
        <v>53</v>
      </c>
    </row>
    <row r="34" spans="1:8" x14ac:dyDescent="0.2">
      <c r="A34" s="409"/>
      <c r="B34" s="552" t="s">
        <v>243</v>
      </c>
      <c r="C34" s="144">
        <v>0</v>
      </c>
      <c r="D34" s="144">
        <v>179</v>
      </c>
      <c r="E34" s="177">
        <v>179</v>
      </c>
      <c r="F34" s="144">
        <v>0</v>
      </c>
      <c r="G34" s="144">
        <v>2502</v>
      </c>
      <c r="H34" s="177">
        <v>2502</v>
      </c>
    </row>
    <row r="35" spans="1:8" x14ac:dyDescent="0.2">
      <c r="A35" s="409"/>
      <c r="B35" s="552" t="s">
        <v>220</v>
      </c>
      <c r="C35" s="144">
        <v>0</v>
      </c>
      <c r="D35" s="144">
        <v>44</v>
      </c>
      <c r="E35" s="179">
        <v>44</v>
      </c>
      <c r="F35" s="144">
        <v>40</v>
      </c>
      <c r="G35" s="144">
        <v>629</v>
      </c>
      <c r="H35" s="177">
        <v>589</v>
      </c>
    </row>
    <row r="36" spans="1:8" x14ac:dyDescent="0.2">
      <c r="A36" s="409"/>
      <c r="B36" s="701" t="s">
        <v>221</v>
      </c>
      <c r="C36" s="144">
        <v>40</v>
      </c>
      <c r="D36" s="144">
        <v>9</v>
      </c>
      <c r="E36" s="177">
        <v>-31</v>
      </c>
      <c r="F36" s="144">
        <v>324</v>
      </c>
      <c r="G36" s="144">
        <v>1071</v>
      </c>
      <c r="H36" s="177">
        <v>747</v>
      </c>
    </row>
    <row r="37" spans="1:8" x14ac:dyDescent="0.2">
      <c r="A37" s="699" t="s">
        <v>451</v>
      </c>
      <c r="C37" s="146">
        <v>180</v>
      </c>
      <c r="D37" s="146">
        <v>232</v>
      </c>
      <c r="E37" s="178">
        <v>52</v>
      </c>
      <c r="F37" s="146">
        <v>2048</v>
      </c>
      <c r="G37" s="146">
        <v>4361</v>
      </c>
      <c r="H37" s="178">
        <v>2313</v>
      </c>
    </row>
    <row r="38" spans="1:8" x14ac:dyDescent="0.2">
      <c r="A38" s="700"/>
      <c r="B38" s="698" t="s">
        <v>550</v>
      </c>
      <c r="C38" s="144">
        <v>0</v>
      </c>
      <c r="D38" s="141">
        <v>0</v>
      </c>
      <c r="E38" s="179">
        <v>0</v>
      </c>
      <c r="F38" s="144">
        <v>258</v>
      </c>
      <c r="G38" s="141">
        <v>8</v>
      </c>
      <c r="H38" s="179">
        <v>-250</v>
      </c>
    </row>
    <row r="39" spans="1:8" x14ac:dyDescent="0.2">
      <c r="A39" s="409"/>
      <c r="B39" s="552" t="s">
        <v>652</v>
      </c>
      <c r="C39" s="144">
        <v>0</v>
      </c>
      <c r="D39" s="144">
        <v>0</v>
      </c>
      <c r="E39" s="177">
        <v>0</v>
      </c>
      <c r="F39" s="414">
        <v>99</v>
      </c>
      <c r="G39" s="144">
        <v>13</v>
      </c>
      <c r="H39" s="177">
        <v>-86</v>
      </c>
    </row>
    <row r="40" spans="1:8" x14ac:dyDescent="0.2">
      <c r="A40" s="409"/>
      <c r="B40" s="552" t="s">
        <v>659</v>
      </c>
      <c r="C40" s="144">
        <v>0</v>
      </c>
      <c r="D40" s="144">
        <v>72</v>
      </c>
      <c r="E40" s="177">
        <v>72</v>
      </c>
      <c r="F40" s="144">
        <v>0</v>
      </c>
      <c r="G40" s="144">
        <v>238</v>
      </c>
      <c r="H40" s="177">
        <v>238</v>
      </c>
    </row>
    <row r="41" spans="1:8" x14ac:dyDescent="0.2">
      <c r="A41" s="409"/>
      <c r="B41" s="552" t="s">
        <v>591</v>
      </c>
      <c r="C41" s="144">
        <v>0</v>
      </c>
      <c r="D41" s="144">
        <v>0</v>
      </c>
      <c r="E41" s="177">
        <v>0</v>
      </c>
      <c r="F41" s="414">
        <v>112</v>
      </c>
      <c r="G41" s="144">
        <v>56</v>
      </c>
      <c r="H41" s="177">
        <v>-56</v>
      </c>
    </row>
    <row r="42" spans="1:8" x14ac:dyDescent="0.2">
      <c r="A42" s="409"/>
      <c r="B42" s="552" t="s">
        <v>674</v>
      </c>
      <c r="C42" s="144">
        <v>0</v>
      </c>
      <c r="D42" s="144">
        <v>110</v>
      </c>
      <c r="E42" s="179">
        <v>110</v>
      </c>
      <c r="F42" s="144">
        <v>0</v>
      </c>
      <c r="G42" s="144">
        <v>204</v>
      </c>
      <c r="H42" s="177">
        <v>204</v>
      </c>
    </row>
    <row r="43" spans="1:8" x14ac:dyDescent="0.2">
      <c r="A43" s="409"/>
      <c r="B43" s="701" t="s">
        <v>244</v>
      </c>
      <c r="C43" s="144">
        <v>8</v>
      </c>
      <c r="D43" s="144">
        <v>0</v>
      </c>
      <c r="E43" s="179">
        <v>-8</v>
      </c>
      <c r="F43" s="414">
        <v>110</v>
      </c>
      <c r="G43" s="144">
        <v>65</v>
      </c>
      <c r="H43" s="179">
        <v>-45</v>
      </c>
    </row>
    <row r="44" spans="1:8" x14ac:dyDescent="0.2">
      <c r="A44" s="697" t="s">
        <v>466</v>
      </c>
      <c r="B44" s="489"/>
      <c r="C44" s="146">
        <v>8</v>
      </c>
      <c r="D44" s="146">
        <v>182</v>
      </c>
      <c r="E44" s="178">
        <v>174</v>
      </c>
      <c r="F44" s="146">
        <v>579</v>
      </c>
      <c r="G44" s="146">
        <v>584</v>
      </c>
      <c r="H44" s="178">
        <v>5</v>
      </c>
    </row>
    <row r="45" spans="1:8" x14ac:dyDescent="0.2">
      <c r="A45" s="150" t="s">
        <v>115</v>
      </c>
      <c r="B45" s="150"/>
      <c r="C45" s="150">
        <v>1097</v>
      </c>
      <c r="D45" s="180">
        <v>1424</v>
      </c>
      <c r="E45" s="150">
        <v>327</v>
      </c>
      <c r="F45" s="150">
        <v>15074</v>
      </c>
      <c r="G45" s="180">
        <v>19812</v>
      </c>
      <c r="H45" s="150">
        <v>4738</v>
      </c>
    </row>
    <row r="46" spans="1:8" x14ac:dyDescent="0.2">
      <c r="A46" s="234" t="s">
        <v>452</v>
      </c>
      <c r="B46" s="152"/>
      <c r="C46" s="152">
        <v>162</v>
      </c>
      <c r="D46" s="714">
        <v>0</v>
      </c>
      <c r="E46" s="152">
        <v>-162</v>
      </c>
      <c r="F46" s="152">
        <v>2817</v>
      </c>
      <c r="G46" s="152">
        <v>511</v>
      </c>
      <c r="H46" s="152">
        <v>-2306</v>
      </c>
    </row>
    <row r="47" spans="1:8" x14ac:dyDescent="0.2">
      <c r="A47" s="234" t="s">
        <v>453</v>
      </c>
      <c r="B47" s="152"/>
      <c r="C47" s="152">
        <v>935</v>
      </c>
      <c r="D47" s="152">
        <v>1424</v>
      </c>
      <c r="E47" s="152">
        <v>489</v>
      </c>
      <c r="F47" s="152">
        <v>12257</v>
      </c>
      <c r="G47" s="152">
        <v>19301</v>
      </c>
      <c r="H47" s="152">
        <v>7044</v>
      </c>
    </row>
    <row r="48" spans="1:8" x14ac:dyDescent="0.2">
      <c r="A48" s="493" t="s">
        <v>454</v>
      </c>
      <c r="B48" s="154"/>
      <c r="C48" s="154">
        <v>557</v>
      </c>
      <c r="D48" s="154">
        <v>941</v>
      </c>
      <c r="E48" s="154">
        <v>384</v>
      </c>
      <c r="F48" s="154">
        <v>8357</v>
      </c>
      <c r="G48" s="154">
        <v>12397</v>
      </c>
      <c r="H48" s="154">
        <v>4040</v>
      </c>
    </row>
    <row r="49" spans="1:147" x14ac:dyDescent="0.2">
      <c r="A49" s="493" t="s">
        <v>455</v>
      </c>
      <c r="B49" s="154"/>
      <c r="C49" s="154">
        <v>540</v>
      </c>
      <c r="D49" s="154">
        <v>483</v>
      </c>
      <c r="E49" s="154">
        <v>-57</v>
      </c>
      <c r="F49" s="154">
        <v>6717</v>
      </c>
      <c r="G49" s="154">
        <v>7415</v>
      </c>
      <c r="H49" s="154">
        <v>698</v>
      </c>
    </row>
    <row r="50" spans="1:147" x14ac:dyDescent="0.2">
      <c r="A50" s="494" t="s">
        <v>668</v>
      </c>
      <c r="B50" s="491"/>
      <c r="C50" s="491">
        <v>399</v>
      </c>
      <c r="D50" s="479">
        <v>587</v>
      </c>
      <c r="E50" s="492">
        <v>188</v>
      </c>
      <c r="F50" s="492">
        <v>6784</v>
      </c>
      <c r="G50" s="492">
        <v>9923</v>
      </c>
      <c r="H50" s="492">
        <v>3139</v>
      </c>
    </row>
    <row r="51" spans="1:147" x14ac:dyDescent="0.2">
      <c r="B51" s="84"/>
      <c r="C51" s="84"/>
      <c r="D51" s="84"/>
      <c r="E51" s="84"/>
      <c r="F51" s="84"/>
      <c r="G51" s="84"/>
      <c r="H51" s="704" t="s">
        <v>222</v>
      </c>
    </row>
    <row r="52" spans="1:147" x14ac:dyDescent="0.2">
      <c r="A52" s="746" t="s">
        <v>669</v>
      </c>
      <c r="B52" s="84"/>
      <c r="C52" s="84"/>
      <c r="D52" s="84"/>
      <c r="E52" s="84"/>
      <c r="F52" s="84"/>
      <c r="G52" s="84"/>
      <c r="H52" s="84"/>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c r="DB52" s="393"/>
      <c r="DC52" s="393"/>
      <c r="DD52" s="393"/>
      <c r="DE52" s="393"/>
      <c r="DF52" s="393"/>
      <c r="DG52" s="393"/>
      <c r="DH52" s="393"/>
      <c r="DI52" s="393"/>
      <c r="DJ52" s="393"/>
      <c r="DK52" s="393"/>
      <c r="DL52" s="393"/>
      <c r="DM52" s="393"/>
      <c r="DN52" s="393"/>
      <c r="DO52" s="393"/>
      <c r="DP52" s="393"/>
      <c r="DQ52" s="393"/>
      <c r="DR52" s="393"/>
      <c r="DS52" s="393"/>
      <c r="DT52" s="393"/>
      <c r="DU52" s="393"/>
      <c r="DV52" s="393"/>
      <c r="DW52" s="393"/>
      <c r="DX52" s="393"/>
      <c r="DY52" s="393"/>
      <c r="DZ52" s="393"/>
      <c r="EA52" s="393"/>
      <c r="EB52" s="393"/>
      <c r="EC52" s="393"/>
      <c r="ED52" s="393"/>
      <c r="EE52" s="393"/>
      <c r="EF52" s="393"/>
      <c r="EG52" s="393"/>
      <c r="EH52" s="393"/>
      <c r="EI52" s="393"/>
      <c r="EJ52" s="393"/>
      <c r="EK52" s="393"/>
      <c r="EL52" s="393"/>
      <c r="EM52" s="393"/>
      <c r="EN52" s="393"/>
      <c r="EO52" s="393"/>
      <c r="EP52" s="393"/>
      <c r="EQ52" s="393"/>
    </row>
    <row r="53" spans="1:147" x14ac:dyDescent="0.2">
      <c r="A53" s="746" t="s">
        <v>543</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809">
        <f>INDICE!A3</f>
        <v>44317</v>
      </c>
      <c r="C3" s="810"/>
      <c r="D3" s="810" t="s">
        <v>116</v>
      </c>
      <c r="E3" s="810"/>
      <c r="F3" s="810" t="s">
        <v>117</v>
      </c>
      <c r="G3" s="810"/>
      <c r="H3" s="810"/>
    </row>
    <row r="4" spans="1:8" x14ac:dyDescent="0.2">
      <c r="A4" s="66"/>
      <c r="B4" s="82" t="s">
        <v>47</v>
      </c>
      <c r="C4" s="82" t="s">
        <v>456</v>
      </c>
      <c r="D4" s="82" t="s">
        <v>47</v>
      </c>
      <c r="E4" s="82" t="s">
        <v>456</v>
      </c>
      <c r="F4" s="82" t="s">
        <v>47</v>
      </c>
      <c r="G4" s="83" t="s">
        <v>456</v>
      </c>
      <c r="H4" s="83" t="s">
        <v>122</v>
      </c>
    </row>
    <row r="5" spans="1:8" x14ac:dyDescent="0.2">
      <c r="A5" s="1" t="s">
        <v>599</v>
      </c>
      <c r="B5" s="602">
        <v>0.47699999999999998</v>
      </c>
      <c r="C5" s="187">
        <v>-2.6530612244897958</v>
      </c>
      <c r="D5" s="95">
        <v>2.077</v>
      </c>
      <c r="E5" s="187">
        <v>-13.023450586264657</v>
      </c>
      <c r="F5" s="95">
        <v>10.853999999999999</v>
      </c>
      <c r="G5" s="187">
        <v>20.25260358962996</v>
      </c>
      <c r="H5" s="487">
        <v>26.807625280079666</v>
      </c>
    </row>
    <row r="6" spans="1:8" x14ac:dyDescent="0.2">
      <c r="A6" s="1" t="s">
        <v>246</v>
      </c>
      <c r="B6" s="602">
        <v>0.27700000000000002</v>
      </c>
      <c r="C6" s="73">
        <v>-34.823529411764703</v>
      </c>
      <c r="D6" s="95">
        <v>1.7589999999999999</v>
      </c>
      <c r="E6" s="187">
        <v>-88.05595165342568</v>
      </c>
      <c r="F6" s="95">
        <v>24.475999999999999</v>
      </c>
      <c r="G6" s="187">
        <v>-15.39870726901939</v>
      </c>
      <c r="H6" s="487">
        <v>60.451763069396534</v>
      </c>
    </row>
    <row r="7" spans="1:8" x14ac:dyDescent="0.2">
      <c r="A7" s="1" t="s">
        <v>247</v>
      </c>
      <c r="B7" s="602">
        <v>0</v>
      </c>
      <c r="C7" s="73" t="s">
        <v>143</v>
      </c>
      <c r="D7" s="756">
        <v>0</v>
      </c>
      <c r="E7" s="187">
        <v>-100</v>
      </c>
      <c r="F7" s="756">
        <v>5.8999999999999997E-2</v>
      </c>
      <c r="G7" s="187">
        <v>-93.847758081334717</v>
      </c>
      <c r="H7" s="487">
        <v>0.14572046172145756</v>
      </c>
    </row>
    <row r="8" spans="1:8" x14ac:dyDescent="0.2">
      <c r="A8" s="1" t="s">
        <v>248</v>
      </c>
      <c r="B8" s="602">
        <v>9.9000000000000005E-2</v>
      </c>
      <c r="C8" s="73">
        <v>-1</v>
      </c>
      <c r="D8" s="95">
        <v>0.48799999999999999</v>
      </c>
      <c r="E8" s="187">
        <v>7.4889867841409687</v>
      </c>
      <c r="F8" s="95">
        <v>2.6179999999999999</v>
      </c>
      <c r="G8" s="187">
        <v>164.44444444444443</v>
      </c>
      <c r="H8" s="487">
        <v>6.4660367590978973</v>
      </c>
    </row>
    <row r="9" spans="1:8" x14ac:dyDescent="0.2">
      <c r="A9" t="s">
        <v>637</v>
      </c>
      <c r="B9" s="602">
        <v>9.758E-2</v>
      </c>
      <c r="C9" s="73">
        <v>-22.727272727272712</v>
      </c>
      <c r="D9" s="95">
        <v>0.51966000000000001</v>
      </c>
      <c r="E9" s="187">
        <v>-35.429920477137181</v>
      </c>
      <c r="F9" s="95">
        <v>2.4814799999999999</v>
      </c>
      <c r="G9" s="187">
        <v>-16.374150760271746</v>
      </c>
      <c r="H9" s="487">
        <v>6.1288544297044503</v>
      </c>
    </row>
    <row r="10" spans="1:8" x14ac:dyDescent="0.2">
      <c r="A10" s="189" t="s">
        <v>249</v>
      </c>
      <c r="B10" s="188">
        <v>0.95058000000000009</v>
      </c>
      <c r="C10" s="189">
        <v>-16.709308846207762</v>
      </c>
      <c r="D10" s="188">
        <v>4.8436599999999999</v>
      </c>
      <c r="E10" s="189">
        <v>-73.72260318562563</v>
      </c>
      <c r="F10" s="188">
        <v>40.488479999999996</v>
      </c>
      <c r="G10" s="189">
        <v>-5.5626151064437321</v>
      </c>
      <c r="H10" s="189">
        <v>100</v>
      </c>
    </row>
    <row r="11" spans="1:8" x14ac:dyDescent="0.2">
      <c r="A11" s="576" t="s">
        <v>250</v>
      </c>
      <c r="B11" s="642">
        <f>B10/'Consumo PP'!B11*100</f>
        <v>2.2399629005702786E-2</v>
      </c>
      <c r="C11" s="642"/>
      <c r="D11" s="642">
        <f>D10/'Consumo PP'!D11*100</f>
        <v>2.3493919156627685E-2</v>
      </c>
      <c r="E11" s="642"/>
      <c r="F11" s="642">
        <f>F10/'Consumo PP'!F11*100</f>
        <v>8.1475967426720114E-2</v>
      </c>
      <c r="G11" s="576"/>
      <c r="H11" s="641"/>
    </row>
    <row r="12" spans="1:8" x14ac:dyDescent="0.2">
      <c r="A12" s="80" t="s">
        <v>586</v>
      </c>
      <c r="B12" s="59"/>
      <c r="C12" s="108"/>
      <c r="D12" s="108"/>
      <c r="E12" s="108"/>
      <c r="F12" s="108"/>
      <c r="G12" s="108"/>
      <c r="H12" s="161" t="s">
        <v>222</v>
      </c>
    </row>
    <row r="13" spans="1:8" s="1" customFormat="1" x14ac:dyDescent="0.2">
      <c r="A13" s="80" t="s">
        <v>536</v>
      </c>
      <c r="B13" s="108"/>
    </row>
    <row r="14" spans="1:8" s="1" customFormat="1" x14ac:dyDescent="0.2">
      <c r="A14" s="393" t="s">
        <v>544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107" priority="50" operator="between">
      <formula>0.00001</formula>
      <formula>0.499</formula>
    </cfRule>
  </conditionalFormatting>
  <conditionalFormatting sqref="F5:F6">
    <cfRule type="cellIs" dxfId="106" priority="48" operator="between">
      <formula>0.00001</formula>
      <formula>0.499</formula>
    </cfRule>
  </conditionalFormatting>
  <conditionalFormatting sqref="G5">
    <cfRule type="cellIs" dxfId="105" priority="47" operator="between">
      <formula>0.00001</formula>
      <formula>0.499</formula>
    </cfRule>
  </conditionalFormatting>
  <conditionalFormatting sqref="B7 D7">
    <cfRule type="cellIs" dxfId="104" priority="36" operator="between">
      <formula>0.00001</formula>
      <formula>0.499</formula>
    </cfRule>
  </conditionalFormatting>
  <conditionalFormatting sqref="B7 D7">
    <cfRule type="cellIs" dxfId="103" priority="31" operator="between">
      <formula>0.00001</formula>
      <formula>0.499</formula>
    </cfRule>
  </conditionalFormatting>
  <conditionalFormatting sqref="D8 B8">
    <cfRule type="cellIs" dxfId="102" priority="29" operator="between">
      <formula>0.00001</formula>
      <formula>0.499</formula>
    </cfRule>
  </conditionalFormatting>
  <conditionalFormatting sqref="D8">
    <cfRule type="cellIs" dxfId="101" priority="23" operator="between">
      <formula>0.00001</formula>
      <formula>0.499</formula>
    </cfRule>
  </conditionalFormatting>
  <conditionalFormatting sqref="D9 B9">
    <cfRule type="cellIs" dxfId="100" priority="27" operator="between">
      <formula>0.00001</formula>
      <formula>0.499</formula>
    </cfRule>
  </conditionalFormatting>
  <conditionalFormatting sqref="B5">
    <cfRule type="cellIs" dxfId="99" priority="24" operator="between">
      <formula>0.00001</formula>
      <formula>0.499</formula>
    </cfRule>
  </conditionalFormatting>
  <conditionalFormatting sqref="B5">
    <cfRule type="cellIs" dxfId="98" priority="25" operator="between">
      <formula>0.00001</formula>
      <formula>0.499</formula>
    </cfRule>
  </conditionalFormatting>
  <conditionalFormatting sqref="F8">
    <cfRule type="cellIs" dxfId="97" priority="22" operator="between">
      <formula>0.00001</formula>
      <formula>0.499</formula>
    </cfRule>
  </conditionalFormatting>
  <conditionalFormatting sqref="F8">
    <cfRule type="cellIs" dxfId="96" priority="21" operator="between">
      <formula>0.00001</formula>
      <formula>0.499</formula>
    </cfRule>
  </conditionalFormatting>
  <conditionalFormatting sqref="F8">
    <cfRule type="cellIs" dxfId="95" priority="20" operator="between">
      <formula>0.00001</formula>
      <formula>0.499</formula>
    </cfRule>
  </conditionalFormatting>
  <conditionalFormatting sqref="F9">
    <cfRule type="cellIs" dxfId="94" priority="19" operator="between">
      <formula>0.00001</formula>
      <formula>0.499</formula>
    </cfRule>
  </conditionalFormatting>
  <conditionalFormatting sqref="F9">
    <cfRule type="cellIs" dxfId="93" priority="18" operator="between">
      <formula>0.00001</formula>
      <formula>0.499</formula>
    </cfRule>
  </conditionalFormatting>
  <conditionalFormatting sqref="B7">
    <cfRule type="cellIs" dxfId="92" priority="17" operator="between">
      <formula>0.00001</formula>
      <formula>0.499</formula>
    </cfRule>
  </conditionalFormatting>
  <conditionalFormatting sqref="B6">
    <cfRule type="cellIs" dxfId="91" priority="16" operator="between">
      <formula>0.00001</formula>
      <formula>0.499</formula>
    </cfRule>
  </conditionalFormatting>
  <conditionalFormatting sqref="B6">
    <cfRule type="cellIs" dxfId="90" priority="15" operator="between">
      <formula>0.00001</formula>
      <formula>0.499</formula>
    </cfRule>
  </conditionalFormatting>
  <conditionalFormatting sqref="B6">
    <cfRule type="cellIs" dxfId="89" priority="14" operator="between">
      <formula>0.00001</formula>
      <formula>0.499</formula>
    </cfRule>
  </conditionalFormatting>
  <conditionalFormatting sqref="D7">
    <cfRule type="cellIs" dxfId="88" priority="13" operator="between">
      <formula>0.00001</formula>
      <formula>0.499</formula>
    </cfRule>
  </conditionalFormatting>
  <conditionalFormatting sqref="F7">
    <cfRule type="cellIs" dxfId="87" priority="12" operator="between">
      <formula>0.00001</formula>
      <formula>0.499</formula>
    </cfRule>
  </conditionalFormatting>
  <conditionalFormatting sqref="F7">
    <cfRule type="cellIs" dxfId="86" priority="11" operator="between">
      <formula>0.00001</formula>
      <formula>0.499</formula>
    </cfRule>
  </conditionalFormatting>
  <conditionalFormatting sqref="F7">
    <cfRule type="cellIs" dxfId="85" priority="10" operator="between">
      <formula>0.00001</formula>
      <formula>0.499</formula>
    </cfRule>
  </conditionalFormatting>
  <conditionalFormatting sqref="F7">
    <cfRule type="cellIs" dxfId="84"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251</v>
      </c>
      <c r="B1" s="431"/>
      <c r="C1" s="1"/>
      <c r="D1" s="1"/>
      <c r="E1" s="1"/>
      <c r="F1" s="1"/>
      <c r="G1" s="1"/>
    </row>
    <row r="2" spans="1:7" x14ac:dyDescent="0.2">
      <c r="A2" s="1"/>
      <c r="B2" s="1"/>
      <c r="C2" s="1"/>
      <c r="D2" s="1"/>
      <c r="E2" s="1"/>
      <c r="F2" s="1"/>
      <c r="G2" s="55" t="s">
        <v>152</v>
      </c>
    </row>
    <row r="3" spans="1:7" x14ac:dyDescent="0.2">
      <c r="A3" s="56"/>
      <c r="B3" s="812">
        <f>INDICE!A3</f>
        <v>44317</v>
      </c>
      <c r="C3" s="812"/>
      <c r="D3" s="811" t="s">
        <v>116</v>
      </c>
      <c r="E3" s="811"/>
      <c r="F3" s="811" t="s">
        <v>117</v>
      </c>
      <c r="G3" s="811"/>
    </row>
    <row r="4" spans="1:7" x14ac:dyDescent="0.2">
      <c r="A4" s="66"/>
      <c r="B4" s="629" t="s">
        <v>47</v>
      </c>
      <c r="C4" s="197" t="s">
        <v>456</v>
      </c>
      <c r="D4" s="629" t="s">
        <v>47</v>
      </c>
      <c r="E4" s="197" t="s">
        <v>456</v>
      </c>
      <c r="F4" s="629" t="s">
        <v>47</v>
      </c>
      <c r="G4" s="197" t="s">
        <v>456</v>
      </c>
    </row>
    <row r="5" spans="1:7" ht="15" x14ac:dyDescent="0.25">
      <c r="A5" s="426" t="s">
        <v>115</v>
      </c>
      <c r="B5" s="429">
        <v>4771</v>
      </c>
      <c r="C5" s="427">
        <v>4.2841530054644812</v>
      </c>
      <c r="D5" s="428">
        <v>22748</v>
      </c>
      <c r="E5" s="427">
        <v>-7.6223350253807105</v>
      </c>
      <c r="F5" s="430">
        <v>54740</v>
      </c>
      <c r="G5" s="427">
        <v>-13.290036432757802</v>
      </c>
    </row>
    <row r="6" spans="1:7" x14ac:dyDescent="0.2">
      <c r="A6" s="80"/>
      <c r="B6" s="1"/>
      <c r="C6" s="1"/>
      <c r="D6" s="1"/>
      <c r="E6" s="1"/>
      <c r="F6" s="1"/>
      <c r="G6" s="55" t="s">
        <v>222</v>
      </c>
    </row>
    <row r="7" spans="1:7" x14ac:dyDescent="0.2">
      <c r="A7" s="80" t="s">
        <v>586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98" zoomScaleNormal="98"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252</v>
      </c>
      <c r="B1" s="3"/>
      <c r="C1" s="3"/>
      <c r="D1" s="3"/>
      <c r="E1" s="3"/>
      <c r="F1" s="3"/>
      <c r="G1" s="3"/>
    </row>
    <row r="2" spans="1:8" ht="15.75" x14ac:dyDescent="0.25">
      <c r="A2" s="2"/>
      <c r="B2" s="89"/>
      <c r="C2" s="3"/>
      <c r="D2" s="3"/>
      <c r="E2" s="3"/>
      <c r="F2" s="3"/>
      <c r="G2" s="3"/>
      <c r="H2" s="55" t="s">
        <v>152</v>
      </c>
    </row>
    <row r="3" spans="1:8" x14ac:dyDescent="0.2">
      <c r="A3" s="70"/>
      <c r="B3" s="809">
        <f>INDICE!A3</f>
        <v>44317</v>
      </c>
      <c r="C3" s="810"/>
      <c r="D3" s="810" t="s">
        <v>116</v>
      </c>
      <c r="E3" s="810"/>
      <c r="F3" s="810" t="s">
        <v>117</v>
      </c>
      <c r="G3" s="810"/>
      <c r="H3" s="810"/>
    </row>
    <row r="4" spans="1:8" x14ac:dyDescent="0.2">
      <c r="A4" s="66"/>
      <c r="B4" s="63" t="s">
        <v>47</v>
      </c>
      <c r="C4" s="63" t="s">
        <v>429</v>
      </c>
      <c r="D4" s="63" t="s">
        <v>47</v>
      </c>
      <c r="E4" s="63" t="s">
        <v>429</v>
      </c>
      <c r="F4" s="63" t="s">
        <v>47</v>
      </c>
      <c r="G4" s="64" t="s">
        <v>429</v>
      </c>
      <c r="H4" s="64" t="s">
        <v>122</v>
      </c>
    </row>
    <row r="5" spans="1:8" x14ac:dyDescent="0.2">
      <c r="A5" s="3" t="s">
        <v>525</v>
      </c>
      <c r="B5" s="309">
        <v>92</v>
      </c>
      <c r="C5" s="72">
        <v>9.5238095238095237</v>
      </c>
      <c r="D5" s="71">
        <v>424</v>
      </c>
      <c r="E5" s="72">
        <v>6.8010075566750636</v>
      </c>
      <c r="F5" s="71">
        <v>947</v>
      </c>
      <c r="G5" s="72">
        <v>-17.002629272567923</v>
      </c>
      <c r="H5" s="312">
        <v>1.7598483118538923</v>
      </c>
    </row>
    <row r="6" spans="1:8" x14ac:dyDescent="0.2">
      <c r="A6" s="3" t="s">
        <v>48</v>
      </c>
      <c r="B6" s="310">
        <v>768.57100000000003</v>
      </c>
      <c r="C6" s="59">
        <v>27.091777086568246</v>
      </c>
      <c r="D6" s="58">
        <v>3678.0989999999997</v>
      </c>
      <c r="E6" s="59">
        <v>14.68595509033849</v>
      </c>
      <c r="F6" s="58">
        <v>8293.1730000000007</v>
      </c>
      <c r="G6" s="59">
        <v>-4.9637499217883736</v>
      </c>
      <c r="H6" s="313">
        <v>15.41153801896756</v>
      </c>
    </row>
    <row r="7" spans="1:8" x14ac:dyDescent="0.2">
      <c r="A7" s="3" t="s">
        <v>49</v>
      </c>
      <c r="B7" s="310">
        <v>681.72400000000005</v>
      </c>
      <c r="C7" s="59">
        <v>30.024813895781648</v>
      </c>
      <c r="D7" s="58">
        <v>3219.2550000000001</v>
      </c>
      <c r="E7" s="59">
        <v>-12.076061428810602</v>
      </c>
      <c r="F7" s="58">
        <v>7551.6719999999987</v>
      </c>
      <c r="G7" s="59">
        <v>-21.057705435024182</v>
      </c>
      <c r="H7" s="313">
        <v>14.033576790785959</v>
      </c>
    </row>
    <row r="8" spans="1:8" x14ac:dyDescent="0.2">
      <c r="A8" s="3" t="s">
        <v>123</v>
      </c>
      <c r="B8" s="310">
        <v>1856</v>
      </c>
      <c r="C8" s="59">
        <v>-3.8341968911917101</v>
      </c>
      <c r="D8" s="58">
        <v>9774</v>
      </c>
      <c r="E8" s="59">
        <v>-6.9674471730439755</v>
      </c>
      <c r="F8" s="58">
        <v>23642</v>
      </c>
      <c r="G8" s="59">
        <v>-10.232752401564339</v>
      </c>
      <c r="H8" s="313">
        <v>43.934882564783237</v>
      </c>
    </row>
    <row r="9" spans="1:8" x14ac:dyDescent="0.2">
      <c r="A9" s="3" t="s">
        <v>124</v>
      </c>
      <c r="B9" s="310">
        <v>240.68600000000001</v>
      </c>
      <c r="C9" s="59">
        <v>39.681157906343763</v>
      </c>
      <c r="D9" s="58">
        <v>611.01599999999996</v>
      </c>
      <c r="E9" s="59">
        <v>-56.178083017049218</v>
      </c>
      <c r="F9" s="58">
        <v>1659.9139999999998</v>
      </c>
      <c r="G9" s="73">
        <v>-61.29491538070522</v>
      </c>
      <c r="H9" s="313">
        <v>3.0846851644378472</v>
      </c>
    </row>
    <row r="10" spans="1:8" x14ac:dyDescent="0.2">
      <c r="A10" s="66" t="s">
        <v>629</v>
      </c>
      <c r="B10" s="311">
        <v>1043.0190000000005</v>
      </c>
      <c r="C10" s="75">
        <v>-11.65714789069397</v>
      </c>
      <c r="D10" s="74">
        <v>4641.9959999999992</v>
      </c>
      <c r="E10" s="75">
        <v>-10.344222856410026</v>
      </c>
      <c r="F10" s="74">
        <v>11717.696999999996</v>
      </c>
      <c r="G10" s="75">
        <v>-5.1179723903812242</v>
      </c>
      <c r="H10" s="314">
        <v>21.775469149171499</v>
      </c>
    </row>
    <row r="11" spans="1:8" x14ac:dyDescent="0.2">
      <c r="A11" s="76" t="s">
        <v>115</v>
      </c>
      <c r="B11" s="77">
        <v>4682</v>
      </c>
      <c r="C11" s="78">
        <v>4.1370106761565832</v>
      </c>
      <c r="D11" s="77">
        <v>22348.365999999998</v>
      </c>
      <c r="E11" s="78">
        <v>-8.1954020731527777</v>
      </c>
      <c r="F11" s="77">
        <v>53811.455999999998</v>
      </c>
      <c r="G11" s="78">
        <v>-13.775805148911299</v>
      </c>
      <c r="H11" s="78">
        <v>100</v>
      </c>
    </row>
    <row r="12" spans="1:8" x14ac:dyDescent="0.2">
      <c r="A12" s="3"/>
      <c r="B12" s="3"/>
      <c r="C12" s="3"/>
      <c r="D12" s="3"/>
      <c r="E12" s="3"/>
      <c r="F12" s="3"/>
      <c r="G12" s="3"/>
      <c r="H12" s="79" t="s">
        <v>222</v>
      </c>
    </row>
    <row r="13" spans="1:8" x14ac:dyDescent="0.2">
      <c r="A13" s="80" t="s">
        <v>587</v>
      </c>
      <c r="B13" s="3"/>
      <c r="C13" s="3"/>
      <c r="D13" s="3"/>
      <c r="E13" s="3"/>
      <c r="F13" s="3"/>
      <c r="G13" s="3"/>
      <c r="H13" s="3"/>
    </row>
    <row r="14" spans="1:8" x14ac:dyDescent="0.2">
      <c r="A14" s="80" t="s">
        <v>588</v>
      </c>
      <c r="B14" s="58"/>
      <c r="C14" s="3"/>
      <c r="D14" s="3"/>
      <c r="E14" s="3"/>
      <c r="F14" s="3"/>
      <c r="G14" s="3"/>
      <c r="H14" s="3"/>
    </row>
    <row r="15" spans="1:8" x14ac:dyDescent="0.2">
      <c r="A15" s="80" t="s">
        <v>544</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253</v>
      </c>
      <c r="B1" s="158"/>
      <c r="C1" s="158"/>
      <c r="D1" s="158"/>
      <c r="E1" s="158"/>
      <c r="F1" s="15"/>
      <c r="G1" s="15"/>
    </row>
    <row r="2" spans="1:7" x14ac:dyDescent="0.2">
      <c r="A2" s="158"/>
      <c r="B2" s="158"/>
      <c r="C2" s="158"/>
      <c r="D2" s="158"/>
      <c r="E2" s="161" t="s">
        <v>152</v>
      </c>
      <c r="F2" s="15"/>
      <c r="G2" s="15"/>
    </row>
    <row r="3" spans="1:7" x14ac:dyDescent="0.2">
      <c r="A3" s="831">
        <f>INDICE!A3</f>
        <v>44317</v>
      </c>
      <c r="B3" s="831">
        <v>41671</v>
      </c>
      <c r="C3" s="832">
        <v>41671</v>
      </c>
      <c r="D3" s="831">
        <v>41671</v>
      </c>
      <c r="E3" s="831">
        <v>41671</v>
      </c>
      <c r="F3" s="15"/>
    </row>
    <row r="4" spans="1:7" ht="15" x14ac:dyDescent="0.25">
      <c r="A4" s="1" t="s">
        <v>30</v>
      </c>
      <c r="B4" s="166">
        <v>0.95058000000000009</v>
      </c>
      <c r="C4" s="432"/>
      <c r="D4" s="15" t="s">
        <v>254</v>
      </c>
      <c r="E4" s="496">
        <v>4682</v>
      </c>
    </row>
    <row r="5" spans="1:7" x14ac:dyDescent="0.2">
      <c r="A5" s="1" t="s">
        <v>255</v>
      </c>
      <c r="B5" s="166">
        <v>4783</v>
      </c>
      <c r="C5" s="241"/>
      <c r="D5" s="1" t="s">
        <v>256</v>
      </c>
      <c r="E5" s="166">
        <v>-319</v>
      </c>
    </row>
    <row r="6" spans="1:7" x14ac:dyDescent="0.2">
      <c r="A6" s="1" t="s">
        <v>480</v>
      </c>
      <c r="B6" s="166">
        <v>2</v>
      </c>
      <c r="C6" s="241"/>
      <c r="D6" s="1" t="s">
        <v>257</v>
      </c>
      <c r="E6" s="166">
        <v>276.73099999999613</v>
      </c>
    </row>
    <row r="7" spans="1:7" x14ac:dyDescent="0.2">
      <c r="A7" s="1" t="s">
        <v>481</v>
      </c>
      <c r="B7" s="166">
        <v>13.049420000000282</v>
      </c>
      <c r="C7" s="241"/>
      <c r="D7" s="1" t="s">
        <v>482</v>
      </c>
      <c r="E7" s="166">
        <v>1097</v>
      </c>
    </row>
    <row r="8" spans="1:7" x14ac:dyDescent="0.2">
      <c r="A8" s="1" t="s">
        <v>483</v>
      </c>
      <c r="B8" s="166">
        <v>-28</v>
      </c>
      <c r="C8" s="241"/>
      <c r="D8" s="1" t="s">
        <v>484</v>
      </c>
      <c r="E8" s="166">
        <v>-1424</v>
      </c>
    </row>
    <row r="9" spans="1:7" ht="15" x14ac:dyDescent="0.25">
      <c r="A9" s="173" t="s">
        <v>58</v>
      </c>
      <c r="B9" s="436">
        <v>4771</v>
      </c>
      <c r="C9" s="241"/>
      <c r="D9" s="1" t="s">
        <v>259</v>
      </c>
      <c r="E9" s="166">
        <v>-69</v>
      </c>
    </row>
    <row r="10" spans="1:7" ht="15" x14ac:dyDescent="0.25">
      <c r="A10" s="1" t="s">
        <v>258</v>
      </c>
      <c r="B10" s="166">
        <v>-89</v>
      </c>
      <c r="C10" s="241"/>
      <c r="D10" s="173" t="s">
        <v>485</v>
      </c>
      <c r="E10" s="436">
        <v>4243.7309999999961</v>
      </c>
      <c r="G10" s="508"/>
    </row>
    <row r="11" spans="1:7" ht="15" x14ac:dyDescent="0.25">
      <c r="A11" s="173" t="s">
        <v>254</v>
      </c>
      <c r="B11" s="436">
        <v>4682</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5" t="s">
        <v>487</v>
      </c>
      <c r="B1" s="835"/>
      <c r="C1" s="835"/>
      <c r="D1" s="835"/>
      <c r="E1" s="192"/>
      <c r="F1" s="192"/>
      <c r="G1" s="6"/>
      <c r="H1" s="6"/>
      <c r="I1" s="6"/>
      <c r="J1" s="6"/>
    </row>
    <row r="2" spans="1:10" ht="14.25" customHeight="1" x14ac:dyDescent="0.2">
      <c r="A2" s="835"/>
      <c r="B2" s="835"/>
      <c r="C2" s="835"/>
      <c r="D2" s="835"/>
      <c r="E2" s="192"/>
      <c r="F2" s="192"/>
      <c r="G2" s="6"/>
      <c r="H2" s="6"/>
      <c r="I2" s="6"/>
      <c r="J2" s="6"/>
    </row>
    <row r="3" spans="1:10" ht="14.25" customHeight="1" x14ac:dyDescent="0.2">
      <c r="A3" s="53"/>
      <c r="B3" s="53"/>
      <c r="C3" s="53"/>
      <c r="D3" s="55" t="s">
        <v>260</v>
      </c>
    </row>
    <row r="4" spans="1:10" ht="14.25" customHeight="1" x14ac:dyDescent="0.2">
      <c r="A4" s="193"/>
      <c r="B4" s="193"/>
      <c r="C4" s="194" t="s">
        <v>600</v>
      </c>
      <c r="D4" s="194" t="s">
        <v>601</v>
      </c>
    </row>
    <row r="5" spans="1:10" ht="14.25" customHeight="1" x14ac:dyDescent="0.2">
      <c r="A5" s="836">
        <v>2017</v>
      </c>
      <c r="B5" s="659" t="s">
        <v>602</v>
      </c>
      <c r="C5" s="660">
        <v>14.18</v>
      </c>
      <c r="D5" s="197">
        <v>4.881656804733729</v>
      </c>
    </row>
    <row r="6" spans="1:10" ht="14.25" customHeight="1" x14ac:dyDescent="0.2">
      <c r="A6" s="833"/>
      <c r="B6" s="775" t="s">
        <v>603</v>
      </c>
      <c r="C6" s="776">
        <v>14.88</v>
      </c>
      <c r="D6" s="777">
        <v>4.9365303244005716</v>
      </c>
    </row>
    <row r="7" spans="1:10" ht="14.25" customHeight="1" x14ac:dyDescent="0.2">
      <c r="A7" s="833"/>
      <c r="B7" s="775" t="s">
        <v>604</v>
      </c>
      <c r="C7" s="776">
        <v>14.15</v>
      </c>
      <c r="D7" s="777">
        <v>-4.9059139784946266</v>
      </c>
    </row>
    <row r="8" spans="1:10" ht="14.25" customHeight="1" x14ac:dyDescent="0.2">
      <c r="A8" s="834"/>
      <c r="B8" s="198" t="s">
        <v>605</v>
      </c>
      <c r="C8" s="638">
        <v>14.45</v>
      </c>
      <c r="D8" s="199">
        <v>2.1201413427561762</v>
      </c>
    </row>
    <row r="9" spans="1:10" ht="14.25" customHeight="1" x14ac:dyDescent="0.2">
      <c r="A9" s="836">
        <v>2018</v>
      </c>
      <c r="B9" s="659" t="s">
        <v>606</v>
      </c>
      <c r="C9" s="660">
        <v>14.68</v>
      </c>
      <c r="D9" s="197">
        <v>1.5916955017301067</v>
      </c>
    </row>
    <row r="10" spans="1:10" ht="14.25" customHeight="1" x14ac:dyDescent="0.2">
      <c r="A10" s="833"/>
      <c r="B10" s="775" t="s">
        <v>607</v>
      </c>
      <c r="C10" s="776">
        <v>13.96</v>
      </c>
      <c r="D10" s="777">
        <v>-4.9046321525885483</v>
      </c>
    </row>
    <row r="11" spans="1:10" ht="14.25" customHeight="1" x14ac:dyDescent="0.2">
      <c r="A11" s="833"/>
      <c r="B11" s="775" t="s">
        <v>608</v>
      </c>
      <c r="C11" s="776">
        <v>13.27</v>
      </c>
      <c r="D11" s="777">
        <v>-4.9426934097421293</v>
      </c>
    </row>
    <row r="12" spans="1:10" ht="14.25" customHeight="1" x14ac:dyDescent="0.2">
      <c r="A12" s="833"/>
      <c r="B12" s="775" t="s">
        <v>609</v>
      </c>
      <c r="C12" s="776">
        <v>13.92</v>
      </c>
      <c r="D12" s="777">
        <v>4.8982667671439364</v>
      </c>
    </row>
    <row r="13" spans="1:10" ht="14.25" customHeight="1" x14ac:dyDescent="0.2">
      <c r="A13" s="833"/>
      <c r="B13" s="775" t="s">
        <v>610</v>
      </c>
      <c r="C13" s="776">
        <v>14.61</v>
      </c>
      <c r="D13" s="777">
        <v>4.9568965517241343</v>
      </c>
    </row>
    <row r="14" spans="1:10" ht="14.25" customHeight="1" x14ac:dyDescent="0.2">
      <c r="A14" s="834"/>
      <c r="B14" s="198" t="s">
        <v>611</v>
      </c>
      <c r="C14" s="638">
        <v>15.33</v>
      </c>
      <c r="D14" s="199">
        <v>4.928131416837787</v>
      </c>
    </row>
    <row r="15" spans="1:10" ht="14.25" customHeight="1" x14ac:dyDescent="0.2">
      <c r="A15" s="836">
        <v>2019</v>
      </c>
      <c r="B15" s="659" t="s">
        <v>612</v>
      </c>
      <c r="C15" s="660">
        <v>14.57</v>
      </c>
      <c r="D15" s="197">
        <v>-4.9575994781474213</v>
      </c>
    </row>
    <row r="16" spans="1:10" ht="14.25" customHeight="1" x14ac:dyDescent="0.2">
      <c r="A16" s="833"/>
      <c r="B16" s="775" t="s">
        <v>613</v>
      </c>
      <c r="C16" s="776">
        <v>13.86</v>
      </c>
      <c r="D16" s="777">
        <v>-4.8730267673301357</v>
      </c>
    </row>
    <row r="17" spans="1:4" ht="14.25" customHeight="1" x14ac:dyDescent="0.2">
      <c r="A17" s="833"/>
      <c r="B17" s="775" t="s">
        <v>615</v>
      </c>
      <c r="C17" s="776">
        <v>13.17</v>
      </c>
      <c r="D17" s="777">
        <v>-4.9783549783549752</v>
      </c>
    </row>
    <row r="18" spans="1:4" ht="14.25" customHeight="1" x14ac:dyDescent="0.2">
      <c r="A18" s="833"/>
      <c r="B18" s="775" t="s">
        <v>616</v>
      </c>
      <c r="C18" s="776">
        <v>12.77</v>
      </c>
      <c r="D18" s="777">
        <v>-3.0372057706909672</v>
      </c>
    </row>
    <row r="19" spans="1:4" ht="14.25" customHeight="1" x14ac:dyDescent="0.2">
      <c r="A19" s="833"/>
      <c r="B19" s="775" t="s">
        <v>622</v>
      </c>
      <c r="C19" s="776">
        <v>12.15</v>
      </c>
      <c r="D19" s="777">
        <v>-4.8551292090837839</v>
      </c>
    </row>
    <row r="20" spans="1:4" ht="14.25" customHeight="1" x14ac:dyDescent="0.2">
      <c r="A20" s="834"/>
      <c r="B20" s="198" t="s">
        <v>624</v>
      </c>
      <c r="C20" s="638">
        <v>12.74</v>
      </c>
      <c r="D20" s="199">
        <v>4.8559670781892992</v>
      </c>
    </row>
    <row r="21" spans="1:4" ht="14.25" customHeight="1" x14ac:dyDescent="0.2">
      <c r="A21" s="836">
        <v>2020</v>
      </c>
      <c r="B21" s="659" t="s">
        <v>641</v>
      </c>
      <c r="C21" s="660">
        <v>13.37</v>
      </c>
      <c r="D21" s="197">
        <v>4.9450549450549373</v>
      </c>
    </row>
    <row r="22" spans="1:4" ht="14.25" customHeight="1" x14ac:dyDescent="0.2">
      <c r="A22" s="833"/>
      <c r="B22" s="775" t="s">
        <v>649</v>
      </c>
      <c r="C22" s="776">
        <v>12.71</v>
      </c>
      <c r="D22" s="777">
        <v>-4.9364248317127783</v>
      </c>
    </row>
    <row r="23" spans="1:4" ht="14.25" customHeight="1" x14ac:dyDescent="0.2">
      <c r="A23" s="833"/>
      <c r="B23" s="775" t="s">
        <v>651</v>
      </c>
      <c r="C23" s="776">
        <v>12.09</v>
      </c>
      <c r="D23" s="777">
        <v>-4.8780487804878128</v>
      </c>
    </row>
    <row r="24" spans="1:4" ht="14.25" customHeight="1" x14ac:dyDescent="0.2">
      <c r="A24" s="834"/>
      <c r="B24" s="198" t="s">
        <v>654</v>
      </c>
      <c r="C24" s="638">
        <v>12.68</v>
      </c>
      <c r="D24" s="199">
        <v>4.8800661703887496</v>
      </c>
    </row>
    <row r="25" spans="1:4" ht="14.25" customHeight="1" x14ac:dyDescent="0.2">
      <c r="A25" s="833">
        <v>2021</v>
      </c>
      <c r="B25" s="195" t="s">
        <v>655</v>
      </c>
      <c r="C25" s="679">
        <v>13.3</v>
      </c>
      <c r="D25" s="777">
        <v>4.8895899053627838</v>
      </c>
    </row>
    <row r="26" spans="1:4" ht="14.25" customHeight="1" x14ac:dyDescent="0.2">
      <c r="A26" s="833"/>
      <c r="B26" s="195" t="s">
        <v>658</v>
      </c>
      <c r="C26" s="679">
        <v>13.96</v>
      </c>
      <c r="D26" s="777">
        <v>4.9624060150375948</v>
      </c>
    </row>
    <row r="27" spans="1:4" ht="14.25" customHeight="1" x14ac:dyDescent="0.2">
      <c r="A27" s="834"/>
      <c r="B27" s="198" t="s">
        <v>670</v>
      </c>
      <c r="C27" s="638">
        <v>14.64</v>
      </c>
      <c r="D27" s="199">
        <v>4.871060171919769</v>
      </c>
    </row>
    <row r="28" spans="1:4" ht="14.25" customHeight="1" x14ac:dyDescent="0.2">
      <c r="A28" s="661" t="s">
        <v>261</v>
      </c>
      <c r="B28"/>
      <c r="C28"/>
      <c r="D28" s="778" t="s">
        <v>585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20"/>
    <mergeCell ref="A21: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593</v>
      </c>
      <c r="B1" s="53"/>
      <c r="C1" s="53"/>
      <c r="D1" s="53"/>
      <c r="E1" s="53"/>
      <c r="F1" s="6"/>
    </row>
    <row r="2" spans="1:6" x14ac:dyDescent="0.2">
      <c r="A2" s="54"/>
      <c r="B2" s="54"/>
      <c r="C2" s="54"/>
      <c r="D2" s="54"/>
      <c r="E2" s="54"/>
      <c r="F2" s="55" t="s">
        <v>106</v>
      </c>
    </row>
    <row r="3" spans="1:6" ht="14.65" customHeight="1" x14ac:dyDescent="0.2">
      <c r="A3" s="56"/>
      <c r="B3" s="799" t="s">
        <v>662</v>
      </c>
      <c r="C3" s="801" t="s">
        <v>428</v>
      </c>
      <c r="D3" s="799" t="s">
        <v>646</v>
      </c>
      <c r="E3" s="801" t="s">
        <v>428</v>
      </c>
      <c r="F3" s="803" t="s">
        <v>663</v>
      </c>
    </row>
    <row r="4" spans="1:6" ht="14.65" customHeight="1" x14ac:dyDescent="0.2">
      <c r="A4" s="506"/>
      <c r="B4" s="800"/>
      <c r="C4" s="802"/>
      <c r="D4" s="800"/>
      <c r="E4" s="802"/>
      <c r="F4" s="804"/>
    </row>
    <row r="5" spans="1:6" x14ac:dyDescent="0.2">
      <c r="A5" s="3" t="s">
        <v>108</v>
      </c>
      <c r="B5" s="95">
        <v>2918.6689261488482</v>
      </c>
      <c r="C5" s="187">
        <v>2.6410776005068048</v>
      </c>
      <c r="D5" s="95">
        <v>4901.9519919747781</v>
      </c>
      <c r="E5" s="187">
        <v>3.8871252162513166</v>
      </c>
      <c r="F5" s="187">
        <v>-40.45904711169873</v>
      </c>
    </row>
    <row r="6" spans="1:6" x14ac:dyDescent="0.2">
      <c r="A6" s="3" t="s">
        <v>109</v>
      </c>
      <c r="B6" s="95">
        <v>45139.415942167434</v>
      </c>
      <c r="C6" s="187">
        <v>40.846256756542552</v>
      </c>
      <c r="D6" s="95">
        <v>56162.26234833285</v>
      </c>
      <c r="E6" s="187">
        <v>44.535268100000138</v>
      </c>
      <c r="F6" s="187">
        <v>-19.626784864539246</v>
      </c>
    </row>
    <row r="7" spans="1:6" x14ac:dyDescent="0.2">
      <c r="A7" s="3" t="s">
        <v>110</v>
      </c>
      <c r="B7" s="95">
        <v>27911.199484092864</v>
      </c>
      <c r="C7" s="187">
        <v>25.256596628786447</v>
      </c>
      <c r="D7" s="95">
        <v>30896.861564918319</v>
      </c>
      <c r="E7" s="187">
        <v>24.500437762067349</v>
      </c>
      <c r="F7" s="187">
        <v>-9.6633183100237918</v>
      </c>
    </row>
    <row r="8" spans="1:6" x14ac:dyDescent="0.2">
      <c r="A8" s="3" t="s">
        <v>111</v>
      </c>
      <c r="B8" s="95">
        <v>15193.596949819197</v>
      </c>
      <c r="C8" s="187">
        <v>13.748550997267017</v>
      </c>
      <c r="D8" s="95">
        <v>15218</v>
      </c>
      <c r="E8" s="187">
        <v>12.067493039049921</v>
      </c>
      <c r="F8" s="187">
        <v>-0.16035648692865617</v>
      </c>
    </row>
    <row r="9" spans="1:6" x14ac:dyDescent="0.2">
      <c r="A9" s="3" t="s">
        <v>112</v>
      </c>
      <c r="B9" s="95">
        <v>18448.329927635179</v>
      </c>
      <c r="C9" s="187">
        <v>16.693729974686335</v>
      </c>
      <c r="D9" s="95">
        <v>18024.937995223081</v>
      </c>
      <c r="E9" s="187">
        <v>14.293324601567944</v>
      </c>
      <c r="F9" s="187">
        <v>2.348923100452851</v>
      </c>
    </row>
    <row r="10" spans="1:6" x14ac:dyDescent="0.2">
      <c r="A10" s="3" t="s">
        <v>113</v>
      </c>
      <c r="B10" s="95">
        <v>617.32795930065924</v>
      </c>
      <c r="C10" s="187">
        <v>0.55861458998258418</v>
      </c>
      <c r="D10" s="95">
        <v>313.31804719594913</v>
      </c>
      <c r="E10" s="187">
        <v>0.24845336795543638</v>
      </c>
      <c r="F10" s="187">
        <v>97.029173654520534</v>
      </c>
    </row>
    <row r="11" spans="1:6" x14ac:dyDescent="0.2">
      <c r="A11" s="3" t="s">
        <v>114</v>
      </c>
      <c r="B11" s="95">
        <v>281.99354144453991</v>
      </c>
      <c r="C11" s="187">
        <v>0.25517345222826404</v>
      </c>
      <c r="D11" s="95">
        <v>590.05382631126406</v>
      </c>
      <c r="E11" s="187">
        <v>0.4678979131078953</v>
      </c>
      <c r="F11" s="187">
        <v>-52.208844537551869</v>
      </c>
    </row>
    <row r="12" spans="1:6" x14ac:dyDescent="0.2">
      <c r="A12" s="60" t="s">
        <v>115</v>
      </c>
      <c r="B12" s="476">
        <v>110510.53273060871</v>
      </c>
      <c r="C12" s="477">
        <v>100</v>
      </c>
      <c r="D12" s="476">
        <v>126107.38577395624</v>
      </c>
      <c r="E12" s="477">
        <v>100</v>
      </c>
      <c r="F12" s="477">
        <v>-12.367914018378292</v>
      </c>
    </row>
    <row r="13" spans="1:6" x14ac:dyDescent="0.2">
      <c r="A13" s="3"/>
      <c r="B13" s="3"/>
      <c r="C13" s="3"/>
      <c r="D13" s="3"/>
      <c r="E13" s="3"/>
      <c r="F13" s="55" t="s">
        <v>585</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488</v>
      </c>
      <c r="B1" s="53"/>
      <c r="C1" s="53"/>
      <c r="D1" s="6"/>
      <c r="E1" s="6"/>
      <c r="F1" s="6"/>
    </row>
    <row r="2" spans="1:6" x14ac:dyDescent="0.2">
      <c r="A2" s="54"/>
      <c r="B2" s="54"/>
      <c r="C2" s="54"/>
      <c r="D2" s="65"/>
      <c r="E2" s="65"/>
      <c r="F2" s="55" t="s">
        <v>262</v>
      </c>
    </row>
    <row r="3" spans="1:6" x14ac:dyDescent="0.2">
      <c r="A3" s="56"/>
      <c r="B3" s="812" t="s">
        <v>263</v>
      </c>
      <c r="C3" s="812"/>
      <c r="D3" s="812"/>
      <c r="E3" s="811" t="s">
        <v>264</v>
      </c>
      <c r="F3" s="811"/>
    </row>
    <row r="4" spans="1:6" x14ac:dyDescent="0.2">
      <c r="A4" s="66"/>
      <c r="B4" s="201" t="s">
        <v>664</v>
      </c>
      <c r="C4" s="202" t="s">
        <v>661</v>
      </c>
      <c r="D4" s="201" t="s">
        <v>671</v>
      </c>
      <c r="E4" s="185" t="s">
        <v>265</v>
      </c>
      <c r="F4" s="184" t="s">
        <v>266</v>
      </c>
    </row>
    <row r="5" spans="1:6" x14ac:dyDescent="0.2">
      <c r="A5" s="434" t="s">
        <v>490</v>
      </c>
      <c r="B5" s="90">
        <v>134.7880077548387</v>
      </c>
      <c r="C5" s="90">
        <v>132.12295421666661</v>
      </c>
      <c r="D5" s="90">
        <v>108.23629226451612</v>
      </c>
      <c r="E5" s="90">
        <v>2.0171010813168042</v>
      </c>
      <c r="F5" s="90">
        <v>24.531250040821305</v>
      </c>
    </row>
    <row r="6" spans="1:6" x14ac:dyDescent="0.2">
      <c r="A6" s="66" t="s">
        <v>489</v>
      </c>
      <c r="B6" s="97">
        <v>120.61179030000002</v>
      </c>
      <c r="C6" s="199">
        <v>118.17604893666665</v>
      </c>
      <c r="D6" s="97">
        <v>98.969283096774205</v>
      </c>
      <c r="E6" s="97">
        <v>2.0611125395119188</v>
      </c>
      <c r="F6" s="97">
        <v>21.867903379741904</v>
      </c>
    </row>
    <row r="7" spans="1:6" x14ac:dyDescent="0.2">
      <c r="F7" s="55" t="s">
        <v>585</v>
      </c>
    </row>
    <row r="13" spans="1:6" x14ac:dyDescent="0.2">
      <c r="C13" s="1" t="s">
        <v>377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7" t="s">
        <v>267</v>
      </c>
      <c r="B1" s="797"/>
      <c r="C1" s="797"/>
      <c r="D1" s="3"/>
      <c r="E1" s="3"/>
    </row>
    <row r="2" spans="1:38" x14ac:dyDescent="0.2">
      <c r="A2" s="798"/>
      <c r="B2" s="797"/>
      <c r="C2" s="797"/>
      <c r="D2" s="3"/>
      <c r="E2" s="55" t="s">
        <v>262</v>
      </c>
    </row>
    <row r="3" spans="1:38" x14ac:dyDescent="0.2">
      <c r="A3" s="57"/>
      <c r="B3" s="203" t="s">
        <v>268</v>
      </c>
      <c r="C3" s="203" t="s">
        <v>269</v>
      </c>
      <c r="D3" s="203" t="s">
        <v>270</v>
      </c>
      <c r="E3" s="203" t="s">
        <v>271</v>
      </c>
    </row>
    <row r="4" spans="1:38" x14ac:dyDescent="0.2">
      <c r="A4" s="204" t="s">
        <v>272</v>
      </c>
      <c r="B4" s="205">
        <v>134.7880077548387</v>
      </c>
      <c r="C4" s="206">
        <v>23.392960023567049</v>
      </c>
      <c r="D4" s="206">
        <v>47.411314069981309</v>
      </c>
      <c r="E4" s="206">
        <v>63.983733661290344</v>
      </c>
      <c r="F4" s="630"/>
      <c r="G4" s="630"/>
      <c r="H4" s="630"/>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273</v>
      </c>
      <c r="B5" s="208">
        <v>153.25483870967741</v>
      </c>
      <c r="C5" s="92">
        <v>21.13859844271413</v>
      </c>
      <c r="D5" s="92">
        <v>68.780691879866509</v>
      </c>
      <c r="E5" s="92">
        <v>63.335548387096779</v>
      </c>
      <c r="F5" s="630"/>
      <c r="G5" s="630"/>
      <c r="M5" s="631"/>
      <c r="N5" s="631"/>
      <c r="O5" s="631"/>
      <c r="P5" s="631"/>
      <c r="Q5" s="631"/>
      <c r="R5" s="631"/>
      <c r="S5" s="631"/>
      <c r="T5" s="631"/>
      <c r="U5" s="631"/>
      <c r="V5" s="631"/>
      <c r="W5" s="631"/>
      <c r="X5" s="631"/>
      <c r="Y5" s="631"/>
      <c r="Z5" s="631"/>
      <c r="AA5" s="631"/>
      <c r="AB5" s="631"/>
      <c r="AC5" s="631"/>
      <c r="AD5" s="631"/>
      <c r="AE5" s="285"/>
      <c r="AF5" s="285"/>
      <c r="AG5" s="285"/>
      <c r="AH5" s="285"/>
      <c r="AI5" s="285"/>
      <c r="AJ5" s="285"/>
      <c r="AK5" s="285"/>
      <c r="AL5" s="285"/>
    </row>
    <row r="6" spans="1:38" x14ac:dyDescent="0.2">
      <c r="A6" s="207" t="s">
        <v>274</v>
      </c>
      <c r="B6" s="208">
        <v>124.39354838709679</v>
      </c>
      <c r="C6" s="92">
        <v>20.732258064516135</v>
      </c>
      <c r="D6" s="92">
        <v>48.927129032258065</v>
      </c>
      <c r="E6" s="92">
        <v>54.734161290322582</v>
      </c>
      <c r="F6" s="630"/>
      <c r="G6" s="630"/>
      <c r="M6" s="631"/>
      <c r="N6" s="631"/>
      <c r="O6" s="631"/>
      <c r="P6" s="631"/>
      <c r="Q6" s="631"/>
      <c r="R6" s="631"/>
      <c r="S6" s="631"/>
      <c r="T6" s="631"/>
      <c r="U6" s="631"/>
      <c r="V6" s="631"/>
      <c r="W6" s="631"/>
      <c r="X6" s="631"/>
      <c r="Y6" s="631"/>
      <c r="Z6" s="631"/>
      <c r="AA6" s="631"/>
      <c r="AB6" s="631"/>
      <c r="AC6" s="631"/>
      <c r="AD6" s="631"/>
      <c r="AE6" s="285"/>
      <c r="AF6" s="285"/>
      <c r="AG6" s="285"/>
      <c r="AH6" s="285"/>
      <c r="AI6" s="285"/>
      <c r="AJ6" s="285"/>
      <c r="AK6" s="285"/>
      <c r="AL6" s="285"/>
    </row>
    <row r="7" spans="1:38" x14ac:dyDescent="0.2">
      <c r="A7" s="207" t="s">
        <v>235</v>
      </c>
      <c r="B7" s="208">
        <v>145.6423870967742</v>
      </c>
      <c r="C7" s="92">
        <v>25.276777925886432</v>
      </c>
      <c r="D7" s="92">
        <v>60.016189816049049</v>
      </c>
      <c r="E7" s="92">
        <v>60.349419354838723</v>
      </c>
      <c r="F7" s="630"/>
      <c r="G7" s="630"/>
      <c r="N7" s="631"/>
      <c r="O7" s="631"/>
      <c r="P7" s="631"/>
      <c r="Q7" s="631"/>
      <c r="R7" s="631"/>
      <c r="S7" s="631"/>
      <c r="T7" s="631"/>
      <c r="U7" s="631"/>
      <c r="V7" s="631"/>
      <c r="W7" s="631"/>
      <c r="X7" s="631"/>
      <c r="Y7" s="631"/>
      <c r="Z7" s="631"/>
      <c r="AA7" s="631"/>
      <c r="AB7" s="631"/>
      <c r="AC7" s="631"/>
      <c r="AD7" s="631"/>
      <c r="AE7" s="285"/>
      <c r="AF7" s="285"/>
      <c r="AG7" s="285"/>
      <c r="AH7" s="285"/>
      <c r="AI7" s="285"/>
      <c r="AJ7" s="285"/>
      <c r="AK7" s="285"/>
      <c r="AL7" s="285"/>
    </row>
    <row r="8" spans="1:38" x14ac:dyDescent="0.2">
      <c r="A8" s="207" t="s">
        <v>275</v>
      </c>
      <c r="B8" s="208">
        <v>103.44403225806452</v>
      </c>
      <c r="C8" s="92">
        <v>17.240672043010754</v>
      </c>
      <c r="D8" s="92">
        <v>36.302263440860223</v>
      </c>
      <c r="E8" s="92">
        <v>49.901096774193547</v>
      </c>
      <c r="F8" s="630"/>
      <c r="G8" s="630"/>
      <c r="N8" s="631"/>
      <c r="O8" s="631"/>
      <c r="P8" s="631"/>
      <c r="Q8" s="631"/>
      <c r="R8" s="631"/>
      <c r="S8" s="631"/>
      <c r="T8" s="631"/>
      <c r="U8" s="631"/>
      <c r="V8" s="631"/>
      <c r="W8" s="631"/>
      <c r="X8" s="631"/>
      <c r="Y8" s="631"/>
      <c r="Z8" s="631"/>
      <c r="AA8" s="631"/>
      <c r="AB8" s="631"/>
      <c r="AC8" s="631"/>
      <c r="AD8" s="631"/>
      <c r="AE8" s="285"/>
      <c r="AF8" s="285"/>
      <c r="AG8" s="285"/>
      <c r="AH8" s="285"/>
      <c r="AI8" s="285"/>
      <c r="AJ8" s="285"/>
      <c r="AK8" s="285"/>
      <c r="AL8" s="285"/>
    </row>
    <row r="9" spans="1:38" x14ac:dyDescent="0.2">
      <c r="A9" s="207" t="s">
        <v>276</v>
      </c>
      <c r="B9" s="208">
        <v>121.90677419354839</v>
      </c>
      <c r="C9" s="92">
        <v>19.464106804011926</v>
      </c>
      <c r="D9" s="92">
        <v>43.970280292762276</v>
      </c>
      <c r="E9" s="92">
        <v>58.472387096774185</v>
      </c>
      <c r="F9" s="630"/>
      <c r="G9" s="630"/>
    </row>
    <row r="10" spans="1:38" x14ac:dyDescent="0.2">
      <c r="A10" s="207" t="s">
        <v>277</v>
      </c>
      <c r="B10" s="208">
        <v>138.28264516129033</v>
      </c>
      <c r="C10" s="92">
        <v>27.656529032258067</v>
      </c>
      <c r="D10" s="92">
        <v>51.274083870967758</v>
      </c>
      <c r="E10" s="92">
        <v>59.352032258064511</v>
      </c>
      <c r="F10" s="630"/>
      <c r="G10" s="630"/>
    </row>
    <row r="11" spans="1:38" x14ac:dyDescent="0.2">
      <c r="A11" s="207" t="s">
        <v>278</v>
      </c>
      <c r="B11" s="208">
        <v>164.30664516129031</v>
      </c>
      <c r="C11" s="92">
        <v>32.861329032258062</v>
      </c>
      <c r="D11" s="92">
        <v>62.624896774193523</v>
      </c>
      <c r="E11" s="92">
        <v>68.82041935483872</v>
      </c>
      <c r="F11" s="630"/>
      <c r="G11" s="630"/>
    </row>
    <row r="12" spans="1:38" x14ac:dyDescent="0.2">
      <c r="A12" s="207" t="s">
        <v>279</v>
      </c>
      <c r="B12" s="208">
        <v>135.49032258064517</v>
      </c>
      <c r="C12" s="92">
        <v>22.581720430107531</v>
      </c>
      <c r="D12" s="92">
        <v>54.364924731182803</v>
      </c>
      <c r="E12" s="92">
        <v>58.543677419354836</v>
      </c>
      <c r="F12" s="630"/>
      <c r="G12" s="630"/>
    </row>
    <row r="13" spans="1:38" x14ac:dyDescent="0.2">
      <c r="A13" s="207" t="s">
        <v>280</v>
      </c>
      <c r="B13" s="208">
        <v>118.59909677419355</v>
      </c>
      <c r="C13" s="92">
        <v>21.386722369116871</v>
      </c>
      <c r="D13" s="92">
        <v>44.548793759915398</v>
      </c>
      <c r="E13" s="92">
        <v>52.663580645161289</v>
      </c>
      <c r="F13" s="630"/>
      <c r="G13" s="630"/>
    </row>
    <row r="14" spans="1:38" x14ac:dyDescent="0.2">
      <c r="A14" s="207" t="s">
        <v>206</v>
      </c>
      <c r="B14" s="208">
        <v>137.83870967741936</v>
      </c>
      <c r="C14" s="92">
        <v>22.973118279569896</v>
      </c>
      <c r="D14" s="92">
        <v>56.30017204301074</v>
      </c>
      <c r="E14" s="92">
        <v>58.565419354838717</v>
      </c>
      <c r="F14" s="630"/>
      <c r="G14" s="630"/>
    </row>
    <row r="15" spans="1:38" x14ac:dyDescent="0.2">
      <c r="A15" s="207" t="s">
        <v>281</v>
      </c>
      <c r="B15" s="208">
        <v>162.71935483870968</v>
      </c>
      <c r="C15" s="92">
        <v>31.494068678459936</v>
      </c>
      <c r="D15" s="92">
        <v>72.241060353798119</v>
      </c>
      <c r="E15" s="92">
        <v>58.984225806451619</v>
      </c>
      <c r="F15" s="630"/>
      <c r="G15" s="630"/>
    </row>
    <row r="16" spans="1:38" x14ac:dyDescent="0.2">
      <c r="A16" s="207" t="s">
        <v>236</v>
      </c>
      <c r="B16" s="209">
        <v>152.32548387096773</v>
      </c>
      <c r="C16" s="196">
        <v>25.38758064516129</v>
      </c>
      <c r="D16" s="196">
        <v>69.130258064516127</v>
      </c>
      <c r="E16" s="196">
        <v>57.807645161290317</v>
      </c>
      <c r="F16" s="630"/>
      <c r="G16" s="630"/>
    </row>
    <row r="17" spans="1:13" x14ac:dyDescent="0.2">
      <c r="A17" s="207" t="s">
        <v>237</v>
      </c>
      <c r="B17" s="208">
        <v>160.80000000000001</v>
      </c>
      <c r="C17" s="92">
        <v>31.122580645161289</v>
      </c>
      <c r="D17" s="92">
        <v>71.170548387096787</v>
      </c>
      <c r="E17" s="92">
        <v>58.506870967741932</v>
      </c>
      <c r="F17" s="630"/>
      <c r="G17" s="630"/>
    </row>
    <row r="18" spans="1:13" x14ac:dyDescent="0.2">
      <c r="A18" s="207" t="s">
        <v>282</v>
      </c>
      <c r="B18" s="208">
        <v>121.04774193548387</v>
      </c>
      <c r="C18" s="92">
        <v>25.73455930911862</v>
      </c>
      <c r="D18" s="92">
        <v>35.002569723139459</v>
      </c>
      <c r="E18" s="92">
        <v>60.310612903225795</v>
      </c>
      <c r="F18" s="630"/>
      <c r="G18" s="630"/>
    </row>
    <row r="19" spans="1:13" x14ac:dyDescent="0.2">
      <c r="A19" s="3" t="s">
        <v>283</v>
      </c>
      <c r="B19" s="208">
        <v>146.7603870967742</v>
      </c>
      <c r="C19" s="92">
        <v>27.442999213217938</v>
      </c>
      <c r="D19" s="92">
        <v>63.935839496459486</v>
      </c>
      <c r="E19" s="92">
        <v>55.381548387096771</v>
      </c>
      <c r="F19" s="630"/>
      <c r="G19" s="630"/>
    </row>
    <row r="20" spans="1:13" x14ac:dyDescent="0.2">
      <c r="A20" s="3" t="s">
        <v>207</v>
      </c>
      <c r="B20" s="208">
        <v>158.74103225806454</v>
      </c>
      <c r="C20" s="92">
        <v>28.625432046536229</v>
      </c>
      <c r="D20" s="92">
        <v>72.840084082496048</v>
      </c>
      <c r="E20" s="92">
        <v>57.275516129032255</v>
      </c>
      <c r="F20" s="630"/>
      <c r="G20" s="630"/>
    </row>
    <row r="21" spans="1:13" x14ac:dyDescent="0.2">
      <c r="A21" s="3" t="s">
        <v>284</v>
      </c>
      <c r="B21" s="208">
        <v>129.64270967741936</v>
      </c>
      <c r="C21" s="92">
        <v>22.499974406824848</v>
      </c>
      <c r="D21" s="92">
        <v>51.839122367368716</v>
      </c>
      <c r="E21" s="92">
        <v>55.303612903225805</v>
      </c>
      <c r="F21" s="630"/>
      <c r="G21" s="630"/>
    </row>
    <row r="22" spans="1:13" x14ac:dyDescent="0.2">
      <c r="A22" s="195" t="s">
        <v>285</v>
      </c>
      <c r="B22" s="208">
        <v>122.98787096774193</v>
      </c>
      <c r="C22" s="92">
        <v>21.345002399360169</v>
      </c>
      <c r="D22" s="92">
        <v>46.599965342575302</v>
      </c>
      <c r="E22" s="92">
        <v>55.042903225806448</v>
      </c>
      <c r="F22" s="630"/>
      <c r="G22" s="630"/>
    </row>
    <row r="23" spans="1:13" x14ac:dyDescent="0.2">
      <c r="A23" s="195" t="s">
        <v>286</v>
      </c>
      <c r="B23" s="210">
        <v>129.12258064516129</v>
      </c>
      <c r="C23" s="211">
        <v>18.761400606561899</v>
      </c>
      <c r="D23" s="211">
        <v>51.630954232147779</v>
      </c>
      <c r="E23" s="211">
        <v>58.730225806451607</v>
      </c>
      <c r="F23" s="630"/>
      <c r="G23" s="630"/>
    </row>
    <row r="24" spans="1:13" x14ac:dyDescent="0.2">
      <c r="A24" s="195" t="s">
        <v>287</v>
      </c>
      <c r="B24" s="210">
        <v>134</v>
      </c>
      <c r="C24" s="211">
        <v>20.440677966101696</v>
      </c>
      <c r="D24" s="211">
        <v>54.938322033898295</v>
      </c>
      <c r="E24" s="211">
        <v>58.621000000000002</v>
      </c>
      <c r="F24" s="630"/>
      <c r="G24" s="630"/>
    </row>
    <row r="25" spans="1:13" x14ac:dyDescent="0.2">
      <c r="A25" s="195" t="s">
        <v>557</v>
      </c>
      <c r="B25" s="210">
        <v>177.3967741935484</v>
      </c>
      <c r="C25" s="211">
        <v>30.787869901359638</v>
      </c>
      <c r="D25" s="211">
        <v>82.114001066382315</v>
      </c>
      <c r="E25" s="211">
        <v>64.494903225806439</v>
      </c>
      <c r="F25" s="630"/>
      <c r="G25" s="630"/>
    </row>
    <row r="26" spans="1:13" x14ac:dyDescent="0.2">
      <c r="A26" s="3" t="s">
        <v>288</v>
      </c>
      <c r="B26" s="210">
        <v>116.80899999999997</v>
      </c>
      <c r="C26" s="211">
        <v>21.842333333333329</v>
      </c>
      <c r="D26" s="211">
        <v>37.02444086021503</v>
      </c>
      <c r="E26" s="211">
        <v>57.94222580645161</v>
      </c>
      <c r="F26" s="630"/>
      <c r="G26" s="630"/>
    </row>
    <row r="27" spans="1:13" x14ac:dyDescent="0.2">
      <c r="A27" s="195" t="s">
        <v>238</v>
      </c>
      <c r="B27" s="210">
        <v>159.5774193548387</v>
      </c>
      <c r="C27" s="211">
        <v>29.839680041961707</v>
      </c>
      <c r="D27" s="211">
        <v>66.79796511932858</v>
      </c>
      <c r="E27" s="211">
        <v>62.939774193548395</v>
      </c>
      <c r="F27" s="630"/>
      <c r="G27" s="630"/>
    </row>
    <row r="28" spans="1:13" x14ac:dyDescent="0.2">
      <c r="A28" s="195" t="s">
        <v>559</v>
      </c>
      <c r="B28" s="208">
        <v>124.53883870967744</v>
      </c>
      <c r="C28" s="92">
        <v>21.614178619034927</v>
      </c>
      <c r="D28" s="92">
        <v>50.191079445481208</v>
      </c>
      <c r="E28" s="92">
        <v>52.733580645161297</v>
      </c>
      <c r="F28" s="630"/>
      <c r="G28" s="630"/>
    </row>
    <row r="29" spans="1:13" x14ac:dyDescent="0.2">
      <c r="A29" s="3" t="s">
        <v>289</v>
      </c>
      <c r="B29" s="210">
        <v>112.34074193548388</v>
      </c>
      <c r="C29" s="211">
        <v>17.936757115749529</v>
      </c>
      <c r="D29" s="211">
        <v>37.095823529411774</v>
      </c>
      <c r="E29" s="211">
        <v>57.308161290322573</v>
      </c>
      <c r="F29" s="630"/>
      <c r="G29" s="630"/>
    </row>
    <row r="30" spans="1:13" x14ac:dyDescent="0.2">
      <c r="A30" s="684" t="s">
        <v>239</v>
      </c>
      <c r="B30" s="208">
        <v>155.7496129032258</v>
      </c>
      <c r="C30" s="92">
        <v>31.149922580645161</v>
      </c>
      <c r="D30" s="92">
        <v>64.707851612903198</v>
      </c>
      <c r="E30" s="92">
        <v>59.89183870967743</v>
      </c>
      <c r="F30" s="630"/>
      <c r="G30" s="630"/>
    </row>
    <row r="31" spans="1:13" x14ac:dyDescent="0.2">
      <c r="A31" s="685" t="s">
        <v>290</v>
      </c>
      <c r="B31" s="686">
        <v>147.03591044313217</v>
      </c>
      <c r="C31" s="686">
        <v>25.983117370280052</v>
      </c>
      <c r="D31" s="686">
        <v>60.633496594991243</v>
      </c>
      <c r="E31" s="686">
        <v>60.419296477860868</v>
      </c>
      <c r="F31" s="630"/>
      <c r="G31" s="630"/>
    </row>
    <row r="32" spans="1:13" x14ac:dyDescent="0.2">
      <c r="A32" s="683" t="s">
        <v>291</v>
      </c>
      <c r="B32" s="682">
        <v>152.33665240743807</v>
      </c>
      <c r="C32" s="682">
        <v>26.274091617310749</v>
      </c>
      <c r="D32" s="682">
        <v>65.100535287039577</v>
      </c>
      <c r="E32" s="682">
        <v>60.962025503087737</v>
      </c>
      <c r="F32" s="630"/>
      <c r="G32" s="630"/>
      <c r="M32" s="631"/>
    </row>
    <row r="33" spans="1:13" x14ac:dyDescent="0.2">
      <c r="A33" s="681" t="s">
        <v>292</v>
      </c>
      <c r="B33" s="687">
        <v>17.548644652599364</v>
      </c>
      <c r="C33" s="687">
        <v>2.8811315937436994</v>
      </c>
      <c r="D33" s="687">
        <v>17.689221217058268</v>
      </c>
      <c r="E33" s="687">
        <v>-3.0217081582026069</v>
      </c>
      <c r="F33" s="630"/>
      <c r="G33" s="630"/>
      <c r="M33" s="631"/>
    </row>
    <row r="34" spans="1:13" x14ac:dyDescent="0.2">
      <c r="A34" s="80"/>
      <c r="B34" s="3"/>
      <c r="C34" s="3"/>
      <c r="D34" s="3"/>
      <c r="E34" s="55" t="s">
        <v>585</v>
      </c>
    </row>
    <row r="35" spans="1:13" s="1" customFormat="1" x14ac:dyDescent="0.2">
      <c r="B35" s="630"/>
      <c r="C35" s="630"/>
      <c r="D35" s="630"/>
      <c r="E35" s="630"/>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7" t="s">
        <v>293</v>
      </c>
      <c r="B1" s="797"/>
      <c r="C1" s="797"/>
      <c r="D1" s="3"/>
      <c r="E1" s="3"/>
    </row>
    <row r="2" spans="1:36" x14ac:dyDescent="0.2">
      <c r="A2" s="798"/>
      <c r="B2" s="797"/>
      <c r="C2" s="797"/>
      <c r="D2" s="3"/>
      <c r="E2" s="55" t="s">
        <v>262</v>
      </c>
    </row>
    <row r="3" spans="1:36" x14ac:dyDescent="0.2">
      <c r="A3" s="57"/>
      <c r="B3" s="203" t="s">
        <v>268</v>
      </c>
      <c r="C3" s="203" t="s">
        <v>269</v>
      </c>
      <c r="D3" s="203" t="s">
        <v>270</v>
      </c>
      <c r="E3" s="203" t="s">
        <v>271</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272</v>
      </c>
      <c r="B4" s="205">
        <v>120.61179030000002</v>
      </c>
      <c r="C4" s="206">
        <v>20.932624762809919</v>
      </c>
      <c r="D4" s="206">
        <v>38.042314056544939</v>
      </c>
      <c r="E4" s="206">
        <v>61.63685148064517</v>
      </c>
      <c r="F4" s="630"/>
      <c r="G4" s="630"/>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285"/>
      <c r="AH4" s="285"/>
      <c r="AI4" s="285"/>
      <c r="AJ4" s="285"/>
    </row>
    <row r="5" spans="1:36" x14ac:dyDescent="0.2">
      <c r="A5" s="207" t="s">
        <v>273</v>
      </c>
      <c r="B5" s="208">
        <v>132.37096774193549</v>
      </c>
      <c r="C5" s="92">
        <v>18.258064516129032</v>
      </c>
      <c r="D5" s="92">
        <v>49.916806451612921</v>
      </c>
      <c r="E5" s="92">
        <v>64.196096774193535</v>
      </c>
      <c r="G5" s="630"/>
      <c r="H5" s="632"/>
      <c r="I5" s="632"/>
      <c r="J5" s="632"/>
      <c r="K5" s="632"/>
      <c r="L5" s="631"/>
      <c r="M5" s="631"/>
      <c r="N5" s="631"/>
      <c r="O5" s="631"/>
      <c r="P5" s="631"/>
      <c r="Q5" s="631"/>
      <c r="R5" s="631"/>
      <c r="S5" s="631"/>
      <c r="T5" s="631"/>
      <c r="U5" s="631"/>
      <c r="V5" s="631"/>
      <c r="W5" s="631"/>
      <c r="X5" s="631"/>
      <c r="Y5" s="631"/>
      <c r="Z5" s="631"/>
      <c r="AA5" s="631"/>
      <c r="AB5" s="631"/>
      <c r="AC5" s="631"/>
      <c r="AD5" s="631"/>
      <c r="AE5" s="631"/>
      <c r="AF5" s="631"/>
      <c r="AG5" s="285"/>
      <c r="AH5" s="285"/>
      <c r="AI5" s="285"/>
      <c r="AJ5" s="285"/>
    </row>
    <row r="6" spans="1:36" x14ac:dyDescent="0.2">
      <c r="A6" s="207" t="s">
        <v>274</v>
      </c>
      <c r="B6" s="208">
        <v>118.3225806451613</v>
      </c>
      <c r="C6" s="92">
        <v>19.720430107526884</v>
      </c>
      <c r="D6" s="92">
        <v>40.512924731182807</v>
      </c>
      <c r="E6" s="92">
        <v>58.089225806451608</v>
      </c>
      <c r="G6" s="630"/>
      <c r="L6" s="631"/>
      <c r="M6" s="631"/>
      <c r="N6" s="631"/>
      <c r="O6" s="631"/>
      <c r="P6" s="631"/>
      <c r="Q6" s="631"/>
      <c r="R6" s="631"/>
      <c r="S6" s="631"/>
      <c r="T6" s="631"/>
      <c r="U6" s="631"/>
      <c r="V6" s="631"/>
      <c r="W6" s="631"/>
      <c r="X6" s="631"/>
      <c r="Y6" s="631"/>
      <c r="Z6" s="631"/>
      <c r="AA6" s="631"/>
      <c r="AB6" s="631"/>
      <c r="AC6" s="631"/>
      <c r="AD6" s="631"/>
      <c r="AE6" s="631"/>
      <c r="AF6" s="631"/>
      <c r="AG6" s="285"/>
      <c r="AH6" s="285"/>
      <c r="AI6" s="285"/>
      <c r="AJ6" s="285"/>
    </row>
    <row r="7" spans="1:36" x14ac:dyDescent="0.2">
      <c r="A7" s="207" t="s">
        <v>235</v>
      </c>
      <c r="B7" s="208">
        <v>145.33383870967742</v>
      </c>
      <c r="C7" s="92">
        <v>25.223228205811782</v>
      </c>
      <c r="D7" s="92">
        <v>60.016094374833386</v>
      </c>
      <c r="E7" s="92">
        <v>60.09451612903225</v>
      </c>
      <c r="G7" s="630"/>
      <c r="L7" s="632"/>
      <c r="M7" s="632"/>
      <c r="N7" s="632"/>
      <c r="O7" s="632"/>
      <c r="P7" s="632"/>
      <c r="Q7" s="632"/>
      <c r="R7" s="632"/>
      <c r="S7" s="632"/>
      <c r="T7" s="632"/>
      <c r="U7" s="632"/>
      <c r="V7" s="632"/>
      <c r="W7" s="632"/>
      <c r="X7" s="632"/>
      <c r="Y7" s="632"/>
      <c r="Z7" s="632"/>
      <c r="AA7" s="632"/>
      <c r="AB7" s="632"/>
      <c r="AC7" s="632"/>
      <c r="AD7" s="632"/>
      <c r="AE7" s="632"/>
      <c r="AF7" s="632"/>
      <c r="AG7" s="287"/>
      <c r="AH7" s="287"/>
      <c r="AI7" s="287"/>
      <c r="AJ7" s="287"/>
    </row>
    <row r="8" spans="1:36" x14ac:dyDescent="0.2">
      <c r="A8" s="207" t="s">
        <v>275</v>
      </c>
      <c r="B8" s="208">
        <v>101.06545161290322</v>
      </c>
      <c r="C8" s="92">
        <v>16.844241935483872</v>
      </c>
      <c r="D8" s="92">
        <v>33.03004838709677</v>
      </c>
      <c r="E8" s="92">
        <v>51.191161290322576</v>
      </c>
      <c r="G8" s="630"/>
    </row>
    <row r="9" spans="1:36" x14ac:dyDescent="0.2">
      <c r="A9" s="207" t="s">
        <v>276</v>
      </c>
      <c r="B9" s="208">
        <v>123.41661290322581</v>
      </c>
      <c r="C9" s="92">
        <v>19.70517348875034</v>
      </c>
      <c r="D9" s="92">
        <v>41.070020059636754</v>
      </c>
      <c r="E9" s="92">
        <v>62.641419354838717</v>
      </c>
      <c r="G9" s="630"/>
    </row>
    <row r="10" spans="1:36" x14ac:dyDescent="0.2">
      <c r="A10" s="207" t="s">
        <v>277</v>
      </c>
      <c r="B10" s="208">
        <v>131.91796774193548</v>
      </c>
      <c r="C10" s="92">
        <v>26.383593548387097</v>
      </c>
      <c r="D10" s="92">
        <v>40.647438709677431</v>
      </c>
      <c r="E10" s="92">
        <v>64.886935483870957</v>
      </c>
      <c r="G10" s="630"/>
    </row>
    <row r="11" spans="1:36" x14ac:dyDescent="0.2">
      <c r="A11" s="207" t="s">
        <v>278</v>
      </c>
      <c r="B11" s="208">
        <v>135.49009677419355</v>
      </c>
      <c r="C11" s="92">
        <v>27.098019354838708</v>
      </c>
      <c r="D11" s="92">
        <v>43.610206451612896</v>
      </c>
      <c r="E11" s="92">
        <v>64.781870967741938</v>
      </c>
      <c r="G11" s="630"/>
    </row>
    <row r="12" spans="1:36" x14ac:dyDescent="0.2">
      <c r="A12" s="207" t="s">
        <v>279</v>
      </c>
      <c r="B12" s="208">
        <v>118.22258064516129</v>
      </c>
      <c r="C12" s="92">
        <v>19.703763440860214</v>
      </c>
      <c r="D12" s="92">
        <v>39.764720430107538</v>
      </c>
      <c r="E12" s="92">
        <v>58.754096774193535</v>
      </c>
      <c r="G12" s="630"/>
    </row>
    <row r="13" spans="1:36" x14ac:dyDescent="0.2">
      <c r="A13" s="207" t="s">
        <v>280</v>
      </c>
      <c r="B13" s="208">
        <v>121.06670967741937</v>
      </c>
      <c r="C13" s="92">
        <v>21.831701745108411</v>
      </c>
      <c r="D13" s="92">
        <v>46.393943416181919</v>
      </c>
      <c r="E13" s="92">
        <v>52.841064516129038</v>
      </c>
      <c r="G13" s="630"/>
    </row>
    <row r="14" spans="1:36" x14ac:dyDescent="0.2">
      <c r="A14" s="207" t="s">
        <v>206</v>
      </c>
      <c r="B14" s="208">
        <v>119.7741935483871</v>
      </c>
      <c r="C14" s="92">
        <v>19.962365591397852</v>
      </c>
      <c r="D14" s="92">
        <v>37.200247311827965</v>
      </c>
      <c r="E14" s="92">
        <v>62.61158064516129</v>
      </c>
      <c r="G14" s="630"/>
    </row>
    <row r="15" spans="1:36" x14ac:dyDescent="0.2">
      <c r="A15" s="207" t="s">
        <v>281</v>
      </c>
      <c r="B15" s="208">
        <v>146.49677419354839</v>
      </c>
      <c r="C15" s="92">
        <v>28.35421436004162</v>
      </c>
      <c r="D15" s="92">
        <v>51.05220499479708</v>
      </c>
      <c r="E15" s="92">
        <v>67.090354838709686</v>
      </c>
      <c r="G15" s="630"/>
    </row>
    <row r="16" spans="1:36" x14ac:dyDescent="0.2">
      <c r="A16" s="207" t="s">
        <v>236</v>
      </c>
      <c r="B16" s="209">
        <v>138.68096774193549</v>
      </c>
      <c r="C16" s="196">
        <v>23.113494623655917</v>
      </c>
      <c r="D16" s="196">
        <v>60.910279569892488</v>
      </c>
      <c r="E16" s="196">
        <v>54.657193548387092</v>
      </c>
      <c r="G16" s="630"/>
    </row>
    <row r="17" spans="1:11" x14ac:dyDescent="0.2">
      <c r="A17" s="207" t="s">
        <v>237</v>
      </c>
      <c r="B17" s="208">
        <v>132.50967741935483</v>
      </c>
      <c r="C17" s="92">
        <v>25.647034339229965</v>
      </c>
      <c r="D17" s="92">
        <v>42.042126951092612</v>
      </c>
      <c r="E17" s="92">
        <v>64.820516129032256</v>
      </c>
      <c r="G17" s="630"/>
    </row>
    <row r="18" spans="1:11" x14ac:dyDescent="0.2">
      <c r="A18" s="207" t="s">
        <v>282</v>
      </c>
      <c r="B18" s="208">
        <v>120.84341935483872</v>
      </c>
      <c r="C18" s="92">
        <v>25.691120650241302</v>
      </c>
      <c r="D18" s="92">
        <v>32.207750317500633</v>
      </c>
      <c r="E18" s="92">
        <v>62.944548387096781</v>
      </c>
      <c r="G18" s="630"/>
    </row>
    <row r="19" spans="1:11" x14ac:dyDescent="0.2">
      <c r="A19" s="3" t="s">
        <v>283</v>
      </c>
      <c r="B19" s="208">
        <v>136.50677419354838</v>
      </c>
      <c r="C19" s="92">
        <v>25.525656963021241</v>
      </c>
      <c r="D19" s="92">
        <v>53.537988198269097</v>
      </c>
      <c r="E19" s="92">
        <v>57.443129032258049</v>
      </c>
      <c r="G19" s="630"/>
    </row>
    <row r="20" spans="1:11" x14ac:dyDescent="0.2">
      <c r="A20" s="3" t="s">
        <v>207</v>
      </c>
      <c r="B20" s="208">
        <v>144.68793548387094</v>
      </c>
      <c r="C20" s="92">
        <v>26.091267054468531</v>
      </c>
      <c r="D20" s="92">
        <v>61.739991010047575</v>
      </c>
      <c r="E20" s="92">
        <v>56.856677419354831</v>
      </c>
      <c r="G20" s="630"/>
    </row>
    <row r="21" spans="1:11" x14ac:dyDescent="0.2">
      <c r="A21" s="3" t="s">
        <v>284</v>
      </c>
      <c r="B21" s="208">
        <v>119.39722580645162</v>
      </c>
      <c r="C21" s="92">
        <v>20.721832577979207</v>
      </c>
      <c r="D21" s="92">
        <v>42.424877099440153</v>
      </c>
      <c r="E21" s="92">
        <v>56.250516129032256</v>
      </c>
      <c r="G21" s="630"/>
    </row>
    <row r="22" spans="1:11" x14ac:dyDescent="0.2">
      <c r="A22" s="195" t="s">
        <v>285</v>
      </c>
      <c r="B22" s="208">
        <v>110.74496774193548</v>
      </c>
      <c r="C22" s="92">
        <v>19.220201013063182</v>
      </c>
      <c r="D22" s="92">
        <v>37.200153825646503</v>
      </c>
      <c r="E22" s="92">
        <v>54.324612903225798</v>
      </c>
      <c r="G22" s="630"/>
    </row>
    <row r="23" spans="1:11" x14ac:dyDescent="0.2">
      <c r="A23" s="195" t="s">
        <v>286</v>
      </c>
      <c r="B23" s="210">
        <v>116.94516129032259</v>
      </c>
      <c r="C23" s="211">
        <v>16.992031982354568</v>
      </c>
      <c r="D23" s="211">
        <v>40.442226082161568</v>
      </c>
      <c r="E23" s="211">
        <v>59.510903225806452</v>
      </c>
      <c r="G23" s="630"/>
    </row>
    <row r="24" spans="1:11" x14ac:dyDescent="0.2">
      <c r="A24" s="195" t="s">
        <v>287</v>
      </c>
      <c r="B24" s="210">
        <v>121</v>
      </c>
      <c r="C24" s="211">
        <v>18.457627118644066</v>
      </c>
      <c r="D24" s="211">
        <v>47.240372881355938</v>
      </c>
      <c r="E24" s="211">
        <v>55.302</v>
      </c>
      <c r="G24" s="630"/>
    </row>
    <row r="25" spans="1:11" x14ac:dyDescent="0.2">
      <c r="A25" s="195" t="s">
        <v>557</v>
      </c>
      <c r="B25" s="210">
        <v>140.95161290322579</v>
      </c>
      <c r="C25" s="211">
        <v>24.462676619568111</v>
      </c>
      <c r="D25" s="211">
        <v>52.967936283657693</v>
      </c>
      <c r="E25" s="211">
        <v>63.520999999999994</v>
      </c>
      <c r="G25" s="630"/>
    </row>
    <row r="26" spans="1:11" x14ac:dyDescent="0.2">
      <c r="A26" s="3" t="s">
        <v>288</v>
      </c>
      <c r="B26" s="210">
        <v>115.35258064516131</v>
      </c>
      <c r="C26" s="211">
        <v>21.569994754786261</v>
      </c>
      <c r="D26" s="211">
        <v>32.711134277471814</v>
      </c>
      <c r="E26" s="211">
        <v>61.071451612903232</v>
      </c>
      <c r="G26" s="630"/>
    </row>
    <row r="27" spans="1:11" x14ac:dyDescent="0.2">
      <c r="A27" s="195" t="s">
        <v>238</v>
      </c>
      <c r="B27" s="210">
        <v>138.70645161290321</v>
      </c>
      <c r="C27" s="211">
        <v>25.93697875688434</v>
      </c>
      <c r="D27" s="211">
        <v>51.335118017309185</v>
      </c>
      <c r="E27" s="211">
        <v>61.43435483870968</v>
      </c>
      <c r="G27" s="630"/>
    </row>
    <row r="28" spans="1:11" x14ac:dyDescent="0.2">
      <c r="A28" s="195" t="s">
        <v>559</v>
      </c>
      <c r="B28" s="208">
        <v>116.76890322580645</v>
      </c>
      <c r="C28" s="92">
        <v>20.265677419354837</v>
      </c>
      <c r="D28" s="92">
        <v>38.894290322580645</v>
      </c>
      <c r="E28" s="92">
        <v>57.608935483870972</v>
      </c>
      <c r="G28" s="630"/>
    </row>
    <row r="29" spans="1:11" x14ac:dyDescent="0.2">
      <c r="A29" s="3" t="s">
        <v>289</v>
      </c>
      <c r="B29" s="210">
        <v>109.39777419354839</v>
      </c>
      <c r="C29" s="211">
        <v>17.466871509894283</v>
      </c>
      <c r="D29" s="211">
        <v>33.998322038492823</v>
      </c>
      <c r="E29" s="211">
        <v>57.932580645161281</v>
      </c>
      <c r="G29" s="630"/>
    </row>
    <row r="30" spans="1:11" x14ac:dyDescent="0.2">
      <c r="A30" s="684" t="s">
        <v>239</v>
      </c>
      <c r="B30" s="208">
        <v>157.95038709677416</v>
      </c>
      <c r="C30" s="92">
        <v>31.590077419354834</v>
      </c>
      <c r="D30" s="92">
        <v>46.293761290322543</v>
      </c>
      <c r="E30" s="92">
        <v>80.066548387096788</v>
      </c>
      <c r="G30" s="630"/>
    </row>
    <row r="31" spans="1:11" x14ac:dyDescent="0.2">
      <c r="A31" s="685" t="s">
        <v>290</v>
      </c>
      <c r="B31" s="686">
        <v>130.93399090870133</v>
      </c>
      <c r="C31" s="686">
        <v>23.137703186159815</v>
      </c>
      <c r="D31" s="686">
        <v>47.524368173823831</v>
      </c>
      <c r="E31" s="686">
        <v>60.27191954871769</v>
      </c>
      <c r="G31" s="630"/>
    </row>
    <row r="32" spans="1:11" x14ac:dyDescent="0.2">
      <c r="A32" s="683" t="s">
        <v>291</v>
      </c>
      <c r="B32" s="682">
        <v>133.22972072744057</v>
      </c>
      <c r="C32" s="682">
        <v>22.978645212572502</v>
      </c>
      <c r="D32" s="682">
        <v>50.486130508402667</v>
      </c>
      <c r="E32" s="682">
        <v>59.764945006465396</v>
      </c>
      <c r="G32" s="630"/>
      <c r="H32" s="631"/>
      <c r="I32" s="631"/>
      <c r="J32" s="631"/>
      <c r="K32" s="631"/>
    </row>
    <row r="33" spans="1:11" x14ac:dyDescent="0.2">
      <c r="A33" s="681" t="s">
        <v>292</v>
      </c>
      <c r="B33" s="687">
        <v>12.617930427440541</v>
      </c>
      <c r="C33" s="687">
        <v>2.0460204497625831</v>
      </c>
      <c r="D33" s="687">
        <v>12.443816451857728</v>
      </c>
      <c r="E33" s="687">
        <v>-1.8719064741797737</v>
      </c>
      <c r="G33" s="630"/>
      <c r="H33" s="631"/>
      <c r="I33" s="631"/>
      <c r="J33" s="631"/>
      <c r="K33" s="631"/>
    </row>
    <row r="34" spans="1:11" x14ac:dyDescent="0.2">
      <c r="A34" s="80"/>
      <c r="B34" s="3"/>
      <c r="C34" s="3"/>
      <c r="D34" s="3"/>
      <c r="E34" s="55" t="s">
        <v>585</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7" t="s">
        <v>35</v>
      </c>
      <c r="B1" s="797"/>
      <c r="C1" s="797"/>
    </row>
    <row r="2" spans="1:3" x14ac:dyDescent="0.2">
      <c r="A2" s="797"/>
      <c r="B2" s="797"/>
      <c r="C2" s="797"/>
    </row>
    <row r="3" spans="1:3" x14ac:dyDescent="0.2">
      <c r="A3" s="54"/>
      <c r="B3" s="3"/>
      <c r="C3" s="55" t="s">
        <v>262</v>
      </c>
    </row>
    <row r="4" spans="1:3" x14ac:dyDescent="0.2">
      <c r="A4" s="57"/>
      <c r="B4" s="203" t="s">
        <v>268</v>
      </c>
      <c r="C4" s="203" t="s">
        <v>271</v>
      </c>
    </row>
    <row r="5" spans="1:3" x14ac:dyDescent="0.2">
      <c r="A5" s="768" t="s">
        <v>272</v>
      </c>
      <c r="B5" s="769">
        <v>68.5711935483871</v>
      </c>
      <c r="C5" s="770">
        <v>46.999387096774193</v>
      </c>
    </row>
    <row r="6" spans="1:3" x14ac:dyDescent="0.2">
      <c r="A6" s="207" t="s">
        <v>273</v>
      </c>
      <c r="B6" s="474">
        <v>70.380645161290317</v>
      </c>
      <c r="C6" s="475">
        <v>53.008225806451605</v>
      </c>
    </row>
    <row r="7" spans="1:3" x14ac:dyDescent="0.2">
      <c r="A7" s="207" t="s">
        <v>274</v>
      </c>
      <c r="B7" s="474">
        <v>70.42619354838709</v>
      </c>
      <c r="C7" s="475">
        <v>47.770483870967738</v>
      </c>
    </row>
    <row r="8" spans="1:3" x14ac:dyDescent="0.2">
      <c r="A8" s="207" t="s">
        <v>235</v>
      </c>
      <c r="B8" s="474">
        <v>59.413548387096775</v>
      </c>
      <c r="C8" s="475">
        <v>47.236806451612907</v>
      </c>
    </row>
    <row r="9" spans="1:3" x14ac:dyDescent="0.2">
      <c r="A9" s="207" t="s">
        <v>275</v>
      </c>
      <c r="B9" s="474">
        <v>86.859999999999985</v>
      </c>
      <c r="C9" s="475">
        <v>39.352999999999994</v>
      </c>
    </row>
    <row r="10" spans="1:3" x14ac:dyDescent="0.2">
      <c r="A10" s="207" t="s">
        <v>276</v>
      </c>
      <c r="B10" s="474">
        <v>77.383387096774186</v>
      </c>
      <c r="C10" s="475">
        <v>56.485064516129036</v>
      </c>
    </row>
    <row r="11" spans="1:3" x14ac:dyDescent="0.2">
      <c r="A11" s="207" t="s">
        <v>277</v>
      </c>
      <c r="B11" s="474">
        <v>62.082741935483874</v>
      </c>
      <c r="C11" s="475">
        <v>45.109903225806448</v>
      </c>
    </row>
    <row r="12" spans="1:3" x14ac:dyDescent="0.2">
      <c r="A12" s="207" t="s">
        <v>278</v>
      </c>
      <c r="B12" s="474">
        <v>141.35958064516132</v>
      </c>
      <c r="C12" s="475">
        <v>76.30851612903227</v>
      </c>
    </row>
    <row r="13" spans="1:3" x14ac:dyDescent="0.2">
      <c r="A13" s="207" t="s">
        <v>279</v>
      </c>
      <c r="B13" s="474">
        <v>0</v>
      </c>
      <c r="C13" s="475">
        <v>0</v>
      </c>
    </row>
    <row r="14" spans="1:3" x14ac:dyDescent="0.2">
      <c r="A14" s="207" t="s">
        <v>280</v>
      </c>
      <c r="B14" s="474">
        <v>96.769677419354835</v>
      </c>
      <c r="C14" s="475">
        <v>55.942516129032278</v>
      </c>
    </row>
    <row r="15" spans="1:3" x14ac:dyDescent="0.2">
      <c r="A15" s="207" t="s">
        <v>206</v>
      </c>
      <c r="B15" s="474">
        <v>85.241935483870961</v>
      </c>
      <c r="C15" s="475">
        <v>65.23493548387097</v>
      </c>
    </row>
    <row r="16" spans="1:3" x14ac:dyDescent="0.2">
      <c r="A16" s="207" t="s">
        <v>281</v>
      </c>
      <c r="B16" s="474">
        <v>99.778548387096777</v>
      </c>
      <c r="C16" s="475">
        <v>52.88645161290323</v>
      </c>
    </row>
    <row r="17" spans="1:3" x14ac:dyDescent="0.2">
      <c r="A17" s="207" t="s">
        <v>236</v>
      </c>
      <c r="B17" s="474">
        <v>85.543580645161285</v>
      </c>
      <c r="C17" s="475">
        <v>55.666193548387092</v>
      </c>
    </row>
    <row r="18" spans="1:3" x14ac:dyDescent="0.2">
      <c r="A18" s="207" t="s">
        <v>237</v>
      </c>
      <c r="B18" s="474">
        <v>95.7</v>
      </c>
      <c r="C18" s="475">
        <v>48.350999999999999</v>
      </c>
    </row>
    <row r="19" spans="1:3" x14ac:dyDescent="0.2">
      <c r="A19" s="207" t="s">
        <v>282</v>
      </c>
      <c r="B19" s="474">
        <v>120.84341935483872</v>
      </c>
      <c r="C19" s="475">
        <v>62.944548387096781</v>
      </c>
    </row>
    <row r="20" spans="1:3" x14ac:dyDescent="0.2">
      <c r="A20" s="207" t="s">
        <v>283</v>
      </c>
      <c r="B20" s="474">
        <v>67.093870967741935</v>
      </c>
      <c r="C20" s="475">
        <v>43.428161290322585</v>
      </c>
    </row>
    <row r="21" spans="1:3" x14ac:dyDescent="0.2">
      <c r="A21" s="207" t="s">
        <v>207</v>
      </c>
      <c r="B21" s="474">
        <v>124.50341935483871</v>
      </c>
      <c r="C21" s="475">
        <v>61.730806451612899</v>
      </c>
    </row>
    <row r="22" spans="1:3" x14ac:dyDescent="0.2">
      <c r="A22" s="207" t="s">
        <v>284</v>
      </c>
      <c r="B22" s="474">
        <v>71.885225806451601</v>
      </c>
      <c r="C22" s="475">
        <v>56.244367741935491</v>
      </c>
    </row>
    <row r="23" spans="1:3" x14ac:dyDescent="0.2">
      <c r="A23" s="207" t="s">
        <v>285</v>
      </c>
      <c r="B23" s="474">
        <v>56.092129032258057</v>
      </c>
      <c r="C23" s="475">
        <v>44.24303225806451</v>
      </c>
    </row>
    <row r="24" spans="1:3" x14ac:dyDescent="0.2">
      <c r="A24" s="207" t="s">
        <v>286</v>
      </c>
      <c r="B24" s="474">
        <v>62.935483870967744</v>
      </c>
      <c r="C24" s="475">
        <v>48.851677419354829</v>
      </c>
    </row>
    <row r="25" spans="1:3" x14ac:dyDescent="0.2">
      <c r="A25" s="207" t="s">
        <v>287</v>
      </c>
      <c r="B25" s="474">
        <v>100</v>
      </c>
      <c r="C25" s="475">
        <v>61.536999999999992</v>
      </c>
    </row>
    <row r="26" spans="1:3" x14ac:dyDescent="0.2">
      <c r="A26" s="207" t="s">
        <v>557</v>
      </c>
      <c r="B26" s="474">
        <v>126.15161290322581</v>
      </c>
      <c r="C26" s="475">
        <v>51.289580645161287</v>
      </c>
    </row>
    <row r="27" spans="1:3" x14ac:dyDescent="0.2">
      <c r="A27" s="207" t="s">
        <v>288</v>
      </c>
      <c r="B27" s="474">
        <v>74.056516129032261</v>
      </c>
      <c r="C27" s="475">
        <v>55.093032258064532</v>
      </c>
    </row>
    <row r="28" spans="1:3" x14ac:dyDescent="0.2">
      <c r="A28" s="207" t="s">
        <v>238</v>
      </c>
      <c r="B28" s="474">
        <v>117.95806451612903</v>
      </c>
      <c r="C28" s="475">
        <v>56.980774193548392</v>
      </c>
    </row>
    <row r="29" spans="1:3" x14ac:dyDescent="0.2">
      <c r="A29" s="207" t="s">
        <v>559</v>
      </c>
      <c r="B29" s="474">
        <v>66.177161290322601</v>
      </c>
      <c r="C29" s="475">
        <v>45.809129032258056</v>
      </c>
    </row>
    <row r="30" spans="1:3" x14ac:dyDescent="0.2">
      <c r="A30" s="207" t="s">
        <v>289</v>
      </c>
      <c r="B30" s="474">
        <v>89.441225806451627</v>
      </c>
      <c r="C30" s="475">
        <v>41.162483870967741</v>
      </c>
    </row>
    <row r="31" spans="1:3" x14ac:dyDescent="0.2">
      <c r="A31" s="207" t="s">
        <v>239</v>
      </c>
      <c r="B31" s="474">
        <v>110.53212903225808</v>
      </c>
      <c r="C31" s="475">
        <v>50.715193548387106</v>
      </c>
    </row>
    <row r="32" spans="1:3" x14ac:dyDescent="0.2">
      <c r="A32" s="685" t="s">
        <v>290</v>
      </c>
      <c r="B32" s="689">
        <v>75.487556357502314</v>
      </c>
      <c r="C32" s="689">
        <v>51.609052329342489</v>
      </c>
    </row>
    <row r="33" spans="1:3" x14ac:dyDescent="0.2">
      <c r="A33" s="683" t="s">
        <v>291</v>
      </c>
      <c r="B33" s="688">
        <v>74.362987358575523</v>
      </c>
      <c r="C33" s="688">
        <v>51.331392536286884</v>
      </c>
    </row>
    <row r="34" spans="1:3" x14ac:dyDescent="0.2">
      <c r="A34" s="681" t="s">
        <v>292</v>
      </c>
      <c r="B34" s="711">
        <v>5.7917938101884232</v>
      </c>
      <c r="C34" s="711">
        <v>4.3320054395126917</v>
      </c>
    </row>
    <row r="35" spans="1:3" x14ac:dyDescent="0.2">
      <c r="A35" s="80"/>
      <c r="B35" s="3"/>
      <c r="C35" s="55" t="s">
        <v>526</v>
      </c>
    </row>
    <row r="36" spans="1:3" x14ac:dyDescent="0.2">
      <c r="A36" s="80" t="s">
        <v>491</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294</v>
      </c>
    </row>
    <row r="3" spans="1:13" x14ac:dyDescent="0.2">
      <c r="A3" s="554"/>
      <c r="B3" s="145">
        <v>2020</v>
      </c>
      <c r="C3" s="145" t="s">
        <v>521</v>
      </c>
      <c r="D3" s="145" t="s">
        <v>521</v>
      </c>
      <c r="E3" s="145" t="s">
        <v>521</v>
      </c>
      <c r="F3" s="145" t="s">
        <v>521</v>
      </c>
      <c r="G3" s="145" t="s">
        <v>521</v>
      </c>
      <c r="H3" s="145" t="s">
        <v>521</v>
      </c>
      <c r="I3" s="145">
        <v>2021</v>
      </c>
      <c r="J3" s="145" t="s">
        <v>521</v>
      </c>
      <c r="K3" s="145" t="s">
        <v>521</v>
      </c>
      <c r="L3" s="145" t="s">
        <v>521</v>
      </c>
      <c r="M3" s="145" t="s">
        <v>521</v>
      </c>
    </row>
    <row r="4" spans="1:13" x14ac:dyDescent="0.2">
      <c r="A4" s="452"/>
      <c r="B4" s="555">
        <v>43983</v>
      </c>
      <c r="C4" s="555">
        <v>44013</v>
      </c>
      <c r="D4" s="555">
        <v>44044</v>
      </c>
      <c r="E4" s="555">
        <v>44075</v>
      </c>
      <c r="F4" s="555">
        <v>44105</v>
      </c>
      <c r="G4" s="555">
        <v>44136</v>
      </c>
      <c r="H4" s="555">
        <v>44166</v>
      </c>
      <c r="I4" s="555">
        <v>44197</v>
      </c>
      <c r="J4" s="555">
        <v>44228</v>
      </c>
      <c r="K4" s="555">
        <v>44256</v>
      </c>
      <c r="L4" s="555">
        <v>44287</v>
      </c>
      <c r="M4" s="555">
        <v>44317</v>
      </c>
    </row>
    <row r="5" spans="1:13" x14ac:dyDescent="0.2">
      <c r="A5" s="556" t="s">
        <v>295</v>
      </c>
      <c r="B5" s="557">
        <v>40.186818181818182</v>
      </c>
      <c r="C5" s="557">
        <v>43.222173913043477</v>
      </c>
      <c r="D5" s="557">
        <v>44.736000000000004</v>
      </c>
      <c r="E5" s="557">
        <v>40.879090909090912</v>
      </c>
      <c r="F5" s="557">
        <v>40.076818181818183</v>
      </c>
      <c r="G5" s="557">
        <v>42.712380952380954</v>
      </c>
      <c r="H5" s="557">
        <v>49.979545454545466</v>
      </c>
      <c r="I5" s="557">
        <v>54.562380952380948</v>
      </c>
      <c r="J5" s="557">
        <v>62.363749999999996</v>
      </c>
      <c r="K5" s="557">
        <v>65.401739130434777</v>
      </c>
      <c r="L5" s="557">
        <v>64.79249999999999</v>
      </c>
      <c r="M5" s="557">
        <v>68.549000000000007</v>
      </c>
    </row>
    <row r="6" spans="1:13" x14ac:dyDescent="0.2">
      <c r="A6" s="558" t="s">
        <v>296</v>
      </c>
      <c r="B6" s="557">
        <v>38.307272727272725</v>
      </c>
      <c r="C6" s="557">
        <v>40.710454545454553</v>
      </c>
      <c r="D6" s="557">
        <v>42.339047619047619</v>
      </c>
      <c r="E6" s="557">
        <v>39.63428571428571</v>
      </c>
      <c r="F6" s="557">
        <v>39.3959090909091</v>
      </c>
      <c r="G6" s="557">
        <v>40.937368421052639</v>
      </c>
      <c r="H6" s="557">
        <v>47.024999999999984</v>
      </c>
      <c r="I6" s="557">
        <v>52.008421052631569</v>
      </c>
      <c r="J6" s="557">
        <v>59.046315789473681</v>
      </c>
      <c r="K6" s="557">
        <v>62.333043478260862</v>
      </c>
      <c r="L6" s="557">
        <v>61.716666666666661</v>
      </c>
      <c r="M6" s="557">
        <v>65.169500000000014</v>
      </c>
    </row>
    <row r="7" spans="1:13" x14ac:dyDescent="0.2">
      <c r="A7" s="559" t="s">
        <v>297</v>
      </c>
      <c r="B7" s="560">
        <v>1.1254590909090909</v>
      </c>
      <c r="C7" s="560">
        <v>1.1463391304347825</v>
      </c>
      <c r="D7" s="560">
        <v>1.1828095238095238</v>
      </c>
      <c r="E7" s="560">
        <v>1.1792409090909091</v>
      </c>
      <c r="F7" s="560">
        <v>1.1775181818181817</v>
      </c>
      <c r="G7" s="560">
        <v>1.1837904761904763</v>
      </c>
      <c r="H7" s="560">
        <v>1.2169727272727275</v>
      </c>
      <c r="I7" s="560">
        <v>1.2170850000000004</v>
      </c>
      <c r="J7" s="560">
        <v>1.2097900000000001</v>
      </c>
      <c r="K7" s="560">
        <v>1.1899086956521738</v>
      </c>
      <c r="L7" s="560">
        <v>1.1979100000000005</v>
      </c>
      <c r="M7" s="560">
        <v>1.2145904761904762</v>
      </c>
    </row>
    <row r="8" spans="1:13" x14ac:dyDescent="0.2">
      <c r="M8" s="161" t="s">
        <v>298</v>
      </c>
    </row>
    <row r="9" spans="1:13" x14ac:dyDescent="0.2">
      <c r="A9" s="56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294</v>
      </c>
    </row>
    <row r="3" spans="1:13" x14ac:dyDescent="0.2">
      <c r="A3" s="562"/>
      <c r="B3" s="145">
        <v>2020</v>
      </c>
      <c r="C3" s="145" t="s">
        <v>521</v>
      </c>
      <c r="D3" s="145" t="s">
        <v>521</v>
      </c>
      <c r="E3" s="145" t="s">
        <v>521</v>
      </c>
      <c r="F3" s="145" t="s">
        <v>521</v>
      </c>
      <c r="G3" s="145" t="s">
        <v>521</v>
      </c>
      <c r="H3" s="145" t="s">
        <v>521</v>
      </c>
      <c r="I3" s="145">
        <v>2021</v>
      </c>
      <c r="J3" s="145" t="s">
        <v>521</v>
      </c>
      <c r="K3" s="145" t="s">
        <v>521</v>
      </c>
      <c r="L3" s="145" t="s">
        <v>521</v>
      </c>
      <c r="M3" s="145" t="s">
        <v>521</v>
      </c>
    </row>
    <row r="4" spans="1:13" x14ac:dyDescent="0.2">
      <c r="A4" s="452"/>
      <c r="B4" s="555">
        <v>43983</v>
      </c>
      <c r="C4" s="555">
        <v>44013</v>
      </c>
      <c r="D4" s="555">
        <v>44044</v>
      </c>
      <c r="E4" s="555">
        <v>44075</v>
      </c>
      <c r="F4" s="555">
        <v>44105</v>
      </c>
      <c r="G4" s="555">
        <v>44136</v>
      </c>
      <c r="H4" s="555">
        <v>44166</v>
      </c>
      <c r="I4" s="555">
        <v>44197</v>
      </c>
      <c r="J4" s="555">
        <v>44228</v>
      </c>
      <c r="K4" s="555">
        <v>44256</v>
      </c>
      <c r="L4" s="555">
        <v>44287</v>
      </c>
      <c r="M4" s="555">
        <v>44317</v>
      </c>
    </row>
    <row r="5" spans="1:13" x14ac:dyDescent="0.2">
      <c r="A5" s="498" t="s">
        <v>299</v>
      </c>
      <c r="B5" s="405"/>
      <c r="C5" s="405"/>
      <c r="D5" s="405"/>
      <c r="E5" s="405"/>
      <c r="F5" s="405"/>
      <c r="G5" s="405"/>
      <c r="H5" s="405"/>
      <c r="I5" s="405"/>
      <c r="J5" s="405"/>
      <c r="K5" s="405"/>
      <c r="L5" s="405"/>
      <c r="M5" s="405"/>
    </row>
    <row r="6" spans="1:13" x14ac:dyDescent="0.2">
      <c r="A6" s="563" t="s">
        <v>300</v>
      </c>
      <c r="B6" s="404">
        <v>36.590909090909086</v>
      </c>
      <c r="C6" s="404">
        <v>43.226521739130433</v>
      </c>
      <c r="D6" s="404">
        <v>45.660952380952381</v>
      </c>
      <c r="E6" s="404">
        <v>40.361818181818187</v>
      </c>
      <c r="F6" s="404">
        <v>39.706363636363633</v>
      </c>
      <c r="G6" s="404">
        <v>41.448571428571427</v>
      </c>
      <c r="H6" s="404">
        <v>48.66478260869566</v>
      </c>
      <c r="I6" s="404">
        <v>53.524285714285725</v>
      </c>
      <c r="J6" s="404">
        <v>59.778999999999996</v>
      </c>
      <c r="K6" s="404">
        <v>65.186521739130427</v>
      </c>
      <c r="L6" s="404">
        <v>63.160909090909087</v>
      </c>
      <c r="M6" s="404">
        <v>65.797142857142845</v>
      </c>
    </row>
    <row r="7" spans="1:13" x14ac:dyDescent="0.2">
      <c r="A7" s="563" t="s">
        <v>301</v>
      </c>
      <c r="B7" s="404">
        <v>39.924090909090907</v>
      </c>
      <c r="C7" s="404">
        <v>42.528260869565223</v>
      </c>
      <c r="D7" s="404">
        <v>43.870000000000005</v>
      </c>
      <c r="E7" s="404">
        <v>41.280454545454546</v>
      </c>
      <c r="F7" s="404">
        <v>40.712727272727271</v>
      </c>
      <c r="G7" s="404">
        <v>43.43</v>
      </c>
      <c r="H7" s="404">
        <v>49.615000000000002</v>
      </c>
      <c r="I7" s="404">
        <v>54.881000000000007</v>
      </c>
      <c r="J7" s="404">
        <v>61.377999999999986</v>
      </c>
      <c r="K7" s="404">
        <v>64.306086956521753</v>
      </c>
      <c r="L7" s="404">
        <v>63.221428571428568</v>
      </c>
      <c r="M7" s="404">
        <v>66.230476190476196</v>
      </c>
    </row>
    <row r="8" spans="1:13" x14ac:dyDescent="0.2">
      <c r="A8" s="563" t="s">
        <v>563</v>
      </c>
      <c r="B8" s="404">
        <v>34.163181818181812</v>
      </c>
      <c r="C8" s="404">
        <v>43.12</v>
      </c>
      <c r="D8" s="404">
        <v>45.577619047619045</v>
      </c>
      <c r="E8" s="404">
        <v>40.26136363636364</v>
      </c>
      <c r="F8" s="404">
        <v>39.531818181818188</v>
      </c>
      <c r="G8" s="404">
        <v>41.220952380952383</v>
      </c>
      <c r="H8" s="404">
        <v>48.363043478260877</v>
      </c>
      <c r="I8" s="404">
        <v>53.236190476190465</v>
      </c>
      <c r="J8" s="404">
        <v>59.242999999999995</v>
      </c>
      <c r="K8" s="404">
        <v>64.200000000000017</v>
      </c>
      <c r="L8" s="404">
        <v>62.010909090909102</v>
      </c>
      <c r="M8" s="404">
        <v>64.608571428571423</v>
      </c>
    </row>
    <row r="9" spans="1:13" x14ac:dyDescent="0.2">
      <c r="A9" s="563" t="s">
        <v>564</v>
      </c>
      <c r="B9" s="404">
        <v>32.94045454545455</v>
      </c>
      <c r="C9" s="404">
        <v>41.924347826086951</v>
      </c>
      <c r="D9" s="404">
        <v>44.177619047619061</v>
      </c>
      <c r="E9" s="404">
        <v>39.195454545454545</v>
      </c>
      <c r="F9" s="404">
        <v>38.76818181818183</v>
      </c>
      <c r="G9" s="404">
        <v>40.375714285714288</v>
      </c>
      <c r="H9" s="404">
        <v>47.608695652173914</v>
      </c>
      <c r="I9" s="404">
        <v>52.124285714285719</v>
      </c>
      <c r="J9" s="404">
        <v>57.880500000000005</v>
      </c>
      <c r="K9" s="404">
        <v>62.754347826086963</v>
      </c>
      <c r="L9" s="404">
        <v>60.560909090909078</v>
      </c>
      <c r="M9" s="404">
        <v>63.301428571428566</v>
      </c>
    </row>
    <row r="10" spans="1:13" x14ac:dyDescent="0.2">
      <c r="A10" s="564" t="s">
        <v>303</v>
      </c>
      <c r="B10" s="459">
        <v>40.685909090909092</v>
      </c>
      <c r="C10" s="459">
        <v>45.678260869565214</v>
      </c>
      <c r="D10" s="459">
        <v>46.0595</v>
      </c>
      <c r="E10" s="459">
        <v>41.772727272727266</v>
      </c>
      <c r="F10" s="459">
        <v>40.428636363636372</v>
      </c>
      <c r="G10" s="459">
        <v>43.034285714285708</v>
      </c>
      <c r="H10" s="459">
        <v>50.496190476190478</v>
      </c>
      <c r="I10" s="459">
        <v>54.685238095238098</v>
      </c>
      <c r="J10" s="459">
        <v>61.946500000000015</v>
      </c>
      <c r="K10" s="459">
        <v>65.521304347826074</v>
      </c>
      <c r="L10" s="459">
        <v>63.617499999999993</v>
      </c>
      <c r="M10" s="459">
        <v>67.422000000000011</v>
      </c>
    </row>
    <row r="11" spans="1:13" x14ac:dyDescent="0.2">
      <c r="A11" s="498" t="s">
        <v>302</v>
      </c>
      <c r="B11" s="406"/>
      <c r="C11" s="406"/>
      <c r="D11" s="406"/>
      <c r="E11" s="406"/>
      <c r="F11" s="406"/>
      <c r="G11" s="406"/>
      <c r="H11" s="406"/>
      <c r="I11" s="406"/>
      <c r="J11" s="406"/>
      <c r="K11" s="406"/>
      <c r="L11" s="406"/>
      <c r="M11" s="406"/>
    </row>
    <row r="12" spans="1:13" x14ac:dyDescent="0.2">
      <c r="A12" s="563" t="s">
        <v>304</v>
      </c>
      <c r="B12" s="404">
        <v>40.481363636363639</v>
      </c>
      <c r="C12" s="404">
        <v>43.860869565217385</v>
      </c>
      <c r="D12" s="404">
        <v>45.604500000000009</v>
      </c>
      <c r="E12" s="404">
        <v>41.338636363636361</v>
      </c>
      <c r="F12" s="404">
        <v>39.928636363636372</v>
      </c>
      <c r="G12" s="404">
        <v>42.596190476190486</v>
      </c>
      <c r="H12" s="404">
        <v>50.160476190476196</v>
      </c>
      <c r="I12" s="404">
        <v>54.863809523809529</v>
      </c>
      <c r="J12" s="404">
        <v>62.463999999999999</v>
      </c>
      <c r="K12" s="404">
        <v>65.706086956521744</v>
      </c>
      <c r="L12" s="404">
        <v>64.135000000000005</v>
      </c>
      <c r="M12" s="404">
        <v>67.931999999999988</v>
      </c>
    </row>
    <row r="13" spans="1:13" x14ac:dyDescent="0.2">
      <c r="A13" s="563" t="s">
        <v>305</v>
      </c>
      <c r="B13" s="404">
        <v>35.959545454545456</v>
      </c>
      <c r="C13" s="404">
        <v>41.723478260869562</v>
      </c>
      <c r="D13" s="404">
        <v>43.666190476190472</v>
      </c>
      <c r="E13" s="404">
        <v>39.683636363636367</v>
      </c>
      <c r="F13" s="404">
        <v>37.925000000000004</v>
      </c>
      <c r="G13" s="404">
        <v>40.209523809523802</v>
      </c>
      <c r="H13" s="404">
        <v>48.278260869565223</v>
      </c>
      <c r="I13" s="404">
        <v>52.94857142857142</v>
      </c>
      <c r="J13" s="404">
        <v>60.636499999999991</v>
      </c>
      <c r="K13" s="404">
        <v>63.643043478260871</v>
      </c>
      <c r="L13" s="404">
        <v>62.362727272727277</v>
      </c>
      <c r="M13" s="404">
        <v>66.156666666666652</v>
      </c>
    </row>
    <row r="14" spans="1:13" x14ac:dyDescent="0.2">
      <c r="A14" s="563" t="s">
        <v>306</v>
      </c>
      <c r="B14" s="404">
        <v>40.300909090909094</v>
      </c>
      <c r="C14" s="404">
        <v>44.104347826086943</v>
      </c>
      <c r="D14" s="404">
        <v>45.0595</v>
      </c>
      <c r="E14" s="404">
        <v>40.845454545454544</v>
      </c>
      <c r="F14" s="404">
        <v>39.744545454545452</v>
      </c>
      <c r="G14" s="404">
        <v>42.696190476190473</v>
      </c>
      <c r="H14" s="404">
        <v>50.329523809523813</v>
      </c>
      <c r="I14" s="404">
        <v>54.866190476190482</v>
      </c>
      <c r="J14" s="404">
        <v>62.476500000000001</v>
      </c>
      <c r="K14" s="404">
        <v>65.621304347826097</v>
      </c>
      <c r="L14" s="404">
        <v>64.302499999999995</v>
      </c>
      <c r="M14" s="404">
        <v>67.782000000000011</v>
      </c>
    </row>
    <row r="15" spans="1:13" x14ac:dyDescent="0.2">
      <c r="A15" s="498" t="s">
        <v>210</v>
      </c>
      <c r="B15" s="406"/>
      <c r="C15" s="406"/>
      <c r="D15" s="406"/>
      <c r="E15" s="406"/>
      <c r="F15" s="406"/>
      <c r="G15" s="406"/>
      <c r="H15" s="406"/>
      <c r="I15" s="406"/>
      <c r="J15" s="406"/>
      <c r="K15" s="406"/>
      <c r="L15" s="406"/>
      <c r="M15" s="406"/>
    </row>
    <row r="16" spans="1:13" x14ac:dyDescent="0.2">
      <c r="A16" s="563" t="s">
        <v>307</v>
      </c>
      <c r="B16" s="404">
        <v>42.188181818181803</v>
      </c>
      <c r="C16" s="404">
        <v>44.426086956521743</v>
      </c>
      <c r="D16" s="404">
        <v>44.862000000000002</v>
      </c>
      <c r="E16" s="404">
        <v>40.945454545454545</v>
      </c>
      <c r="F16" s="404">
        <v>40.387727272727268</v>
      </c>
      <c r="G16" s="404">
        <v>43.341428571428565</v>
      </c>
      <c r="H16" s="404">
        <v>50.153333333333322</v>
      </c>
      <c r="I16" s="404">
        <v>54.751904761904761</v>
      </c>
      <c r="J16" s="404">
        <v>61.57650000000001</v>
      </c>
      <c r="K16" s="404">
        <v>64.162608695652182</v>
      </c>
      <c r="L16" s="404">
        <v>62.528571428571446</v>
      </c>
      <c r="M16" s="404">
        <v>66.879499999999993</v>
      </c>
    </row>
    <row r="17" spans="1:13" x14ac:dyDescent="0.2">
      <c r="A17" s="498" t="s">
        <v>308</v>
      </c>
      <c r="B17" s="499"/>
      <c r="C17" s="499"/>
      <c r="D17" s="499"/>
      <c r="E17" s="499"/>
      <c r="F17" s="499"/>
      <c r="G17" s="499"/>
      <c r="H17" s="499"/>
      <c r="I17" s="499"/>
      <c r="J17" s="499"/>
      <c r="K17" s="499"/>
      <c r="L17" s="499"/>
      <c r="M17" s="499"/>
    </row>
    <row r="18" spans="1:13" x14ac:dyDescent="0.2">
      <c r="A18" s="563" t="s">
        <v>309</v>
      </c>
      <c r="B18" s="404">
        <v>38.307272727272725</v>
      </c>
      <c r="C18" s="404">
        <v>40.710454545454553</v>
      </c>
      <c r="D18" s="404">
        <v>42.339047619047619</v>
      </c>
      <c r="E18" s="404">
        <v>39.63428571428571</v>
      </c>
      <c r="F18" s="404">
        <v>39.3959090909091</v>
      </c>
      <c r="G18" s="404">
        <v>40.937368421052639</v>
      </c>
      <c r="H18" s="404">
        <v>47.024999999999984</v>
      </c>
      <c r="I18" s="404">
        <v>52.008421052631569</v>
      </c>
      <c r="J18" s="404">
        <v>59.046315789473681</v>
      </c>
      <c r="K18" s="404">
        <v>62.333043478260862</v>
      </c>
      <c r="L18" s="404">
        <v>61.716666666666661</v>
      </c>
      <c r="M18" s="404">
        <v>65.169500000000014</v>
      </c>
    </row>
    <row r="19" spans="1:13" x14ac:dyDescent="0.2">
      <c r="A19" s="564" t="s">
        <v>310</v>
      </c>
      <c r="B19" s="459">
        <v>28.767272727272726</v>
      </c>
      <c r="C19" s="459">
        <v>34.99565217391303</v>
      </c>
      <c r="D19" s="459">
        <v>39.09095238095238</v>
      </c>
      <c r="E19" s="459">
        <v>36.901818181818179</v>
      </c>
      <c r="F19" s="459">
        <v>35.68</v>
      </c>
      <c r="G19" s="459">
        <v>38.64380952380953</v>
      </c>
      <c r="H19" s="459">
        <v>45.319565217391307</v>
      </c>
      <c r="I19" s="459">
        <v>50.602380952380955</v>
      </c>
      <c r="J19" s="459">
        <v>57.177999999999997</v>
      </c>
      <c r="K19" s="459">
        <v>60.918695652173909</v>
      </c>
      <c r="L19" s="459">
        <v>60.109090909090902</v>
      </c>
      <c r="M19" s="459">
        <v>62.550476190476196</v>
      </c>
    </row>
    <row r="20" spans="1:13" x14ac:dyDescent="0.2">
      <c r="A20" s="498" t="s">
        <v>311</v>
      </c>
      <c r="B20" s="499"/>
      <c r="C20" s="499"/>
      <c r="D20" s="499"/>
      <c r="E20" s="499"/>
      <c r="F20" s="499"/>
      <c r="G20" s="499"/>
      <c r="H20" s="499"/>
      <c r="I20" s="499"/>
      <c r="J20" s="499"/>
      <c r="K20" s="499"/>
      <c r="L20" s="499"/>
      <c r="M20" s="499"/>
    </row>
    <row r="21" spans="1:13" x14ac:dyDescent="0.2">
      <c r="A21" s="563" t="s">
        <v>312</v>
      </c>
      <c r="B21" s="404">
        <v>40.987272727272732</v>
      </c>
      <c r="C21" s="404">
        <v>44.243043478260866</v>
      </c>
      <c r="D21" s="404">
        <v>45.626999999999995</v>
      </c>
      <c r="E21" s="404">
        <v>41.279545454545463</v>
      </c>
      <c r="F21" s="404">
        <v>40.256818181818183</v>
      </c>
      <c r="G21" s="404">
        <v>42.612857142857138</v>
      </c>
      <c r="H21" s="404">
        <v>50.483809523809526</v>
      </c>
      <c r="I21" s="404">
        <v>54.978095238095229</v>
      </c>
      <c r="J21" s="404">
        <v>63.002500000000012</v>
      </c>
      <c r="K21" s="404">
        <v>66.245217391304351</v>
      </c>
      <c r="L21" s="404">
        <v>65.063999999999993</v>
      </c>
      <c r="M21" s="404">
        <v>69.611000000000004</v>
      </c>
    </row>
    <row r="22" spans="1:13" x14ac:dyDescent="0.2">
      <c r="A22" s="563" t="s">
        <v>313</v>
      </c>
      <c r="B22" s="407">
        <v>40.481818181818184</v>
      </c>
      <c r="C22" s="407">
        <v>43.867391304347827</v>
      </c>
      <c r="D22" s="407">
        <v>45.372</v>
      </c>
      <c r="E22" s="407">
        <v>40.8540909090909</v>
      </c>
      <c r="F22" s="407">
        <v>39.830000000000005</v>
      </c>
      <c r="G22" s="407">
        <v>42.14142857142857</v>
      </c>
      <c r="H22" s="407">
        <v>50.125714285714288</v>
      </c>
      <c r="I22" s="407">
        <v>54.751904761904761</v>
      </c>
      <c r="J22" s="407">
        <v>62.79</v>
      </c>
      <c r="K22" s="407">
        <v>65.961304347826086</v>
      </c>
      <c r="L22" s="407">
        <v>64.677000000000007</v>
      </c>
      <c r="M22" s="407">
        <v>69.426999999999992</v>
      </c>
    </row>
    <row r="23" spans="1:13" x14ac:dyDescent="0.2">
      <c r="A23" s="564" t="s">
        <v>314</v>
      </c>
      <c r="B23" s="459">
        <v>40.453181818181811</v>
      </c>
      <c r="C23" s="459">
        <v>43.921304347826087</v>
      </c>
      <c r="D23" s="459">
        <v>45.326499999999996</v>
      </c>
      <c r="E23" s="459">
        <v>40.744090909090914</v>
      </c>
      <c r="F23" s="459">
        <v>39.804090909090903</v>
      </c>
      <c r="G23" s="459">
        <v>42.021904761904771</v>
      </c>
      <c r="H23" s="459">
        <v>50.192857142857143</v>
      </c>
      <c r="I23" s="459">
        <v>54.606666666666655</v>
      </c>
      <c r="J23" s="459">
        <v>62.774500000000003</v>
      </c>
      <c r="K23" s="459">
        <v>65.924347826086958</v>
      </c>
      <c r="L23" s="459">
        <v>64.646499999999975</v>
      </c>
      <c r="M23" s="459">
        <v>69.417000000000002</v>
      </c>
    </row>
    <row r="24" spans="1:13" s="633" customFormat="1" x14ac:dyDescent="0.2">
      <c r="A24" s="565" t="s">
        <v>315</v>
      </c>
      <c r="B24" s="566">
        <v>37.05318181818182</v>
      </c>
      <c r="C24" s="566">
        <v>43.424347826086951</v>
      </c>
      <c r="D24" s="566">
        <v>45.192380952380944</v>
      </c>
      <c r="E24" s="566">
        <v>41.535454545454549</v>
      </c>
      <c r="F24" s="566">
        <v>40.077727272727266</v>
      </c>
      <c r="G24" s="566">
        <v>42.611904761904754</v>
      </c>
      <c r="H24" s="566">
        <v>49.20782608695653</v>
      </c>
      <c r="I24" s="566">
        <v>54.183809523809522</v>
      </c>
      <c r="J24" s="566">
        <v>61.052500000000009</v>
      </c>
      <c r="K24" s="566">
        <v>64.560434782608667</v>
      </c>
      <c r="L24" s="566">
        <v>63.248095238095253</v>
      </c>
      <c r="M24" s="566">
        <v>66.909523809523819</v>
      </c>
    </row>
    <row r="25" spans="1:13" x14ac:dyDescent="0.2">
      <c r="A25" s="561"/>
      <c r="M25" s="161" t="s">
        <v>298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316</v>
      </c>
    </row>
    <row r="3" spans="1:14" ht="13.9" customHeight="1" x14ac:dyDescent="0.2">
      <c r="A3" s="570"/>
      <c r="B3" s="570"/>
      <c r="C3" s="145">
        <v>2020</v>
      </c>
      <c r="D3" s="145" t="s">
        <v>521</v>
      </c>
      <c r="E3" s="145" t="s">
        <v>521</v>
      </c>
      <c r="F3" s="145" t="s">
        <v>521</v>
      </c>
      <c r="G3" s="145" t="s">
        <v>521</v>
      </c>
      <c r="H3" s="145" t="s">
        <v>521</v>
      </c>
      <c r="I3" s="145" t="s">
        <v>521</v>
      </c>
      <c r="J3" s="145">
        <v>2021</v>
      </c>
      <c r="K3" s="145" t="s">
        <v>521</v>
      </c>
      <c r="L3" s="145" t="s">
        <v>521</v>
      </c>
      <c r="M3" s="145" t="s">
        <v>521</v>
      </c>
      <c r="N3" s="145" t="s">
        <v>521</v>
      </c>
    </row>
    <row r="4" spans="1:14" ht="13.9" customHeight="1" x14ac:dyDescent="0.2">
      <c r="C4" s="555">
        <v>43983</v>
      </c>
      <c r="D4" s="555">
        <v>44013</v>
      </c>
      <c r="E4" s="555">
        <v>44044</v>
      </c>
      <c r="F4" s="555">
        <v>44075</v>
      </c>
      <c r="G4" s="555">
        <v>44105</v>
      </c>
      <c r="H4" s="555">
        <v>44136</v>
      </c>
      <c r="I4" s="555">
        <v>44166</v>
      </c>
      <c r="J4" s="555">
        <v>44197</v>
      </c>
      <c r="K4" s="555">
        <v>44228</v>
      </c>
      <c r="L4" s="555">
        <v>44256</v>
      </c>
      <c r="M4" s="555">
        <v>44287</v>
      </c>
      <c r="N4" s="555">
        <v>44317</v>
      </c>
    </row>
    <row r="5" spans="1:14" ht="13.9" customHeight="1" x14ac:dyDescent="0.2">
      <c r="A5" s="839" t="s">
        <v>492</v>
      </c>
      <c r="B5" s="571" t="s">
        <v>317</v>
      </c>
      <c r="C5" s="567">
        <v>356.13095238095241</v>
      </c>
      <c r="D5" s="567">
        <v>392.04347826086956</v>
      </c>
      <c r="E5" s="567">
        <v>405.6904761904762</v>
      </c>
      <c r="F5" s="567">
        <v>380.21590909090907</v>
      </c>
      <c r="G5" s="567">
        <v>382.92045454545456</v>
      </c>
      <c r="H5" s="567">
        <v>374.07142857142856</v>
      </c>
      <c r="I5" s="567">
        <v>427.33695652173913</v>
      </c>
      <c r="J5" s="567">
        <v>490.01190476190476</v>
      </c>
      <c r="K5" s="567">
        <v>556.0625</v>
      </c>
      <c r="L5" s="567">
        <v>583.95652173913038</v>
      </c>
      <c r="M5" s="567">
        <v>608.43181818181813</v>
      </c>
      <c r="N5" s="567">
        <v>638.52380952380952</v>
      </c>
    </row>
    <row r="6" spans="1:14" ht="13.9" customHeight="1" x14ac:dyDescent="0.2">
      <c r="A6" s="840"/>
      <c r="B6" s="572" t="s">
        <v>318</v>
      </c>
      <c r="C6" s="568">
        <v>364.45454545454544</v>
      </c>
      <c r="D6" s="568">
        <v>398.97826086956519</v>
      </c>
      <c r="E6" s="568">
        <v>403.04761904761904</v>
      </c>
      <c r="F6" s="568">
        <v>391.45454545454544</v>
      </c>
      <c r="G6" s="568">
        <v>386.01136363636363</v>
      </c>
      <c r="H6" s="568">
        <v>379.85714285714283</v>
      </c>
      <c r="I6" s="568">
        <v>431.22619047619048</v>
      </c>
      <c r="J6" s="568">
        <v>492.45</v>
      </c>
      <c r="K6" s="568">
        <v>556.5625</v>
      </c>
      <c r="L6" s="568">
        <v>609.43478260869563</v>
      </c>
      <c r="M6" s="568">
        <v>629.54999999999995</v>
      </c>
      <c r="N6" s="568">
        <v>655.6973684210526</v>
      </c>
    </row>
    <row r="7" spans="1:14" ht="13.9" customHeight="1" x14ac:dyDescent="0.2">
      <c r="A7" s="839" t="s">
        <v>529</v>
      </c>
      <c r="B7" s="571" t="s">
        <v>317</v>
      </c>
      <c r="C7" s="569">
        <v>302.375</v>
      </c>
      <c r="D7" s="569">
        <v>334.96739130434781</v>
      </c>
      <c r="E7" s="569">
        <v>332.88095238095241</v>
      </c>
      <c r="F7" s="569">
        <v>293.89772727272725</v>
      </c>
      <c r="G7" s="569">
        <v>319.89772727272725</v>
      </c>
      <c r="H7" s="569">
        <v>352.1904761904762</v>
      </c>
      <c r="I7" s="569">
        <v>412.64285714285717</v>
      </c>
      <c r="J7" s="569">
        <v>453.91250000000002</v>
      </c>
      <c r="K7" s="569">
        <v>504.86250000000001</v>
      </c>
      <c r="L7" s="569">
        <v>521.86956521739125</v>
      </c>
      <c r="M7" s="569">
        <v>525.375</v>
      </c>
      <c r="N7" s="569">
        <v>558.40789473684208</v>
      </c>
    </row>
    <row r="8" spans="1:14" ht="13.9" customHeight="1" x14ac:dyDescent="0.2">
      <c r="A8" s="840"/>
      <c r="B8" s="572" t="s">
        <v>318</v>
      </c>
      <c r="C8" s="568">
        <v>319.90909090909093</v>
      </c>
      <c r="D8" s="568">
        <v>344.30434782608694</v>
      </c>
      <c r="E8" s="568">
        <v>342.92857142857144</v>
      </c>
      <c r="F8" s="568">
        <v>305.90909090909093</v>
      </c>
      <c r="G8" s="568">
        <v>325.84090909090907</v>
      </c>
      <c r="H8" s="568">
        <v>361.67857142857144</v>
      </c>
      <c r="I8" s="568">
        <v>424.88095238095241</v>
      </c>
      <c r="J8" s="568">
        <v>461.83749999999998</v>
      </c>
      <c r="K8" s="568">
        <v>517.5625</v>
      </c>
      <c r="L8" s="568">
        <v>528.83695652173913</v>
      </c>
      <c r="M8" s="568">
        <v>534.04999999999995</v>
      </c>
      <c r="N8" s="568">
        <v>569.5</v>
      </c>
    </row>
    <row r="9" spans="1:14" ht="13.9" customHeight="1" x14ac:dyDescent="0.2">
      <c r="A9" s="839" t="s">
        <v>493</v>
      </c>
      <c r="B9" s="571" t="s">
        <v>317</v>
      </c>
      <c r="C9" s="567">
        <v>333.06272727272727</v>
      </c>
      <c r="D9" s="567">
        <v>370.39130434782606</v>
      </c>
      <c r="E9" s="567">
        <v>371.97619047619048</v>
      </c>
      <c r="F9" s="567">
        <v>320.90909090909093</v>
      </c>
      <c r="G9" s="567">
        <v>331.82954545454544</v>
      </c>
      <c r="H9" s="567">
        <v>355.5595238095238</v>
      </c>
      <c r="I9" s="567">
        <v>411.21217391304344</v>
      </c>
      <c r="J9" s="567">
        <v>445.1742857142857</v>
      </c>
      <c r="K9" s="567">
        <v>503.03800000000001</v>
      </c>
      <c r="L9" s="567">
        <v>514.33695652173913</v>
      </c>
      <c r="M9" s="567">
        <v>512.38681818181806</v>
      </c>
      <c r="N9" s="567">
        <v>545.49476190476184</v>
      </c>
    </row>
    <row r="10" spans="1:14" ht="13.9" customHeight="1" x14ac:dyDescent="0.2">
      <c r="A10" s="840"/>
      <c r="B10" s="572" t="s">
        <v>318</v>
      </c>
      <c r="C10" s="568">
        <v>336.25636363636363</v>
      </c>
      <c r="D10" s="568">
        <v>370.32652173913044</v>
      </c>
      <c r="E10" s="568">
        <v>371.6252380952381</v>
      </c>
      <c r="F10" s="568">
        <v>326.81818181818181</v>
      </c>
      <c r="G10" s="568">
        <v>331.30136363636365</v>
      </c>
      <c r="H10" s="568">
        <v>357.41095238095238</v>
      </c>
      <c r="I10" s="568">
        <v>414.60142857142864</v>
      </c>
      <c r="J10" s="568">
        <v>452.363</v>
      </c>
      <c r="K10" s="568">
        <v>511.60699999999997</v>
      </c>
      <c r="L10" s="568">
        <v>524.18478260869563</v>
      </c>
      <c r="M10" s="568">
        <v>523.07500000000005</v>
      </c>
      <c r="N10" s="568">
        <v>557.69105263157905</v>
      </c>
    </row>
    <row r="11" spans="1:14" ht="13.9" customHeight="1" x14ac:dyDescent="0.2">
      <c r="A11" s="837" t="s">
        <v>319</v>
      </c>
      <c r="B11" s="571" t="s">
        <v>317</v>
      </c>
      <c r="C11" s="567">
        <v>242.4404761904762</v>
      </c>
      <c r="D11" s="567">
        <v>263.86956521739131</v>
      </c>
      <c r="E11" s="567">
        <v>278.42285714285714</v>
      </c>
      <c r="F11" s="567">
        <v>261.85227272727275</v>
      </c>
      <c r="G11" s="567">
        <v>280.05681818181819</v>
      </c>
      <c r="H11" s="567">
        <v>296.98809523809524</v>
      </c>
      <c r="I11" s="567">
        <v>325.81521739130437</v>
      </c>
      <c r="J11" s="567">
        <v>363.04761904761904</v>
      </c>
      <c r="K11" s="567">
        <v>419.61250000000001</v>
      </c>
      <c r="L11" s="567">
        <v>430.02173913043481</v>
      </c>
      <c r="M11" s="567">
        <v>417.22727272727275</v>
      </c>
      <c r="N11" s="567">
        <v>422.03571428571428</v>
      </c>
    </row>
    <row r="12" spans="1:14" ht="13.9" customHeight="1" x14ac:dyDescent="0.2">
      <c r="A12" s="838"/>
      <c r="B12" s="572" t="s">
        <v>318</v>
      </c>
      <c r="C12" s="568">
        <v>235.89772727272728</v>
      </c>
      <c r="D12" s="568">
        <v>255.7608695652174</v>
      </c>
      <c r="E12" s="568">
        <v>271.07142857142856</v>
      </c>
      <c r="F12" s="568">
        <v>256.15909090909093</v>
      </c>
      <c r="G12" s="568">
        <v>271.51136363636363</v>
      </c>
      <c r="H12" s="568">
        <v>290.96428571428572</v>
      </c>
      <c r="I12" s="568">
        <v>321.75</v>
      </c>
      <c r="J12" s="568">
        <v>357.96249999999998</v>
      </c>
      <c r="K12" s="568">
        <v>413.01249999999999</v>
      </c>
      <c r="L12" s="568">
        <v>427.02173913043481</v>
      </c>
      <c r="M12" s="568">
        <v>410.67500000000001</v>
      </c>
      <c r="N12" s="568">
        <v>416.35526315789474</v>
      </c>
    </row>
    <row r="13" spans="1:14" ht="13.9" customHeight="1" x14ac:dyDescent="0.2">
      <c r="B13" s="561"/>
      <c r="N13" s="161" t="s">
        <v>298</v>
      </c>
    </row>
    <row r="14" spans="1:14" ht="13.9" customHeight="1" x14ac:dyDescent="0.2">
      <c r="A14" s="561"/>
    </row>
    <row r="15" spans="1:14" ht="13.9" customHeight="1" x14ac:dyDescent="0.2">
      <c r="A15" s="561"/>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320</v>
      </c>
      <c r="B1" s="53"/>
      <c r="C1" s="53"/>
      <c r="D1" s="6"/>
      <c r="E1" s="6"/>
      <c r="F1" s="6"/>
      <c r="G1" s="6"/>
      <c r="H1" s="3"/>
    </row>
    <row r="2" spans="1:8" x14ac:dyDescent="0.2">
      <c r="A2" s="54"/>
      <c r="B2" s="54"/>
      <c r="C2" s="54"/>
      <c r="D2" s="65"/>
      <c r="E2" s="65"/>
      <c r="F2" s="65"/>
      <c r="G2" s="108"/>
      <c r="H2" s="55" t="s">
        <v>474</v>
      </c>
    </row>
    <row r="3" spans="1:8" x14ac:dyDescent="0.2">
      <c r="A3" s="56"/>
      <c r="B3" s="812">
        <f>INDICE!A3</f>
        <v>44317</v>
      </c>
      <c r="C3" s="811">
        <v>41671</v>
      </c>
      <c r="D3" s="811" t="s">
        <v>116</v>
      </c>
      <c r="E3" s="811"/>
      <c r="F3" s="811" t="s">
        <v>117</v>
      </c>
      <c r="G3" s="811"/>
      <c r="H3" s="811"/>
    </row>
    <row r="4" spans="1:8" ht="25.5" x14ac:dyDescent="0.2">
      <c r="A4" s="66"/>
      <c r="B4" s="184" t="s">
        <v>54</v>
      </c>
      <c r="C4" s="185" t="s">
        <v>456</v>
      </c>
      <c r="D4" s="184" t="s">
        <v>54</v>
      </c>
      <c r="E4" s="185" t="s">
        <v>456</v>
      </c>
      <c r="F4" s="184" t="s">
        <v>54</v>
      </c>
      <c r="G4" s="186" t="s">
        <v>456</v>
      </c>
      <c r="H4" s="185" t="s">
        <v>107</v>
      </c>
    </row>
    <row r="5" spans="1:8" x14ac:dyDescent="0.2">
      <c r="A5" s="3" t="s">
        <v>321</v>
      </c>
      <c r="B5" s="71">
        <v>21114.021000000001</v>
      </c>
      <c r="C5" s="72">
        <v>24.270965289683666</v>
      </c>
      <c r="D5" s="71">
        <v>126423.391</v>
      </c>
      <c r="E5" s="338">
        <v>8.5972053522537877</v>
      </c>
      <c r="F5" s="71">
        <v>269046.11</v>
      </c>
      <c r="G5" s="338">
        <v>1.9311428788786678</v>
      </c>
      <c r="H5" s="72">
        <v>73.187803988633306</v>
      </c>
    </row>
    <row r="6" spans="1:8" x14ac:dyDescent="0.2">
      <c r="A6" s="3" t="s">
        <v>322</v>
      </c>
      <c r="B6" s="58">
        <v>4867.7250000000004</v>
      </c>
      <c r="C6" s="187">
        <v>-4.0448712161324112</v>
      </c>
      <c r="D6" s="58">
        <v>24478.449000000001</v>
      </c>
      <c r="E6" s="59">
        <v>-6.4339203116620611</v>
      </c>
      <c r="F6" s="58">
        <v>85937.676000000007</v>
      </c>
      <c r="G6" s="59">
        <v>-18.479732824849641</v>
      </c>
      <c r="H6" s="59">
        <v>23.377367494094887</v>
      </c>
    </row>
    <row r="7" spans="1:8" x14ac:dyDescent="0.2">
      <c r="A7" s="3" t="s">
        <v>323</v>
      </c>
      <c r="B7" s="95">
        <v>1068.7260000000001</v>
      </c>
      <c r="C7" s="73">
        <v>23.528575474042523</v>
      </c>
      <c r="D7" s="95">
        <v>5457.5230000000001</v>
      </c>
      <c r="E7" s="73">
        <v>13.211797376733461</v>
      </c>
      <c r="F7" s="95">
        <v>12626.793</v>
      </c>
      <c r="G7" s="187">
        <v>13.289293308877687</v>
      </c>
      <c r="H7" s="187">
        <v>3.4348285172718054</v>
      </c>
    </row>
    <row r="8" spans="1:8" x14ac:dyDescent="0.2">
      <c r="A8" s="216" t="s">
        <v>187</v>
      </c>
      <c r="B8" s="217">
        <v>27050.472000000002</v>
      </c>
      <c r="C8" s="218">
        <v>17.978059691233472</v>
      </c>
      <c r="D8" s="217">
        <v>156359.36300000001</v>
      </c>
      <c r="E8" s="218">
        <v>6.0802378964184136</v>
      </c>
      <c r="F8" s="217">
        <v>367610.57900000003</v>
      </c>
      <c r="G8" s="218">
        <v>-3.390868731429443</v>
      </c>
      <c r="H8" s="219">
        <v>100</v>
      </c>
    </row>
    <row r="9" spans="1:8" x14ac:dyDescent="0.2">
      <c r="A9" s="220" t="s">
        <v>632</v>
      </c>
      <c r="B9" s="74">
        <v>6461.2790000000005</v>
      </c>
      <c r="C9" s="75">
        <v>10.985186754014988</v>
      </c>
      <c r="D9" s="74">
        <v>30915.59</v>
      </c>
      <c r="E9" s="190">
        <v>-0.67924589887647124</v>
      </c>
      <c r="F9" s="74">
        <v>76036.350000000006</v>
      </c>
      <c r="G9" s="190">
        <v>-2.5369513753582025</v>
      </c>
      <c r="H9" s="190">
        <v>20.683939566385547</v>
      </c>
    </row>
    <row r="10" spans="1:8" x14ac:dyDescent="0.2">
      <c r="A10" s="3"/>
      <c r="B10" s="3"/>
      <c r="C10" s="3"/>
      <c r="D10" s="3"/>
      <c r="E10" s="3"/>
      <c r="F10" s="3"/>
      <c r="G10" s="108"/>
      <c r="H10" s="55" t="s">
        <v>222</v>
      </c>
    </row>
    <row r="11" spans="1:8" x14ac:dyDescent="0.2">
      <c r="A11" s="80" t="s">
        <v>586</v>
      </c>
      <c r="B11" s="80"/>
      <c r="C11" s="200"/>
      <c r="D11" s="200"/>
      <c r="E11" s="200"/>
      <c r="F11" s="80"/>
      <c r="G11" s="80"/>
      <c r="H11" s="80"/>
    </row>
    <row r="12" spans="1:8" x14ac:dyDescent="0.2">
      <c r="A12" s="80" t="s">
        <v>517</v>
      </c>
      <c r="B12" s="108"/>
      <c r="C12" s="108"/>
      <c r="D12" s="108"/>
      <c r="E12" s="108"/>
      <c r="F12" s="108"/>
      <c r="G12" s="108"/>
      <c r="H12" s="108"/>
    </row>
    <row r="13" spans="1:8" x14ac:dyDescent="0.2">
      <c r="A13" s="441" t="s">
        <v>544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83" priority="13" operator="between">
      <formula>0</formula>
      <formula>0.5</formula>
    </cfRule>
    <cfRule type="cellIs" dxfId="82" priority="14" operator="between">
      <formula>0</formula>
      <formula>0.49</formula>
    </cfRule>
  </conditionalFormatting>
  <conditionalFormatting sqref="E5">
    <cfRule type="cellIs" dxfId="81" priority="8" operator="between">
      <formula>-0.5</formula>
      <formula>0.5</formula>
    </cfRule>
  </conditionalFormatting>
  <conditionalFormatting sqref="E5">
    <cfRule type="cellIs" dxfId="80" priority="7" operator="equal">
      <formula>0</formula>
    </cfRule>
  </conditionalFormatting>
  <conditionalFormatting sqref="G5">
    <cfRule type="cellIs" dxfId="79" priority="6" operator="between">
      <formula>-0.5</formula>
      <formula>0.5</formula>
    </cfRule>
  </conditionalFormatting>
  <conditionalFormatting sqref="G5">
    <cfRule type="cellIs" dxfId="78" priority="5" operator="equal">
      <formula>0</formula>
    </cfRule>
  </conditionalFormatting>
  <conditionalFormatting sqref="C7">
    <cfRule type="cellIs" dxfId="77" priority="3" operator="between">
      <formula>-0.5</formula>
      <formula>0.5</formula>
    </cfRule>
    <cfRule type="cellIs" dxfId="76" priority="4" operator="between">
      <formula>0</formula>
      <formula>0.49</formula>
    </cfRule>
  </conditionalFormatting>
  <conditionalFormatting sqref="E7">
    <cfRule type="cellIs" dxfId="75" priority="1" operator="between">
      <formula>-0.5</formula>
      <formula>0.5</formula>
    </cfRule>
    <cfRule type="cellIs" dxfId="7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324</v>
      </c>
      <c r="B1" s="53"/>
      <c r="C1" s="53"/>
      <c r="D1" s="6"/>
      <c r="E1" s="6"/>
      <c r="F1" s="6"/>
      <c r="G1" s="6"/>
      <c r="H1" s="3"/>
    </row>
    <row r="2" spans="1:8" x14ac:dyDescent="0.2">
      <c r="A2" s="54"/>
      <c r="B2" s="54"/>
      <c r="C2" s="54"/>
      <c r="D2" s="65"/>
      <c r="E2" s="65"/>
      <c r="F2" s="65"/>
      <c r="G2" s="108"/>
      <c r="H2" s="55" t="s">
        <v>474</v>
      </c>
    </row>
    <row r="3" spans="1:8" ht="14.1" customHeight="1" x14ac:dyDescent="0.2">
      <c r="A3" s="56"/>
      <c r="B3" s="812">
        <f>INDICE!A3</f>
        <v>44317</v>
      </c>
      <c r="C3" s="812">
        <v>41671</v>
      </c>
      <c r="D3" s="811" t="s">
        <v>116</v>
      </c>
      <c r="E3" s="811"/>
      <c r="F3" s="811" t="s">
        <v>117</v>
      </c>
      <c r="G3" s="811"/>
      <c r="H3" s="183"/>
    </row>
    <row r="4" spans="1:8" ht="25.5" x14ac:dyDescent="0.2">
      <c r="A4" s="66"/>
      <c r="B4" s="184" t="s">
        <v>54</v>
      </c>
      <c r="C4" s="185" t="s">
        <v>456</v>
      </c>
      <c r="D4" s="184" t="s">
        <v>54</v>
      </c>
      <c r="E4" s="185" t="s">
        <v>456</v>
      </c>
      <c r="F4" s="184" t="s">
        <v>54</v>
      </c>
      <c r="G4" s="186" t="s">
        <v>456</v>
      </c>
      <c r="H4" s="185" t="s">
        <v>107</v>
      </c>
    </row>
    <row r="5" spans="1:8" x14ac:dyDescent="0.2">
      <c r="A5" s="3" t="s">
        <v>497</v>
      </c>
      <c r="B5" s="71">
        <v>10854.315000000001</v>
      </c>
      <c r="C5" s="72">
        <v>8.3000596860287388</v>
      </c>
      <c r="D5" s="71">
        <v>53895.667999999998</v>
      </c>
      <c r="E5" s="72">
        <v>-1.2650900456897254</v>
      </c>
      <c r="F5" s="71">
        <v>155795.97</v>
      </c>
      <c r="G5" s="59">
        <v>-10.291131522102047</v>
      </c>
      <c r="H5" s="72">
        <v>42.380709070943247</v>
      </c>
    </row>
    <row r="6" spans="1:8" x14ac:dyDescent="0.2">
      <c r="A6" s="3" t="s">
        <v>496</v>
      </c>
      <c r="B6" s="58">
        <v>11198.414000000001</v>
      </c>
      <c r="C6" s="187">
        <v>23.700562475422078</v>
      </c>
      <c r="D6" s="58">
        <v>56035.767</v>
      </c>
      <c r="E6" s="59">
        <v>8.2269031382958069</v>
      </c>
      <c r="F6" s="58">
        <v>126939.452</v>
      </c>
      <c r="G6" s="59">
        <v>-1.0303638111932178</v>
      </c>
      <c r="H6" s="59">
        <v>34.530957282380058</v>
      </c>
    </row>
    <row r="7" spans="1:8" x14ac:dyDescent="0.2">
      <c r="A7" s="3" t="s">
        <v>495</v>
      </c>
      <c r="B7" s="95">
        <v>3929.0169999999998</v>
      </c>
      <c r="C7" s="187">
        <v>31.495802627963538</v>
      </c>
      <c r="D7" s="95">
        <v>40970.404999999999</v>
      </c>
      <c r="E7" s="187">
        <v>13.133520396209168</v>
      </c>
      <c r="F7" s="95">
        <v>72248.364000000001</v>
      </c>
      <c r="G7" s="187">
        <v>7.1326293727339634</v>
      </c>
      <c r="H7" s="187">
        <v>19.653505129404884</v>
      </c>
    </row>
    <row r="8" spans="1:8" x14ac:dyDescent="0.2">
      <c r="A8" s="435" t="s">
        <v>325</v>
      </c>
      <c r="B8" s="95">
        <v>1068.7260000000001</v>
      </c>
      <c r="C8" s="73">
        <v>23.528575474042523</v>
      </c>
      <c r="D8" s="95">
        <v>5457.5230000000001</v>
      </c>
      <c r="E8" s="73">
        <v>13.211797376733461</v>
      </c>
      <c r="F8" s="95">
        <v>12626.793</v>
      </c>
      <c r="G8" s="187">
        <v>13.289293308877687</v>
      </c>
      <c r="H8" s="187">
        <v>3.4348285172718054</v>
      </c>
    </row>
    <row r="9" spans="1:8" x14ac:dyDescent="0.2">
      <c r="A9" s="216" t="s">
        <v>187</v>
      </c>
      <c r="B9" s="217">
        <v>27050.472000000002</v>
      </c>
      <c r="C9" s="218">
        <v>17.978059691233472</v>
      </c>
      <c r="D9" s="217">
        <v>156359.36300000001</v>
      </c>
      <c r="E9" s="218">
        <v>6.0802378964184136</v>
      </c>
      <c r="F9" s="217">
        <v>367610.57900000003</v>
      </c>
      <c r="G9" s="218">
        <v>-3.390868731429443</v>
      </c>
      <c r="H9" s="219">
        <v>100</v>
      </c>
    </row>
    <row r="10" spans="1:8" x14ac:dyDescent="0.2">
      <c r="A10" s="80"/>
      <c r="B10" s="3"/>
      <c r="C10" s="3"/>
      <c r="D10" s="3"/>
      <c r="E10" s="3"/>
      <c r="F10" s="3"/>
      <c r="G10" s="108"/>
      <c r="H10" s="55" t="s">
        <v>222</v>
      </c>
    </row>
    <row r="11" spans="1:8" x14ac:dyDescent="0.2">
      <c r="A11" s="80" t="s">
        <v>586</v>
      </c>
      <c r="B11" s="80"/>
      <c r="C11" s="200"/>
      <c r="D11" s="200"/>
      <c r="E11" s="200"/>
      <c r="F11" s="80"/>
      <c r="G11" s="80"/>
      <c r="H11" s="80"/>
    </row>
    <row r="12" spans="1:8" x14ac:dyDescent="0.2">
      <c r="A12" s="80" t="s">
        <v>494</v>
      </c>
      <c r="B12" s="108"/>
      <c r="C12" s="108"/>
      <c r="D12" s="108"/>
      <c r="E12" s="108"/>
      <c r="F12" s="108"/>
      <c r="G12" s="108"/>
      <c r="H12" s="108"/>
    </row>
    <row r="13" spans="1:8" x14ac:dyDescent="0.2">
      <c r="A13" s="441" t="s">
        <v>544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324</v>
      </c>
    </row>
  </sheetData>
  <mergeCells count="3">
    <mergeCell ref="B3:C3"/>
    <mergeCell ref="D3:E3"/>
    <mergeCell ref="F3:G3"/>
  </mergeCells>
  <conditionalFormatting sqref="C8">
    <cfRule type="cellIs" dxfId="73" priority="3" operator="between">
      <formula>-0.5</formula>
      <formula>0.5</formula>
    </cfRule>
    <cfRule type="cellIs" dxfId="72" priority="4" operator="between">
      <formula>0</formula>
      <formula>0.49</formula>
    </cfRule>
  </conditionalFormatting>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498</v>
      </c>
      <c r="B1" s="158"/>
      <c r="C1" s="158"/>
      <c r="D1" s="158"/>
    </row>
    <row r="2" spans="1:4" x14ac:dyDescent="0.2">
      <c r="A2" s="159"/>
      <c r="B2" s="159"/>
      <c r="C2" s="159"/>
      <c r="D2" s="159"/>
    </row>
    <row r="3" spans="1:4" x14ac:dyDescent="0.2">
      <c r="A3" s="162"/>
      <c r="B3" s="841">
        <v>2019</v>
      </c>
      <c r="C3" s="841">
        <v>2020</v>
      </c>
      <c r="D3" s="841">
        <v>2021</v>
      </c>
    </row>
    <row r="4" spans="1:4" x14ac:dyDescent="0.2">
      <c r="A4" s="658"/>
      <c r="B4" s="842"/>
      <c r="C4" s="842"/>
      <c r="D4" s="842"/>
    </row>
    <row r="5" spans="1:4" x14ac:dyDescent="0.2">
      <c r="A5" s="191" t="s">
        <v>326</v>
      </c>
      <c r="B5" s="214">
        <v>1.8364266255420716</v>
      </c>
      <c r="C5" s="214">
        <v>12.699230284290103</v>
      </c>
      <c r="D5" s="214">
        <v>-10.089112937493196</v>
      </c>
    </row>
    <row r="6" spans="1:4" x14ac:dyDescent="0.2">
      <c r="A6" s="1" t="s">
        <v>128</v>
      </c>
      <c r="B6" s="167">
        <v>0.50110883443795717</v>
      </c>
      <c r="C6" s="167">
        <v>12.677996193736233</v>
      </c>
      <c r="D6" s="167">
        <v>-10.714904501040811</v>
      </c>
    </row>
    <row r="7" spans="1:4" x14ac:dyDescent="0.2">
      <c r="A7" s="1" t="s">
        <v>129</v>
      </c>
      <c r="B7" s="167">
        <v>-0.32456552598204064</v>
      </c>
      <c r="C7" s="167">
        <v>12.251078520768225</v>
      </c>
      <c r="D7" s="167">
        <v>-9.699574292014999</v>
      </c>
    </row>
    <row r="8" spans="1:4" x14ac:dyDescent="0.2">
      <c r="A8" s="1" t="s">
        <v>130</v>
      </c>
      <c r="B8" s="167">
        <v>-0.2349519197275495</v>
      </c>
      <c r="C8" s="167">
        <v>9.1493427503355687</v>
      </c>
      <c r="D8" s="167">
        <v>-6.3012544166307585</v>
      </c>
    </row>
    <row r="9" spans="1:4" x14ac:dyDescent="0.2">
      <c r="A9" s="1" t="s">
        <v>131</v>
      </c>
      <c r="B9" s="167">
        <v>0.12330717865920947</v>
      </c>
      <c r="C9" s="167">
        <v>5.898091203872009</v>
      </c>
      <c r="D9" s="167">
        <v>-3.390868731429443</v>
      </c>
    </row>
    <row r="10" spans="1:4" x14ac:dyDescent="0.2">
      <c r="A10" s="1" t="s">
        <v>132</v>
      </c>
      <c r="B10" s="167">
        <v>2.0917099391867673</v>
      </c>
      <c r="C10" s="167">
        <v>2.6885525111278437</v>
      </c>
      <c r="D10" s="167" t="s">
        <v>521</v>
      </c>
    </row>
    <row r="11" spans="1:4" x14ac:dyDescent="0.2">
      <c r="A11" s="1" t="s">
        <v>133</v>
      </c>
      <c r="B11" s="167">
        <v>5.9764056363324274</v>
      </c>
      <c r="C11" s="167">
        <v>-1.1140930938821039</v>
      </c>
      <c r="D11" s="167" t="s">
        <v>521</v>
      </c>
    </row>
    <row r="12" spans="1:4" x14ac:dyDescent="0.2">
      <c r="A12" s="1" t="s">
        <v>134</v>
      </c>
      <c r="B12" s="167">
        <v>8.594854770079392</v>
      </c>
      <c r="C12" s="167">
        <v>-4.3818802956582461</v>
      </c>
      <c r="D12" s="167" t="s">
        <v>521</v>
      </c>
    </row>
    <row r="13" spans="1:4" x14ac:dyDescent="0.2">
      <c r="A13" s="1" t="s">
        <v>135</v>
      </c>
      <c r="B13" s="167">
        <v>10.59256994346487</v>
      </c>
      <c r="C13" s="167">
        <v>-6.4266216479747742</v>
      </c>
      <c r="D13" s="167" t="s">
        <v>521</v>
      </c>
    </row>
    <row r="14" spans="1:4" x14ac:dyDescent="0.2">
      <c r="A14" s="1" t="s">
        <v>136</v>
      </c>
      <c r="B14" s="167">
        <v>12.546286247463312</v>
      </c>
      <c r="C14" s="167">
        <v>-8.8856820569333745</v>
      </c>
      <c r="D14" s="167" t="s">
        <v>521</v>
      </c>
    </row>
    <row r="15" spans="1:4" x14ac:dyDescent="0.2">
      <c r="A15" s="1" t="s">
        <v>137</v>
      </c>
      <c r="B15" s="167">
        <v>13.886680391283265</v>
      </c>
      <c r="C15" s="167">
        <v>-10.183771123264501</v>
      </c>
      <c r="D15" s="167" t="s">
        <v>521</v>
      </c>
    </row>
    <row r="16" spans="1:4" x14ac:dyDescent="0.2">
      <c r="A16" s="212" t="s">
        <v>138</v>
      </c>
      <c r="B16" s="213">
        <v>14.591905664635282</v>
      </c>
      <c r="C16" s="213">
        <v>-9.9199661931573804</v>
      </c>
      <c r="D16" s="213" t="s">
        <v>521</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805" t="s">
        <v>662</v>
      </c>
      <c r="C3" s="801" t="s">
        <v>428</v>
      </c>
      <c r="D3" s="805" t="s">
        <v>646</v>
      </c>
      <c r="E3" s="801" t="s">
        <v>428</v>
      </c>
      <c r="F3" s="807" t="s">
        <v>663</v>
      </c>
    </row>
    <row r="4" spans="1:6" x14ac:dyDescent="0.2">
      <c r="A4" s="66"/>
      <c r="B4" s="806"/>
      <c r="C4" s="802"/>
      <c r="D4" s="806"/>
      <c r="E4" s="802"/>
      <c r="F4" s="808"/>
    </row>
    <row r="5" spans="1:6" x14ac:dyDescent="0.2">
      <c r="A5" s="3" t="s">
        <v>108</v>
      </c>
      <c r="B5" s="58">
        <v>1103</v>
      </c>
      <c r="C5" s="59">
        <v>1.4</v>
      </c>
      <c r="D5" s="58">
        <v>1099</v>
      </c>
      <c r="E5" s="59">
        <v>1.2</v>
      </c>
      <c r="F5" s="59">
        <v>0.4</v>
      </c>
    </row>
    <row r="6" spans="1:6" x14ac:dyDescent="0.2">
      <c r="A6" s="3" t="s">
        <v>118</v>
      </c>
      <c r="B6" s="58">
        <v>39383</v>
      </c>
      <c r="C6" s="59">
        <v>49.4</v>
      </c>
      <c r="D6" s="58">
        <v>49223</v>
      </c>
      <c r="E6" s="59">
        <v>53.8</v>
      </c>
      <c r="F6" s="59">
        <v>-20</v>
      </c>
    </row>
    <row r="7" spans="1:6" x14ac:dyDescent="0.2">
      <c r="A7" s="3" t="s">
        <v>119</v>
      </c>
      <c r="B7" s="58">
        <v>14037</v>
      </c>
      <c r="C7" s="59">
        <v>17.600000000000001</v>
      </c>
      <c r="D7" s="58">
        <v>14678</v>
      </c>
      <c r="E7" s="59">
        <v>16</v>
      </c>
      <c r="F7" s="59">
        <v>-4.4000000000000004</v>
      </c>
    </row>
    <row r="8" spans="1:6" x14ac:dyDescent="0.2">
      <c r="A8" s="3" t="s">
        <v>120</v>
      </c>
      <c r="B8" s="58">
        <v>18997</v>
      </c>
      <c r="C8" s="59">
        <v>23.8</v>
      </c>
      <c r="D8" s="58">
        <v>20166</v>
      </c>
      <c r="E8" s="59">
        <v>22</v>
      </c>
      <c r="F8" s="59">
        <v>-5.8</v>
      </c>
    </row>
    <row r="9" spans="1:6" x14ac:dyDescent="0.2">
      <c r="A9" s="3" t="s">
        <v>121</v>
      </c>
      <c r="B9" s="58">
        <v>5949</v>
      </c>
      <c r="C9" s="59">
        <v>7.5</v>
      </c>
      <c r="D9" s="58">
        <v>6340</v>
      </c>
      <c r="E9" s="59">
        <v>6.9</v>
      </c>
      <c r="F9" s="59">
        <v>-6.2</v>
      </c>
    </row>
    <row r="10" spans="1:6" x14ac:dyDescent="0.2">
      <c r="A10" s="693" t="s">
        <v>113</v>
      </c>
      <c r="B10" s="58">
        <v>272</v>
      </c>
      <c r="C10" s="73">
        <v>0.34071634264656053</v>
      </c>
      <c r="D10" s="58">
        <v>4.8008025222126678</v>
      </c>
      <c r="E10" s="337">
        <v>5.2461710350377626E-3</v>
      </c>
      <c r="F10" s="59">
        <v>5559.2</v>
      </c>
    </row>
    <row r="11" spans="1:6" x14ac:dyDescent="0.2">
      <c r="A11" s="60" t="s">
        <v>115</v>
      </c>
      <c r="B11" s="61">
        <v>79740</v>
      </c>
      <c r="C11" s="62">
        <v>100</v>
      </c>
      <c r="D11" s="61">
        <v>91511</v>
      </c>
      <c r="E11" s="62">
        <v>100</v>
      </c>
      <c r="F11" s="62">
        <v>-12.9</v>
      </c>
    </row>
    <row r="12" spans="1:6" x14ac:dyDescent="0.2">
      <c r="A12" s="3"/>
      <c r="B12" s="3"/>
      <c r="C12" s="3"/>
      <c r="D12" s="3"/>
      <c r="E12" s="3"/>
      <c r="F12" s="55" t="s">
        <v>585</v>
      </c>
    </row>
    <row r="13" spans="1:6" x14ac:dyDescent="0.2">
      <c r="A13" s="441" t="s">
        <v>647</v>
      </c>
    </row>
  </sheetData>
  <mergeCells count="5">
    <mergeCell ref="B3:B4"/>
    <mergeCell ref="C3:C4"/>
    <mergeCell ref="D3:D4"/>
    <mergeCell ref="E3:E4"/>
    <mergeCell ref="F3:F4"/>
  </mergeCells>
  <conditionalFormatting sqref="E10">
    <cfRule type="cellIs" dxfId="211" priority="2" operator="between">
      <formula>0</formula>
      <formula>0.5</formula>
    </cfRule>
  </conditionalFormatting>
  <conditionalFormatting sqref="E10">
    <cfRule type="cellIs" dxfId="210"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53" customWidth="1"/>
    <col min="2" max="12" width="11" style="553"/>
    <col min="13" max="45" width="11" style="18"/>
    <col min="46" max="16384" width="11" style="553"/>
  </cols>
  <sheetData>
    <row r="1" spans="1:12" x14ac:dyDescent="0.2">
      <c r="A1" s="843" t="s">
        <v>500</v>
      </c>
      <c r="B1" s="843"/>
      <c r="C1" s="843"/>
      <c r="D1" s="843"/>
      <c r="E1" s="843"/>
      <c r="F1" s="843"/>
      <c r="G1" s="18"/>
      <c r="H1" s="18"/>
      <c r="I1" s="18"/>
      <c r="J1" s="18"/>
      <c r="K1" s="18"/>
      <c r="L1" s="18"/>
    </row>
    <row r="2" spans="1:12" x14ac:dyDescent="0.2">
      <c r="A2" s="844"/>
      <c r="B2" s="844"/>
      <c r="C2" s="844"/>
      <c r="D2" s="844"/>
      <c r="E2" s="844"/>
      <c r="F2" s="844"/>
      <c r="G2" s="18"/>
      <c r="H2" s="18"/>
      <c r="I2" s="18"/>
      <c r="J2" s="18"/>
      <c r="K2" s="582"/>
      <c r="L2" s="55" t="s">
        <v>474</v>
      </c>
    </row>
    <row r="3" spans="1:12" x14ac:dyDescent="0.2">
      <c r="A3" s="583"/>
      <c r="B3" s="845">
        <f>INDICE!A3</f>
        <v>44317</v>
      </c>
      <c r="C3" s="846">
        <v>41671</v>
      </c>
      <c r="D3" s="846">
        <v>41671</v>
      </c>
      <c r="E3" s="846">
        <v>41671</v>
      </c>
      <c r="F3" s="847">
        <v>41671</v>
      </c>
      <c r="G3" s="848" t="s">
        <v>117</v>
      </c>
      <c r="H3" s="846"/>
      <c r="I3" s="846"/>
      <c r="J3" s="846"/>
      <c r="K3" s="846"/>
      <c r="L3" s="849" t="s">
        <v>107</v>
      </c>
    </row>
    <row r="4" spans="1:12" x14ac:dyDescent="0.2">
      <c r="A4" s="559"/>
      <c r="B4" s="222" t="s">
        <v>327</v>
      </c>
      <c r="C4" s="222" t="s">
        <v>328</v>
      </c>
      <c r="D4" s="223" t="s">
        <v>329</v>
      </c>
      <c r="E4" s="223" t="s">
        <v>330</v>
      </c>
      <c r="F4" s="224" t="s">
        <v>187</v>
      </c>
      <c r="G4" s="225" t="s">
        <v>327</v>
      </c>
      <c r="H4" s="163" t="s">
        <v>328</v>
      </c>
      <c r="I4" s="226" t="s">
        <v>329</v>
      </c>
      <c r="J4" s="226" t="s">
        <v>330</v>
      </c>
      <c r="K4" s="226" t="s">
        <v>187</v>
      </c>
      <c r="L4" s="850"/>
    </row>
    <row r="5" spans="1:12" x14ac:dyDescent="0.2">
      <c r="A5" s="556" t="s">
        <v>154</v>
      </c>
      <c r="B5" s="444">
        <v>3150.3069999999998</v>
      </c>
      <c r="C5" s="444">
        <v>666.01499999999999</v>
      </c>
      <c r="D5" s="444">
        <v>201.298</v>
      </c>
      <c r="E5" s="444">
        <v>228.33099999999999</v>
      </c>
      <c r="F5" s="584">
        <v>4245.951</v>
      </c>
      <c r="G5" s="444">
        <v>39026.267</v>
      </c>
      <c r="H5" s="444">
        <v>7558.357</v>
      </c>
      <c r="I5" s="444">
        <v>2636.4679999999998</v>
      </c>
      <c r="J5" s="444">
        <v>2944.3420000000001</v>
      </c>
      <c r="K5" s="585">
        <v>52165.433999999994</v>
      </c>
      <c r="L5" s="72">
        <v>14.190496923210851</v>
      </c>
    </row>
    <row r="6" spans="1:12" x14ac:dyDescent="0.2">
      <c r="A6" s="558" t="s">
        <v>155</v>
      </c>
      <c r="B6" s="444">
        <v>400.19900000000001</v>
      </c>
      <c r="C6" s="444">
        <v>724.54700000000003</v>
      </c>
      <c r="D6" s="444">
        <v>138.708</v>
      </c>
      <c r="E6" s="444">
        <v>67.177000000000007</v>
      </c>
      <c r="F6" s="586">
        <v>1330.6310000000001</v>
      </c>
      <c r="G6" s="444">
        <v>9162.9709999999995</v>
      </c>
      <c r="H6" s="444">
        <v>8326.9470000000001</v>
      </c>
      <c r="I6" s="444">
        <v>3174.0369999999998</v>
      </c>
      <c r="J6" s="444">
        <v>812.43899999999996</v>
      </c>
      <c r="K6" s="587">
        <v>21476.393999999997</v>
      </c>
      <c r="L6" s="59">
        <v>5.8421962516148902</v>
      </c>
    </row>
    <row r="7" spans="1:12" x14ac:dyDescent="0.2">
      <c r="A7" s="558" t="s">
        <v>156</v>
      </c>
      <c r="B7" s="444">
        <v>246.09299999999999</v>
      </c>
      <c r="C7" s="444">
        <v>484.22800000000001</v>
      </c>
      <c r="D7" s="444">
        <v>146.38</v>
      </c>
      <c r="E7" s="444">
        <v>17.521000000000001</v>
      </c>
      <c r="F7" s="586">
        <v>894.22199999999998</v>
      </c>
      <c r="G7" s="444">
        <v>5024.5119999999997</v>
      </c>
      <c r="H7" s="444">
        <v>5233.9799999999996</v>
      </c>
      <c r="I7" s="444">
        <v>2180.3319999999999</v>
      </c>
      <c r="J7" s="444">
        <v>180.40199999999999</v>
      </c>
      <c r="K7" s="587">
        <v>12619.225999999999</v>
      </c>
      <c r="L7" s="59">
        <v>3.4327920616226901</v>
      </c>
    </row>
    <row r="8" spans="1:12" x14ac:dyDescent="0.2">
      <c r="A8" s="558" t="s">
        <v>157</v>
      </c>
      <c r="B8" s="444">
        <v>555.58500000000004</v>
      </c>
      <c r="C8" s="96">
        <v>14.885</v>
      </c>
      <c r="D8" s="444">
        <v>56.436999999999998</v>
      </c>
      <c r="E8" s="96">
        <v>0.92200000000000004</v>
      </c>
      <c r="F8" s="586">
        <v>627.82900000000006</v>
      </c>
      <c r="G8" s="444">
        <v>6620.3810000000003</v>
      </c>
      <c r="H8" s="444">
        <v>124.04</v>
      </c>
      <c r="I8" s="444">
        <v>851.32500000000005</v>
      </c>
      <c r="J8" s="444">
        <v>14.057</v>
      </c>
      <c r="K8" s="587">
        <v>7609.8029999999999</v>
      </c>
      <c r="L8" s="59">
        <v>2.0700850693150703</v>
      </c>
    </row>
    <row r="9" spans="1:12" x14ac:dyDescent="0.2">
      <c r="A9" s="558" t="s">
        <v>582</v>
      </c>
      <c r="B9" s="444" t="s">
        <v>143</v>
      </c>
      <c r="C9" s="444" t="s">
        <v>143</v>
      </c>
      <c r="D9" s="444" t="s">
        <v>143</v>
      </c>
      <c r="E9" s="96">
        <v>1.478</v>
      </c>
      <c r="F9" s="635">
        <v>1.478</v>
      </c>
      <c r="G9" s="444" t="s">
        <v>143</v>
      </c>
      <c r="H9" s="444" t="s">
        <v>143</v>
      </c>
      <c r="I9" s="444" t="s">
        <v>143</v>
      </c>
      <c r="J9" s="444">
        <v>15.201000000000001</v>
      </c>
      <c r="K9" s="587">
        <v>15.201000000000001</v>
      </c>
      <c r="L9" s="96" t="s">
        <v>665</v>
      </c>
    </row>
    <row r="10" spans="1:12" x14ac:dyDescent="0.2">
      <c r="A10" s="558" t="s">
        <v>159</v>
      </c>
      <c r="B10" s="444">
        <v>200.47300000000001</v>
      </c>
      <c r="C10" s="444">
        <v>169.66499999999999</v>
      </c>
      <c r="D10" s="444">
        <v>67.191000000000003</v>
      </c>
      <c r="E10" s="444">
        <v>1.9970000000000001</v>
      </c>
      <c r="F10" s="586">
        <v>439.32600000000008</v>
      </c>
      <c r="G10" s="444">
        <v>2267.3580000000002</v>
      </c>
      <c r="H10" s="444">
        <v>1783.6690000000001</v>
      </c>
      <c r="I10" s="444">
        <v>1144.837</v>
      </c>
      <c r="J10" s="444">
        <v>27.827000000000002</v>
      </c>
      <c r="K10" s="587">
        <v>5223.6909999999998</v>
      </c>
      <c r="L10" s="59">
        <v>1.42099404489387</v>
      </c>
    </row>
    <row r="11" spans="1:12" x14ac:dyDescent="0.2">
      <c r="A11" s="558" t="s">
        <v>160</v>
      </c>
      <c r="B11" s="444">
        <v>232.29300000000001</v>
      </c>
      <c r="C11" s="444">
        <v>903.18399999999997</v>
      </c>
      <c r="D11" s="444">
        <v>382.78199999999998</v>
      </c>
      <c r="E11" s="444">
        <v>57.755000000000003</v>
      </c>
      <c r="F11" s="586">
        <v>1576.0139999999999</v>
      </c>
      <c r="G11" s="444">
        <v>3567.3310000000001</v>
      </c>
      <c r="H11" s="444">
        <v>10859.187</v>
      </c>
      <c r="I11" s="444">
        <v>7116.4849999999997</v>
      </c>
      <c r="J11" s="444">
        <v>672.43</v>
      </c>
      <c r="K11" s="587">
        <v>22215.433000000001</v>
      </c>
      <c r="L11" s="59">
        <v>6.0432360945045884</v>
      </c>
    </row>
    <row r="12" spans="1:12" x14ac:dyDescent="0.2">
      <c r="A12" s="558" t="s">
        <v>524</v>
      </c>
      <c r="B12" s="444">
        <v>435.49299999999999</v>
      </c>
      <c r="C12" s="444">
        <v>470.685</v>
      </c>
      <c r="D12" s="444">
        <v>156.096</v>
      </c>
      <c r="E12" s="444">
        <v>58.889000000000003</v>
      </c>
      <c r="F12" s="586">
        <v>1121.1629999999998</v>
      </c>
      <c r="G12" s="444">
        <v>10811.585999999999</v>
      </c>
      <c r="H12" s="444">
        <v>5074.9949999999999</v>
      </c>
      <c r="I12" s="444">
        <v>3074.9290000000001</v>
      </c>
      <c r="J12" s="444">
        <v>688.51800000000003</v>
      </c>
      <c r="K12" s="587">
        <v>19650.027999999998</v>
      </c>
      <c r="L12" s="59">
        <v>5.3453722224376987</v>
      </c>
    </row>
    <row r="13" spans="1:12" x14ac:dyDescent="0.2">
      <c r="A13" s="558" t="s">
        <v>161</v>
      </c>
      <c r="B13" s="444">
        <v>638.41300000000001</v>
      </c>
      <c r="C13" s="444">
        <v>2991.703</v>
      </c>
      <c r="D13" s="444">
        <v>848.54300000000001</v>
      </c>
      <c r="E13" s="444">
        <v>229.77699999999999</v>
      </c>
      <c r="F13" s="586">
        <v>4708.4359999999997</v>
      </c>
      <c r="G13" s="444">
        <v>11781.3</v>
      </c>
      <c r="H13" s="444">
        <v>34116.764000000003</v>
      </c>
      <c r="I13" s="444">
        <v>16355.817999999999</v>
      </c>
      <c r="J13" s="444">
        <v>2622.4630000000002</v>
      </c>
      <c r="K13" s="587">
        <v>64876.345000000001</v>
      </c>
      <c r="L13" s="59">
        <v>17.648229939228834</v>
      </c>
    </row>
    <row r="14" spans="1:12" x14ac:dyDescent="0.2">
      <c r="A14" s="558" t="s">
        <v>331</v>
      </c>
      <c r="B14" s="444">
        <v>698.47299999999996</v>
      </c>
      <c r="C14" s="444">
        <v>2073.0030000000002</v>
      </c>
      <c r="D14" s="444">
        <v>195.65700000000001</v>
      </c>
      <c r="E14" s="444">
        <v>191.05</v>
      </c>
      <c r="F14" s="586">
        <v>3158.1830000000004</v>
      </c>
      <c r="G14" s="444">
        <v>12032.764999999999</v>
      </c>
      <c r="H14" s="444">
        <v>22141.339</v>
      </c>
      <c r="I14" s="444">
        <v>3527.4749999999999</v>
      </c>
      <c r="J14" s="444">
        <v>1913.162</v>
      </c>
      <c r="K14" s="587">
        <v>39614.740999999995</v>
      </c>
      <c r="L14" s="59">
        <v>10.776347806754464</v>
      </c>
    </row>
    <row r="15" spans="1:12" x14ac:dyDescent="0.2">
      <c r="A15" s="558" t="s">
        <v>164</v>
      </c>
      <c r="B15" s="96" t="s">
        <v>665</v>
      </c>
      <c r="C15" s="444">
        <v>116.35599999999999</v>
      </c>
      <c r="D15" s="444">
        <v>29.067</v>
      </c>
      <c r="E15" s="444">
        <v>36.256999999999998</v>
      </c>
      <c r="F15" s="586">
        <v>181.68600000000001</v>
      </c>
      <c r="G15" s="96" t="s">
        <v>665</v>
      </c>
      <c r="H15" s="444">
        <v>1868.816</v>
      </c>
      <c r="I15" s="444">
        <v>580.01099999999997</v>
      </c>
      <c r="J15" s="444">
        <v>576.96</v>
      </c>
      <c r="K15" s="587">
        <v>3025.83</v>
      </c>
      <c r="L15" s="59">
        <v>0.8231127015095685</v>
      </c>
    </row>
    <row r="16" spans="1:12" x14ac:dyDescent="0.2">
      <c r="A16" s="558" t="s">
        <v>165</v>
      </c>
      <c r="B16" s="444">
        <v>809.36099999999999</v>
      </c>
      <c r="C16" s="444">
        <v>607.20100000000002</v>
      </c>
      <c r="D16" s="444">
        <v>131.48400000000001</v>
      </c>
      <c r="E16" s="444">
        <v>51.805</v>
      </c>
      <c r="F16" s="586">
        <v>1599.8509999999999</v>
      </c>
      <c r="G16" s="444">
        <v>9601.2880000000005</v>
      </c>
      <c r="H16" s="444">
        <v>7241.7209999999995</v>
      </c>
      <c r="I16" s="444">
        <v>2418.4110000000001</v>
      </c>
      <c r="J16" s="444">
        <v>674.21400000000006</v>
      </c>
      <c r="K16" s="587">
        <v>19935.633999999998</v>
      </c>
      <c r="L16" s="59">
        <v>5.4230652607866281</v>
      </c>
    </row>
    <row r="17" spans="1:12" x14ac:dyDescent="0.2">
      <c r="A17" s="558" t="s">
        <v>166</v>
      </c>
      <c r="B17" s="96">
        <v>136.00700000000001</v>
      </c>
      <c r="C17" s="444">
        <v>56.857999999999997</v>
      </c>
      <c r="D17" s="444">
        <v>58.485999999999997</v>
      </c>
      <c r="E17" s="444">
        <v>6.3070000000000004</v>
      </c>
      <c r="F17" s="586">
        <v>257.65800000000002</v>
      </c>
      <c r="G17" s="444">
        <v>1709.58</v>
      </c>
      <c r="H17" s="444">
        <v>643.03399999999999</v>
      </c>
      <c r="I17" s="444">
        <v>1118.1579999999999</v>
      </c>
      <c r="J17" s="444">
        <v>90.272000000000006</v>
      </c>
      <c r="K17" s="587">
        <v>3561.0439999999999</v>
      </c>
      <c r="L17" s="59">
        <v>0.96870628787289415</v>
      </c>
    </row>
    <row r="18" spans="1:12" x14ac:dyDescent="0.2">
      <c r="A18" s="558" t="s">
        <v>167</v>
      </c>
      <c r="B18" s="444">
        <v>142.66900000000001</v>
      </c>
      <c r="C18" s="444">
        <v>257.721</v>
      </c>
      <c r="D18" s="444">
        <v>935.87099999999998</v>
      </c>
      <c r="E18" s="444">
        <v>25.283999999999999</v>
      </c>
      <c r="F18" s="586">
        <v>1361.5450000000001</v>
      </c>
      <c r="G18" s="444">
        <v>1978.8240000000001</v>
      </c>
      <c r="H18" s="444">
        <v>3266.848</v>
      </c>
      <c r="I18" s="444">
        <v>19477.598000000002</v>
      </c>
      <c r="J18" s="444">
        <v>274.20999999999998</v>
      </c>
      <c r="K18" s="587">
        <v>24997.480000000003</v>
      </c>
      <c r="L18" s="59">
        <v>6.800032815370133</v>
      </c>
    </row>
    <row r="19" spans="1:12" x14ac:dyDescent="0.2">
      <c r="A19" s="558" t="s">
        <v>169</v>
      </c>
      <c r="B19" s="444">
        <v>2122.127</v>
      </c>
      <c r="C19" s="444">
        <v>224.839</v>
      </c>
      <c r="D19" s="444">
        <v>42.155000000000001</v>
      </c>
      <c r="E19" s="444">
        <v>64.028999999999996</v>
      </c>
      <c r="F19" s="586">
        <v>2453.15</v>
      </c>
      <c r="G19" s="444">
        <v>26942.766</v>
      </c>
      <c r="H19" s="444">
        <v>2062.232</v>
      </c>
      <c r="I19" s="444">
        <v>620.44100000000003</v>
      </c>
      <c r="J19" s="444">
        <v>757.03099999999995</v>
      </c>
      <c r="K19" s="587">
        <v>30382.469999999998</v>
      </c>
      <c r="L19" s="59">
        <v>8.2649048228860895</v>
      </c>
    </row>
    <row r="20" spans="1:12" x14ac:dyDescent="0.2">
      <c r="A20" s="558" t="s">
        <v>170</v>
      </c>
      <c r="B20" s="444">
        <v>311.95400000000001</v>
      </c>
      <c r="C20" s="444">
        <v>469.80399999999997</v>
      </c>
      <c r="D20" s="444">
        <v>149.94900000000001</v>
      </c>
      <c r="E20" s="444">
        <v>16.661999999999999</v>
      </c>
      <c r="F20" s="586">
        <v>948.36900000000014</v>
      </c>
      <c r="G20" s="444">
        <v>4670.0720000000001</v>
      </c>
      <c r="H20" s="444">
        <v>5401.5730000000003</v>
      </c>
      <c r="I20" s="444">
        <v>2491.6799999999998</v>
      </c>
      <c r="J20" s="444">
        <v>203.822</v>
      </c>
      <c r="K20" s="587">
        <v>12767.147000000001</v>
      </c>
      <c r="L20" s="59">
        <v>3.4730308238532186</v>
      </c>
    </row>
    <row r="21" spans="1:12" x14ac:dyDescent="0.2">
      <c r="A21" s="558" t="s">
        <v>171</v>
      </c>
      <c r="B21" s="444">
        <v>774.86400000000003</v>
      </c>
      <c r="C21" s="444">
        <v>965.84500000000003</v>
      </c>
      <c r="D21" s="444">
        <v>388.91699999999997</v>
      </c>
      <c r="E21" s="444">
        <v>13.488</v>
      </c>
      <c r="F21" s="586">
        <v>2143.114</v>
      </c>
      <c r="G21" s="444">
        <v>10598.939</v>
      </c>
      <c r="H21" s="444">
        <v>11234.605</v>
      </c>
      <c r="I21" s="444">
        <v>5479.3370000000004</v>
      </c>
      <c r="J21" s="444">
        <v>159.44399999999999</v>
      </c>
      <c r="K21" s="587">
        <v>27472.325000000001</v>
      </c>
      <c r="L21" s="59">
        <v>7.4732617653664795</v>
      </c>
    </row>
    <row r="22" spans="1:12" x14ac:dyDescent="0.2">
      <c r="A22" s="227" t="s">
        <v>115</v>
      </c>
      <c r="B22" s="174">
        <v>10854.316999999999</v>
      </c>
      <c r="C22" s="174">
        <v>11196.539000000001</v>
      </c>
      <c r="D22" s="174">
        <v>3929.0210000000002</v>
      </c>
      <c r="E22" s="174">
        <v>1068.7289999999998</v>
      </c>
      <c r="F22" s="588">
        <v>27048.606</v>
      </c>
      <c r="G22" s="589">
        <v>155795.98300000001</v>
      </c>
      <c r="H22" s="174">
        <v>126938.10700000003</v>
      </c>
      <c r="I22" s="174">
        <v>72247.342000000004</v>
      </c>
      <c r="J22" s="174">
        <v>12626.793999999998</v>
      </c>
      <c r="K22" s="174">
        <v>367608.22600000002</v>
      </c>
      <c r="L22" s="175">
        <v>100</v>
      </c>
    </row>
    <row r="23" spans="1:12" x14ac:dyDescent="0.2">
      <c r="A23" s="18"/>
      <c r="B23" s="18"/>
      <c r="C23" s="18"/>
      <c r="D23" s="18"/>
      <c r="E23" s="18"/>
      <c r="F23" s="18"/>
      <c r="G23" s="18"/>
      <c r="H23" s="18"/>
      <c r="I23" s="18"/>
      <c r="J23" s="18"/>
      <c r="L23" s="161" t="s">
        <v>222</v>
      </c>
    </row>
    <row r="24" spans="1:12" x14ac:dyDescent="0.2">
      <c r="A24" s="80" t="s">
        <v>499</v>
      </c>
      <c r="B24" s="561"/>
      <c r="C24" s="590"/>
      <c r="D24" s="590"/>
      <c r="E24" s="590"/>
      <c r="F24" s="590"/>
      <c r="G24" s="18"/>
      <c r="H24" s="18"/>
      <c r="I24" s="18"/>
      <c r="J24" s="18"/>
      <c r="K24" s="18"/>
      <c r="L24" s="18"/>
    </row>
    <row r="25" spans="1:12" x14ac:dyDescent="0.2">
      <c r="A25" s="80" t="s">
        <v>223</v>
      </c>
      <c r="B25" s="561"/>
      <c r="C25" s="561"/>
      <c r="D25" s="561"/>
      <c r="E25" s="561"/>
      <c r="F25" s="59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9" priority="31" operator="between">
      <formula>0</formula>
      <formula>0.5</formula>
    </cfRule>
    <cfRule type="cellIs" dxfId="68" priority="32" operator="between">
      <formula>0</formula>
      <formula>0.49</formula>
    </cfRule>
  </conditionalFormatting>
  <conditionalFormatting sqref="B17">
    <cfRule type="cellIs" dxfId="67" priority="29" operator="between">
      <formula>0</formula>
      <formula>0.5</formula>
    </cfRule>
    <cfRule type="cellIs" dxfId="66" priority="30" operator="between">
      <formula>0</formula>
      <formula>0.49</formula>
    </cfRule>
  </conditionalFormatting>
  <conditionalFormatting sqref="L9">
    <cfRule type="cellIs" dxfId="65" priority="27" operator="between">
      <formula>0</formula>
      <formula>0.5</formula>
    </cfRule>
    <cfRule type="cellIs" dxfId="64" priority="28" operator="between">
      <formula>0</formula>
      <formula>0.49</formula>
    </cfRule>
  </conditionalFormatting>
  <conditionalFormatting sqref="E8">
    <cfRule type="cellIs" dxfId="63" priority="25" operator="between">
      <formula>0</formula>
      <formula>0.5</formula>
    </cfRule>
    <cfRule type="cellIs" dxfId="62" priority="26" operator="between">
      <formula>0</formula>
      <formula>0.49</formula>
    </cfRule>
  </conditionalFormatting>
  <conditionalFormatting sqref="G15">
    <cfRule type="cellIs" dxfId="61" priority="21" operator="between">
      <formula>0</formula>
      <formula>0.5</formula>
    </cfRule>
    <cfRule type="cellIs" dxfId="60" priority="22" operator="between">
      <formula>0</formula>
      <formula>0.49</formula>
    </cfRule>
  </conditionalFormatting>
  <conditionalFormatting sqref="E9">
    <cfRule type="cellIs" dxfId="59" priority="15" operator="between">
      <formula>0</formula>
      <formula>0.5</formula>
    </cfRule>
    <cfRule type="cellIs" dxfId="58" priority="16" operator="between">
      <formula>0</formula>
      <formula>0.49</formula>
    </cfRule>
  </conditionalFormatting>
  <conditionalFormatting sqref="F9">
    <cfRule type="cellIs" dxfId="57" priority="13" operator="between">
      <formula>0</formula>
      <formula>0.5</formula>
    </cfRule>
    <cfRule type="cellIs" dxfId="56" priority="14" operator="between">
      <formula>0</formula>
      <formula>0.49</formula>
    </cfRule>
  </conditionalFormatting>
  <conditionalFormatting sqref="B15">
    <cfRule type="cellIs" dxfId="55" priority="1" operator="between">
      <formula>0</formula>
      <formula>0.5</formula>
    </cfRule>
    <cfRule type="cellIs" dxfId="5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topLeftCell="A16"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501</v>
      </c>
      <c r="B1" s="158"/>
      <c r="C1" s="158"/>
      <c r="D1" s="158"/>
      <c r="E1" s="158"/>
      <c r="F1" s="158"/>
      <c r="G1" s="158"/>
      <c r="H1" s="1"/>
      <c r="I1" s="1"/>
    </row>
    <row r="2" spans="1:45" x14ac:dyDescent="0.2">
      <c r="A2" s="159"/>
      <c r="B2" s="159"/>
      <c r="C2" s="159"/>
      <c r="D2" s="159"/>
      <c r="E2" s="159"/>
      <c r="F2" s="159"/>
      <c r="G2" s="159"/>
      <c r="H2" s="1"/>
      <c r="I2" s="55" t="s">
        <v>474</v>
      </c>
      <c r="J2" s="55"/>
    </row>
    <row r="3" spans="1:45" x14ac:dyDescent="0.2">
      <c r="A3" s="827" t="s">
        <v>458</v>
      </c>
      <c r="B3" s="827" t="s">
        <v>459</v>
      </c>
      <c r="C3" s="812">
        <f>INDICE!A3</f>
        <v>44317</v>
      </c>
      <c r="D3" s="812">
        <v>41671</v>
      </c>
      <c r="E3" s="811" t="s">
        <v>116</v>
      </c>
      <c r="F3" s="811"/>
      <c r="G3" s="811" t="s">
        <v>117</v>
      </c>
      <c r="H3" s="811"/>
      <c r="I3" s="811"/>
      <c r="J3" s="161"/>
    </row>
    <row r="4" spans="1:45" x14ac:dyDescent="0.2">
      <c r="A4" s="828"/>
      <c r="B4" s="828"/>
      <c r="C4" s="184" t="s">
        <v>54</v>
      </c>
      <c r="D4" s="185" t="s">
        <v>429</v>
      </c>
      <c r="E4" s="184" t="s">
        <v>54</v>
      </c>
      <c r="F4" s="185" t="s">
        <v>429</v>
      </c>
      <c r="G4" s="184" t="s">
        <v>54</v>
      </c>
      <c r="H4" s="186" t="s">
        <v>429</v>
      </c>
      <c r="I4" s="185" t="s">
        <v>478</v>
      </c>
      <c r="J4" s="10"/>
    </row>
    <row r="5" spans="1:45" x14ac:dyDescent="0.2">
      <c r="A5" s="1"/>
      <c r="B5" s="11" t="s">
        <v>332</v>
      </c>
      <c r="C5" s="464">
        <v>0</v>
      </c>
      <c r="D5" s="142" t="s">
        <v>143</v>
      </c>
      <c r="E5" s="467">
        <v>0</v>
      </c>
      <c r="F5" s="142">
        <v>-100</v>
      </c>
      <c r="G5" s="467">
        <v>1009.5774</v>
      </c>
      <c r="H5" s="142">
        <v>-85.269603349322452</v>
      </c>
      <c r="I5" s="415">
        <v>0.26137427530422469</v>
      </c>
      <c r="J5" s="1"/>
    </row>
    <row r="6" spans="1:45" x14ac:dyDescent="0.2">
      <c r="A6" s="1"/>
      <c r="B6" s="11" t="s">
        <v>477</v>
      </c>
      <c r="C6" s="464">
        <v>847.42869999999994</v>
      </c>
      <c r="D6" s="142">
        <v>-70.856752504723815</v>
      </c>
      <c r="E6" s="467">
        <v>8154.7894600000009</v>
      </c>
      <c r="F6" s="142">
        <v>-42.427241370319067</v>
      </c>
      <c r="G6" s="467">
        <v>18071.3626</v>
      </c>
      <c r="H6" s="142">
        <v>-41.796246029109959</v>
      </c>
      <c r="I6" s="413">
        <v>4.6785806648750956</v>
      </c>
      <c r="J6" s="1"/>
    </row>
    <row r="7" spans="1:45" x14ac:dyDescent="0.2">
      <c r="A7" s="783"/>
      <c r="B7" s="11" t="s">
        <v>580</v>
      </c>
      <c r="C7" s="464">
        <v>0</v>
      </c>
      <c r="D7" s="142" t="s">
        <v>143</v>
      </c>
      <c r="E7" s="467">
        <v>0</v>
      </c>
      <c r="F7" s="142">
        <v>-100</v>
      </c>
      <c r="G7" s="467">
        <v>0</v>
      </c>
      <c r="H7" s="142">
        <v>-100</v>
      </c>
      <c r="I7" s="678">
        <v>0</v>
      </c>
      <c r="J7" s="1"/>
    </row>
    <row r="8" spans="1:45" x14ac:dyDescent="0.2">
      <c r="A8" s="783" t="s">
        <v>465</v>
      </c>
      <c r="B8" s="145"/>
      <c r="C8" s="465">
        <v>847.42869999999994</v>
      </c>
      <c r="D8" s="148">
        <v>-70.856752504723815</v>
      </c>
      <c r="E8" s="465">
        <v>8154.7894600000009</v>
      </c>
      <c r="F8" s="148">
        <v>-51.230421258121083</v>
      </c>
      <c r="G8" s="465">
        <v>19080.939999999999</v>
      </c>
      <c r="H8" s="233">
        <v>-51.807254014434264</v>
      </c>
      <c r="I8" s="148">
        <v>4.9399549401793195</v>
      </c>
      <c r="J8" s="1"/>
    </row>
    <row r="9" spans="1:45" x14ac:dyDescent="0.2">
      <c r="A9" s="700"/>
      <c r="B9" s="11" t="s">
        <v>233</v>
      </c>
      <c r="C9" s="464">
        <v>4602.3415400000004</v>
      </c>
      <c r="D9" s="142">
        <v>-37.086902737903451</v>
      </c>
      <c r="E9" s="467">
        <v>17809.173839999999</v>
      </c>
      <c r="F9" s="142">
        <v>-44.915745554918892</v>
      </c>
      <c r="G9" s="467">
        <v>42595.216369999995</v>
      </c>
      <c r="H9" s="142">
        <v>-35.870739985714579</v>
      </c>
      <c r="I9" s="415">
        <v>11.027677333243986</v>
      </c>
      <c r="J9" s="1"/>
    </row>
    <row r="10" spans="1:45" s="440" customFormat="1" x14ac:dyDescent="0.2">
      <c r="A10" s="160" t="s">
        <v>308</v>
      </c>
      <c r="B10" s="145"/>
      <c r="C10" s="465">
        <v>4602.3415400000004</v>
      </c>
      <c r="D10" s="148">
        <v>-37.086902737903451</v>
      </c>
      <c r="E10" s="465">
        <v>17809.173839999999</v>
      </c>
      <c r="F10" s="148">
        <v>-44.915745554918892</v>
      </c>
      <c r="G10" s="465">
        <v>42595.216369999995</v>
      </c>
      <c r="H10" s="233">
        <v>-35.870739985714579</v>
      </c>
      <c r="I10" s="148">
        <v>11.027677333243986</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v>-100</v>
      </c>
      <c r="E11" s="467">
        <v>0</v>
      </c>
      <c r="F11" s="142">
        <v>-100</v>
      </c>
      <c r="G11" s="467">
        <v>550.53714000000002</v>
      </c>
      <c r="H11" s="142">
        <v>-48.212847637669931</v>
      </c>
      <c r="I11" s="507">
        <v>0.14253116798727913</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333</v>
      </c>
      <c r="C12" s="466">
        <v>0</v>
      </c>
      <c r="D12" s="423">
        <v>-100</v>
      </c>
      <c r="E12" s="468">
        <v>0</v>
      </c>
      <c r="F12" s="592">
        <v>-100</v>
      </c>
      <c r="G12" s="468">
        <v>550.53714000000002</v>
      </c>
      <c r="H12" s="592">
        <v>2123.0595473259677</v>
      </c>
      <c r="I12" s="692">
        <v>0.14253116798727913</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330</v>
      </c>
      <c r="C13" s="466">
        <v>0</v>
      </c>
      <c r="D13" s="423" t="s">
        <v>143</v>
      </c>
      <c r="E13" s="468">
        <v>0</v>
      </c>
      <c r="F13" s="592" t="s">
        <v>143</v>
      </c>
      <c r="G13" s="468">
        <v>0</v>
      </c>
      <c r="H13" s="592">
        <v>-100</v>
      </c>
      <c r="I13" s="678">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270.50473999999997</v>
      </c>
      <c r="D14" s="142">
        <v>-81.452416287839185</v>
      </c>
      <c r="E14" s="467">
        <v>6201.0513900000024</v>
      </c>
      <c r="F14" s="142">
        <v>-17.233363745003931</v>
      </c>
      <c r="G14" s="467">
        <v>20936.192930000005</v>
      </c>
      <c r="H14" s="142">
        <v>-5.5297449789219844</v>
      </c>
      <c r="I14" s="507">
        <v>5.4202701592846516</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333</v>
      </c>
      <c r="C15" s="466">
        <v>270.50473999999997</v>
      </c>
      <c r="D15" s="423">
        <v>-81.452416287839185</v>
      </c>
      <c r="E15" s="468">
        <v>6201.0513900000024</v>
      </c>
      <c r="F15" s="592">
        <v>-17.233363745003931</v>
      </c>
      <c r="G15" s="468">
        <v>19132.480400000004</v>
      </c>
      <c r="H15" s="592">
        <v>-13.668625971447016</v>
      </c>
      <c r="I15" s="692">
        <v>4.953298478474542</v>
      </c>
      <c r="J15" s="1"/>
    </row>
    <row r="16" spans="1:45" x14ac:dyDescent="0.2">
      <c r="A16" s="1"/>
      <c r="B16" s="439" t="s">
        <v>330</v>
      </c>
      <c r="C16" s="466">
        <v>0</v>
      </c>
      <c r="D16" s="423" t="s">
        <v>143</v>
      </c>
      <c r="E16" s="468">
        <v>0</v>
      </c>
      <c r="F16" s="592" t="s">
        <v>143</v>
      </c>
      <c r="G16" s="468">
        <v>1803.71253</v>
      </c>
      <c r="H16" s="592" t="s">
        <v>143</v>
      </c>
      <c r="I16" s="678">
        <v>0.46697168081010892</v>
      </c>
      <c r="J16" s="1"/>
    </row>
    <row r="17" spans="1:45" s="440" customFormat="1" x14ac:dyDescent="0.2">
      <c r="A17" s="438"/>
      <c r="B17" s="11" t="s">
        <v>617</v>
      </c>
      <c r="C17" s="464">
        <v>16.513000000000002</v>
      </c>
      <c r="D17" s="718">
        <v>58.885788511498127</v>
      </c>
      <c r="E17" s="467">
        <v>42.305999999999997</v>
      </c>
      <c r="F17" s="149">
        <v>-72.058464159990493</v>
      </c>
      <c r="G17" s="467">
        <v>114.631</v>
      </c>
      <c r="H17" s="149">
        <v>-70.618736383442268</v>
      </c>
      <c r="I17" s="758">
        <v>2.9677362580024656E-2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805.59027999999989</v>
      </c>
      <c r="D18" s="142">
        <v>-57.164604389903658</v>
      </c>
      <c r="E18" s="467">
        <v>4567.4863600000008</v>
      </c>
      <c r="F18" s="142">
        <v>-37.981018332994722</v>
      </c>
      <c r="G18" s="467">
        <v>15513.281279999997</v>
      </c>
      <c r="H18" s="142">
        <v>-26.427720493469455</v>
      </c>
      <c r="I18" s="507">
        <v>4.016306874688949</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333</v>
      </c>
      <c r="C19" s="466">
        <v>805.59027999999989</v>
      </c>
      <c r="D19" s="423">
        <v>-16.977607108500983</v>
      </c>
      <c r="E19" s="468">
        <v>4567.4863600000008</v>
      </c>
      <c r="F19" s="592">
        <v>-17.141574423995696</v>
      </c>
      <c r="G19" s="468">
        <v>11845.355250000001</v>
      </c>
      <c r="H19" s="592">
        <v>-13.596459447969398</v>
      </c>
      <c r="I19" s="692">
        <v>3.0667001303613208</v>
      </c>
      <c r="J19" s="1"/>
    </row>
    <row r="20" spans="1:45" x14ac:dyDescent="0.2">
      <c r="A20" s="1"/>
      <c r="B20" s="439" t="s">
        <v>330</v>
      </c>
      <c r="C20" s="466">
        <v>0</v>
      </c>
      <c r="D20" s="423">
        <v>-100</v>
      </c>
      <c r="E20" s="468">
        <v>0</v>
      </c>
      <c r="F20" s="715">
        <v>-100</v>
      </c>
      <c r="G20" s="468">
        <v>3667.9260300000001</v>
      </c>
      <c r="H20" s="592">
        <v>-50.275047233930067</v>
      </c>
      <c r="I20" s="678">
        <v>0.94960674432762859</v>
      </c>
      <c r="J20" s="1"/>
    </row>
    <row r="21" spans="1:45" s="440" customFormat="1" x14ac:dyDescent="0.2">
      <c r="A21" s="1"/>
      <c r="B21" s="11" t="s">
        <v>238</v>
      </c>
      <c r="C21" s="464">
        <v>134.69215</v>
      </c>
      <c r="D21" s="142">
        <v>5.0177881808884397</v>
      </c>
      <c r="E21" s="467">
        <v>1951.4592299999999</v>
      </c>
      <c r="F21" s="142">
        <v>40.303766480995208</v>
      </c>
      <c r="G21" s="467">
        <v>2417.3780499999998</v>
      </c>
      <c r="H21" s="142">
        <v>34.243241888998689</v>
      </c>
      <c r="I21" s="507">
        <v>0.62584645412534967</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703"/>
      <c r="B22" s="439" t="s">
        <v>333</v>
      </c>
      <c r="C22" s="466">
        <v>134.69215</v>
      </c>
      <c r="D22" s="423">
        <v>5.0177881808884397</v>
      </c>
      <c r="E22" s="468">
        <v>1950.8629099999998</v>
      </c>
      <c r="F22" s="592">
        <v>40.260892952949249</v>
      </c>
      <c r="G22" s="468">
        <v>2416.7817300000002</v>
      </c>
      <c r="H22" s="592">
        <v>34.210126700415245</v>
      </c>
      <c r="I22" s="692">
        <v>0.62569207001587057</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703"/>
      <c r="B23" s="439" t="s">
        <v>330</v>
      </c>
      <c r="C23" s="466">
        <v>0</v>
      </c>
      <c r="D23" s="423" t="s">
        <v>143</v>
      </c>
      <c r="E23" s="468">
        <v>0.59632000000000007</v>
      </c>
      <c r="F23" s="592" t="s">
        <v>143</v>
      </c>
      <c r="G23" s="468">
        <v>0.59632000000000007</v>
      </c>
      <c r="H23" s="592" t="s">
        <v>143</v>
      </c>
      <c r="I23" s="758">
        <v>1.5438410947928835E-4</v>
      </c>
      <c r="J23" s="1"/>
    </row>
    <row r="24" spans="1:45" x14ac:dyDescent="0.2">
      <c r="A24" s="783"/>
      <c r="B24" s="11" t="s">
        <v>210</v>
      </c>
      <c r="C24" s="464">
        <v>2162.70642</v>
      </c>
      <c r="D24" s="142">
        <v>-1.3537466994232539</v>
      </c>
      <c r="E24" s="467">
        <v>15649.262869999999</v>
      </c>
      <c r="F24" s="149">
        <v>10.938053875682705</v>
      </c>
      <c r="G24" s="467">
        <v>39623.50101</v>
      </c>
      <c r="H24" s="149">
        <v>-10.371251498094068</v>
      </c>
      <c r="I24" s="507">
        <v>10.258315867119219</v>
      </c>
      <c r="J24" s="1"/>
    </row>
    <row r="25" spans="1:45" x14ac:dyDescent="0.2">
      <c r="A25" s="783" t="s">
        <v>450</v>
      </c>
      <c r="B25" s="145"/>
      <c r="C25" s="465">
        <v>3390.00659</v>
      </c>
      <c r="D25" s="148">
        <v>-40.361245134096201</v>
      </c>
      <c r="E25" s="465">
        <v>28411.565850000003</v>
      </c>
      <c r="F25" s="148">
        <v>-6.9070439995855093</v>
      </c>
      <c r="G25" s="465">
        <v>79155.521410000001</v>
      </c>
      <c r="H25" s="233">
        <v>-12.737717384199149</v>
      </c>
      <c r="I25" s="148">
        <v>20.492947885785473</v>
      </c>
      <c r="J25" s="1"/>
    </row>
    <row r="26" spans="1:45" x14ac:dyDescent="0.2">
      <c r="A26" s="700"/>
      <c r="B26" s="11" t="s">
        <v>334</v>
      </c>
      <c r="C26" s="464">
        <v>1825.4810899999998</v>
      </c>
      <c r="D26" s="142">
        <v>0.68104552494368409</v>
      </c>
      <c r="E26" s="467">
        <v>9007.0799100000004</v>
      </c>
      <c r="F26" s="149">
        <v>-4.2162970707987037</v>
      </c>
      <c r="G26" s="467">
        <v>31851.663369999998</v>
      </c>
      <c r="H26" s="149">
        <v>-27.28255960384341</v>
      </c>
      <c r="I26" s="507">
        <v>8.2462280064588107</v>
      </c>
      <c r="J26" s="1"/>
    </row>
    <row r="27" spans="1:45" x14ac:dyDescent="0.2">
      <c r="A27" s="160" t="s">
        <v>348</v>
      </c>
      <c r="B27" s="145"/>
      <c r="C27" s="465">
        <v>1825.4810899999998</v>
      </c>
      <c r="D27" s="148">
        <v>0.68104552494368409</v>
      </c>
      <c r="E27" s="465">
        <v>9007.0799100000004</v>
      </c>
      <c r="F27" s="148">
        <v>-4.2162970707987037</v>
      </c>
      <c r="G27" s="465">
        <v>31851.663369999998</v>
      </c>
      <c r="H27" s="233">
        <v>-27.28255960384341</v>
      </c>
      <c r="I27" s="148">
        <v>8.2462280064588107</v>
      </c>
      <c r="J27" s="1"/>
    </row>
    <row r="28" spans="1:45" x14ac:dyDescent="0.2">
      <c r="A28" s="703"/>
      <c r="B28" s="11" t="s">
        <v>213</v>
      </c>
      <c r="C28" s="464">
        <v>0</v>
      </c>
      <c r="D28" s="718" t="s">
        <v>143</v>
      </c>
      <c r="E28" s="467">
        <v>0</v>
      </c>
      <c r="F28" s="149">
        <v>-100</v>
      </c>
      <c r="G28" s="467">
        <v>2013.9629500000001</v>
      </c>
      <c r="H28" s="149">
        <v>-34.182660718678491</v>
      </c>
      <c r="I28" s="713">
        <v>0.52140440796892695</v>
      </c>
      <c r="J28" s="1"/>
    </row>
    <row r="29" spans="1:45" x14ac:dyDescent="0.2">
      <c r="A29" s="703"/>
      <c r="B29" s="11" t="s">
        <v>214</v>
      </c>
      <c r="C29" s="464">
        <v>18122.626470000003</v>
      </c>
      <c r="D29" s="142">
        <v>260.61978966866474</v>
      </c>
      <c r="E29" s="467">
        <v>78538.118799999997</v>
      </c>
      <c r="F29" s="142">
        <v>161.17765955231641</v>
      </c>
      <c r="G29" s="467">
        <v>154672.84606999997</v>
      </c>
      <c r="H29" s="142">
        <v>42.029648400020001</v>
      </c>
      <c r="I29" s="507">
        <v>40.043985781365691</v>
      </c>
      <c r="J29" s="1"/>
    </row>
    <row r="30" spans="1:45" x14ac:dyDescent="0.2">
      <c r="A30" s="438"/>
      <c r="B30" s="439" t="s">
        <v>333</v>
      </c>
      <c r="C30" s="466">
        <v>15634.690270000001</v>
      </c>
      <c r="D30" s="423">
        <v>211.11267045290032</v>
      </c>
      <c r="E30" s="468">
        <v>70806.051749999999</v>
      </c>
      <c r="F30" s="592">
        <v>143.45033992824821</v>
      </c>
      <c r="G30" s="468">
        <v>142353.15247</v>
      </c>
      <c r="H30" s="592">
        <v>37.808131066907904</v>
      </c>
      <c r="I30" s="692">
        <v>36.854481948702549</v>
      </c>
      <c r="J30" s="1"/>
    </row>
    <row r="31" spans="1:45" x14ac:dyDescent="0.2">
      <c r="A31" s="438"/>
      <c r="B31" s="439" t="s">
        <v>330</v>
      </c>
      <c r="C31" s="466">
        <v>2487.9362000000001</v>
      </c>
      <c r="D31" s="423" t="s">
        <v>143</v>
      </c>
      <c r="E31" s="468">
        <v>7732.0670499999997</v>
      </c>
      <c r="F31" s="592">
        <v>683.88937697373512</v>
      </c>
      <c r="G31" s="468">
        <v>12319.693600000002</v>
      </c>
      <c r="H31" s="592">
        <v>119.84839063513644</v>
      </c>
      <c r="I31" s="678">
        <v>3.189503832663148</v>
      </c>
      <c r="J31" s="1"/>
    </row>
    <row r="32" spans="1:45" x14ac:dyDescent="0.2">
      <c r="A32" s="1"/>
      <c r="B32" s="11" t="s">
        <v>215</v>
      </c>
      <c r="C32" s="464">
        <v>0</v>
      </c>
      <c r="D32" s="142" t="s">
        <v>143</v>
      </c>
      <c r="E32" s="467">
        <v>0</v>
      </c>
      <c r="F32" s="149" t="s">
        <v>143</v>
      </c>
      <c r="G32" s="467">
        <v>956.36807999999996</v>
      </c>
      <c r="H32" s="149" t="s">
        <v>143</v>
      </c>
      <c r="I32" s="507">
        <v>0.24759866240477726</v>
      </c>
      <c r="J32" s="1"/>
    </row>
    <row r="33" spans="1:45" x14ac:dyDescent="0.2">
      <c r="A33" s="703"/>
      <c r="B33" s="11" t="s">
        <v>217</v>
      </c>
      <c r="C33" s="464">
        <v>0</v>
      </c>
      <c r="D33" s="142" t="s">
        <v>143</v>
      </c>
      <c r="E33" s="467">
        <v>1815.3967700000001</v>
      </c>
      <c r="F33" s="149">
        <v>87.6139002821768</v>
      </c>
      <c r="G33" s="467">
        <v>1815.3967700000001</v>
      </c>
      <c r="H33" s="149">
        <v>87.6139002821768</v>
      </c>
      <c r="I33" s="507">
        <v>0.46999666905021875</v>
      </c>
      <c r="J33" s="1"/>
    </row>
    <row r="34" spans="1:45" x14ac:dyDescent="0.2">
      <c r="A34" s="703"/>
      <c r="B34" s="11" t="s">
        <v>628</v>
      </c>
      <c r="C34" s="464">
        <v>1929.9175700000001</v>
      </c>
      <c r="D34" s="142" t="s">
        <v>143</v>
      </c>
      <c r="E34" s="467">
        <v>3906.7915300000004</v>
      </c>
      <c r="F34" s="142">
        <v>-19.54394999207824</v>
      </c>
      <c r="G34" s="467">
        <v>9619.9356900000002</v>
      </c>
      <c r="H34" s="142">
        <v>64.985612223741541</v>
      </c>
      <c r="I34" s="507">
        <v>2.4905507189909333</v>
      </c>
      <c r="J34" s="1"/>
    </row>
    <row r="35" spans="1:45" x14ac:dyDescent="0.2">
      <c r="A35" s="438"/>
      <c r="B35" s="11" t="s">
        <v>219</v>
      </c>
      <c r="C35" s="464">
        <v>2018.97487</v>
      </c>
      <c r="D35" s="142">
        <v>-56.384110807288614</v>
      </c>
      <c r="E35" s="467">
        <v>17110.577330000004</v>
      </c>
      <c r="F35" s="142">
        <v>1.7848144272445035</v>
      </c>
      <c r="G35" s="467">
        <v>44495.518659999987</v>
      </c>
      <c r="H35" s="142">
        <v>4.0715249040701451</v>
      </c>
      <c r="I35" s="507">
        <v>11.519655594551843</v>
      </c>
      <c r="J35" s="1"/>
    </row>
    <row r="36" spans="1:45" x14ac:dyDescent="0.2">
      <c r="A36" s="160" t="s">
        <v>451</v>
      </c>
      <c r="B36" s="145"/>
      <c r="C36" s="465">
        <v>22071.518910000003</v>
      </c>
      <c r="D36" s="148">
        <v>128.61615590369871</v>
      </c>
      <c r="E36" s="465">
        <v>101370.88442999999</v>
      </c>
      <c r="F36" s="148">
        <v>85.162207301617897</v>
      </c>
      <c r="G36" s="465">
        <v>213574.02821999998</v>
      </c>
      <c r="H36" s="233">
        <v>32.231801838533904</v>
      </c>
      <c r="I36" s="148">
        <v>55.293191834332397</v>
      </c>
      <c r="J36" s="166"/>
    </row>
    <row r="37" spans="1:45" x14ac:dyDescent="0.2">
      <c r="A37" s="732" t="s">
        <v>115</v>
      </c>
      <c r="B37" s="733"/>
      <c r="C37" s="733">
        <v>32736.776830000003</v>
      </c>
      <c r="D37" s="734">
        <v>19.586543144954707</v>
      </c>
      <c r="E37" s="735">
        <v>164753.49349000002</v>
      </c>
      <c r="F37" s="734">
        <v>14.63341883251818</v>
      </c>
      <c r="G37" s="735">
        <v>386257.36937000003</v>
      </c>
      <c r="H37" s="736">
        <v>-3.9257734118985881</v>
      </c>
      <c r="I37" s="737">
        <v>100</v>
      </c>
      <c r="J37" s="1"/>
    </row>
    <row r="38" spans="1:45" x14ac:dyDescent="0.2">
      <c r="A38" s="782" t="s">
        <v>335</v>
      </c>
      <c r="B38" s="782"/>
      <c r="C38" s="181">
        <v>16845.477440000002</v>
      </c>
      <c r="D38" s="155">
        <v>121.75225206000593</v>
      </c>
      <c r="E38" s="533">
        <v>83525.452409999998</v>
      </c>
      <c r="F38" s="534">
        <v>92.039106351759116</v>
      </c>
      <c r="G38" s="533">
        <v>176298.30699000001</v>
      </c>
      <c r="H38" s="534">
        <v>25.039043614171113</v>
      </c>
      <c r="I38" s="534">
        <v>45.642703795541564</v>
      </c>
      <c r="J38" s="1"/>
    </row>
    <row r="39" spans="1:45" ht="14.25" customHeight="1" x14ac:dyDescent="0.2">
      <c r="A39" s="782" t="s">
        <v>336</v>
      </c>
      <c r="B39" s="782"/>
      <c r="C39" s="181">
        <v>15891.299389999998</v>
      </c>
      <c r="D39" s="155">
        <v>-19.653409865570477</v>
      </c>
      <c r="E39" s="533">
        <v>81228.041079999995</v>
      </c>
      <c r="F39" s="534">
        <v>-18.956789097799657</v>
      </c>
      <c r="G39" s="533">
        <v>209959.06237999996</v>
      </c>
      <c r="H39" s="534">
        <v>-19.570079442753276</v>
      </c>
      <c r="I39" s="534">
        <v>54.357296204458414</v>
      </c>
      <c r="J39" s="1"/>
    </row>
    <row r="40" spans="1:45" ht="14.25" customHeight="1" x14ac:dyDescent="0.2">
      <c r="A40" s="780" t="s">
        <v>454</v>
      </c>
      <c r="B40" s="781"/>
      <c r="C40" s="416">
        <v>5829.6417100000008</v>
      </c>
      <c r="D40" s="417">
        <v>-46.058014758181351</v>
      </c>
      <c r="E40" s="418">
        <v>30571.476820000003</v>
      </c>
      <c r="F40" s="419">
        <v>-37.281619445217466</v>
      </c>
      <c r="G40" s="418">
        <v>82127.236769999989</v>
      </c>
      <c r="H40" s="419">
        <v>-27.271016446216617</v>
      </c>
      <c r="I40" s="419">
        <v>21.26230935191024</v>
      </c>
      <c r="J40" s="1"/>
    </row>
    <row r="41" spans="1:45" ht="14.25" customHeight="1" x14ac:dyDescent="0.2">
      <c r="A41" s="482" t="s">
        <v>455</v>
      </c>
      <c r="B41" s="153"/>
      <c r="C41" s="416">
        <v>26907.135120000003</v>
      </c>
      <c r="D41" s="417">
        <v>62.406953632198359</v>
      </c>
      <c r="E41" s="418">
        <v>134182.01667000001</v>
      </c>
      <c r="F41" s="419">
        <v>41.276948037918672</v>
      </c>
      <c r="G41" s="418">
        <v>304130.13260000001</v>
      </c>
      <c r="H41" s="419">
        <v>5.1922886799862766</v>
      </c>
      <c r="I41" s="419">
        <v>78.737690648089753</v>
      </c>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row>
    <row r="42" spans="1:45" ht="14.25" customHeight="1" x14ac:dyDescent="0.2">
      <c r="A42" s="531" t="s">
        <v>672</v>
      </c>
      <c r="B42" s="532"/>
      <c r="C42" s="529">
        <v>405.19689</v>
      </c>
      <c r="D42" s="528">
        <v>-74.687701972464723</v>
      </c>
      <c r="E42" s="529">
        <v>8152.5106200000027</v>
      </c>
      <c r="F42" s="528">
        <v>-8.3698324204488639</v>
      </c>
      <c r="G42" s="529">
        <v>23917.435120000006</v>
      </c>
      <c r="H42" s="528">
        <v>-5.5109699853026894</v>
      </c>
      <c r="I42" s="528">
        <v>6.1920980715553009</v>
      </c>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3"/>
      <c r="AI42" s="703"/>
      <c r="AJ42" s="703"/>
      <c r="AK42" s="703"/>
      <c r="AL42" s="703"/>
      <c r="AM42" s="703"/>
      <c r="AN42" s="703"/>
      <c r="AO42" s="703"/>
      <c r="AP42" s="703"/>
      <c r="AQ42" s="703"/>
      <c r="AR42" s="703"/>
      <c r="AS42" s="703"/>
    </row>
    <row r="43" spans="1:45" ht="14.25" customHeight="1" x14ac:dyDescent="0.2">
      <c r="A43" s="851" t="s">
        <v>648</v>
      </c>
      <c r="B43" s="851"/>
      <c r="C43" s="851"/>
      <c r="D43" s="851"/>
      <c r="E43" s="851"/>
      <c r="F43" s="851"/>
      <c r="G43" s="851"/>
      <c r="H43" s="851"/>
      <c r="I43" s="704" t="s">
        <v>222</v>
      </c>
      <c r="J43" s="1"/>
    </row>
    <row r="44" spans="1:45" s="1" customFormat="1" ht="15" customHeight="1" x14ac:dyDescent="0.2">
      <c r="A44" s="851"/>
      <c r="B44" s="851"/>
      <c r="C44" s="851"/>
      <c r="D44" s="851"/>
      <c r="E44" s="851"/>
      <c r="F44" s="851"/>
      <c r="G44" s="851"/>
      <c r="H44" s="851"/>
      <c r="I44" s="703"/>
    </row>
    <row r="45" spans="1:45" s="1" customFormat="1" ht="13.5" customHeight="1" x14ac:dyDescent="0.2">
      <c r="A45" s="441" t="s">
        <v>479</v>
      </c>
    </row>
    <row r="46" spans="1:45" s="1" customFormat="1" x14ac:dyDescent="0.2">
      <c r="I46" s="710"/>
    </row>
    <row r="47" spans="1:45" s="1" customFormat="1" x14ac:dyDescent="0.2"/>
    <row r="48" spans="1:4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3:H44"/>
    <mergeCell ref="A3:A4"/>
    <mergeCell ref="B3:B4"/>
    <mergeCell ref="C3:D3"/>
    <mergeCell ref="E3:F3"/>
    <mergeCell ref="G3:I3"/>
  </mergeCells>
  <conditionalFormatting sqref="D17">
    <cfRule type="cellIs" dxfId="53" priority="10" operator="between">
      <formula>0</formula>
      <formula>0.5</formula>
    </cfRule>
    <cfRule type="cellIs" dxfId="52" priority="11" operator="between">
      <formula>0</formula>
      <formula>0.49</formula>
    </cfRule>
  </conditionalFormatting>
  <conditionalFormatting sqref="F20">
    <cfRule type="cellIs" dxfId="51" priority="9" operator="between">
      <formula>0.00001</formula>
      <formula>0.499</formula>
    </cfRule>
  </conditionalFormatting>
  <conditionalFormatting sqref="F20">
    <cfRule type="cellIs" dxfId="50" priority="8" operator="between">
      <formula>0.00001</formula>
      <formula>0.499</formula>
    </cfRule>
  </conditionalFormatting>
  <conditionalFormatting sqref="F20">
    <cfRule type="cellIs" dxfId="49" priority="7" operator="between">
      <formula>0.00001</formula>
      <formula>0.499</formula>
    </cfRule>
  </conditionalFormatting>
  <conditionalFormatting sqref="D28">
    <cfRule type="cellIs" dxfId="48" priority="5" operator="between">
      <formula>0</formula>
      <formula>0.5</formula>
    </cfRule>
    <cfRule type="cellIs" dxfId="47" priority="6" operator="between">
      <formula>0</formula>
      <formula>0.49</formula>
    </cfRule>
  </conditionalFormatting>
  <conditionalFormatting sqref="I23">
    <cfRule type="cellIs" dxfId="46" priority="3" operator="between">
      <formula>0</formula>
      <formula>0.5</formula>
    </cfRule>
    <cfRule type="cellIs" dxfId="45" priority="4" operator="between">
      <formula>0</formula>
      <formula>0.49</formula>
    </cfRule>
  </conditionalFormatting>
  <conditionalFormatting sqref="I17">
    <cfRule type="cellIs" dxfId="44" priority="1" operator="between">
      <formula>0</formula>
      <formula>0.5</formula>
    </cfRule>
    <cfRule type="cellIs" dxfId="4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3" t="s">
        <v>18</v>
      </c>
      <c r="B1" s="843"/>
      <c r="C1" s="843"/>
      <c r="D1" s="843"/>
      <c r="E1" s="843"/>
      <c r="F1" s="843"/>
      <c r="G1" s="1"/>
      <c r="H1" s="1"/>
    </row>
    <row r="2" spans="1:9" x14ac:dyDescent="0.2">
      <c r="A2" s="844"/>
      <c r="B2" s="844"/>
      <c r="C2" s="844"/>
      <c r="D2" s="844"/>
      <c r="E2" s="844"/>
      <c r="F2" s="844"/>
      <c r="G2" s="10"/>
      <c r="H2" s="55" t="s">
        <v>474</v>
      </c>
    </row>
    <row r="3" spans="1:9" x14ac:dyDescent="0.2">
      <c r="A3" s="11"/>
      <c r="B3" s="812">
        <f>INDICE!A3</f>
        <v>44317</v>
      </c>
      <c r="C3" s="812">
        <v>41671</v>
      </c>
      <c r="D3" s="811" t="s">
        <v>116</v>
      </c>
      <c r="E3" s="811"/>
      <c r="F3" s="811" t="s">
        <v>117</v>
      </c>
      <c r="G3" s="811"/>
      <c r="H3" s="811"/>
    </row>
    <row r="4" spans="1:9" x14ac:dyDescent="0.2">
      <c r="A4" s="262"/>
      <c r="B4" s="184" t="s">
        <v>54</v>
      </c>
      <c r="C4" s="185" t="s">
        <v>429</v>
      </c>
      <c r="D4" s="184" t="s">
        <v>54</v>
      </c>
      <c r="E4" s="185" t="s">
        <v>429</v>
      </c>
      <c r="F4" s="184" t="s">
        <v>54</v>
      </c>
      <c r="G4" s="186" t="s">
        <v>429</v>
      </c>
      <c r="H4" s="185" t="s">
        <v>478</v>
      </c>
      <c r="I4" s="55"/>
    </row>
    <row r="5" spans="1:9" ht="14.1" customHeight="1" x14ac:dyDescent="0.2">
      <c r="A5" s="420" t="s">
        <v>337</v>
      </c>
      <c r="B5" s="235">
        <v>16845.477439999999</v>
      </c>
      <c r="C5" s="236">
        <v>121.75225206000589</v>
      </c>
      <c r="D5" s="235">
        <v>83525.452409999998</v>
      </c>
      <c r="E5" s="236">
        <v>92.039106351759116</v>
      </c>
      <c r="F5" s="235">
        <v>176298.30699000001</v>
      </c>
      <c r="G5" s="236">
        <v>25.039043614171142</v>
      </c>
      <c r="H5" s="236">
        <v>45.642703795541564</v>
      </c>
    </row>
    <row r="6" spans="1:9" x14ac:dyDescent="0.2">
      <c r="A6" s="412" t="s">
        <v>338</v>
      </c>
      <c r="B6" s="442">
        <v>7976.8610799999997</v>
      </c>
      <c r="C6" s="515">
        <v>115.59538964541176</v>
      </c>
      <c r="D6" s="442">
        <v>35519.431819999998</v>
      </c>
      <c r="E6" s="443">
        <v>71.942644106966824</v>
      </c>
      <c r="F6" s="442">
        <v>74708.426460000002</v>
      </c>
      <c r="G6" s="443">
        <v>23.764031593264196</v>
      </c>
      <c r="H6" s="443">
        <v>19.341618408951575</v>
      </c>
    </row>
    <row r="7" spans="1:9" x14ac:dyDescent="0.2">
      <c r="A7" s="412" t="s">
        <v>339</v>
      </c>
      <c r="B7" s="444">
        <v>7657.8291899999995</v>
      </c>
      <c r="C7" s="443">
        <v>477.73613369344685</v>
      </c>
      <c r="D7" s="442">
        <v>35286.619930000001</v>
      </c>
      <c r="E7" s="443">
        <v>318.74922208308885</v>
      </c>
      <c r="F7" s="442">
        <v>67644.726009999998</v>
      </c>
      <c r="G7" s="443">
        <v>57.553390773058069</v>
      </c>
      <c r="H7" s="443">
        <v>17.512863539750978</v>
      </c>
    </row>
    <row r="8" spans="1:9" x14ac:dyDescent="0.2">
      <c r="A8" s="412" t="s">
        <v>531</v>
      </c>
      <c r="B8" s="444">
        <v>134.69215</v>
      </c>
      <c r="C8" s="481">
        <v>5.0177881808884397</v>
      </c>
      <c r="D8" s="442">
        <v>1950.8629099999998</v>
      </c>
      <c r="E8" s="481">
        <v>40.260892952949249</v>
      </c>
      <c r="F8" s="442">
        <v>2416.7817300000002</v>
      </c>
      <c r="G8" s="481">
        <v>34.210126700415245</v>
      </c>
      <c r="H8" s="443">
        <v>0.62569207001587057</v>
      </c>
    </row>
    <row r="9" spans="1:9" x14ac:dyDescent="0.2">
      <c r="A9" s="412" t="s">
        <v>532</v>
      </c>
      <c r="B9" s="442">
        <v>1076.09502</v>
      </c>
      <c r="C9" s="443">
        <v>-55.949432465310444</v>
      </c>
      <c r="D9" s="442">
        <v>10768.537750000003</v>
      </c>
      <c r="E9" s="443">
        <v>-17.284123585853504</v>
      </c>
      <c r="F9" s="442">
        <v>31528.372790000001</v>
      </c>
      <c r="G9" s="443">
        <v>-12.16691508601123</v>
      </c>
      <c r="H9" s="443">
        <v>8.162529776823142</v>
      </c>
    </row>
    <row r="10" spans="1:9" x14ac:dyDescent="0.2">
      <c r="A10" s="420" t="s">
        <v>340</v>
      </c>
      <c r="B10" s="422">
        <v>15874.786389999997</v>
      </c>
      <c r="C10" s="236">
        <v>-19.694701654745447</v>
      </c>
      <c r="D10" s="422">
        <v>81185.138759999987</v>
      </c>
      <c r="E10" s="236">
        <v>-18.877045829599631</v>
      </c>
      <c r="F10" s="422">
        <v>209843.83505999998</v>
      </c>
      <c r="G10" s="236">
        <v>-19.49389851621325</v>
      </c>
      <c r="H10" s="236">
        <v>54.327464457768926</v>
      </c>
    </row>
    <row r="11" spans="1:9" x14ac:dyDescent="0.2">
      <c r="A11" s="412" t="s">
        <v>341</v>
      </c>
      <c r="B11" s="442">
        <v>4692.8094399999991</v>
      </c>
      <c r="C11" s="445">
        <v>56.864526694934028</v>
      </c>
      <c r="D11" s="442">
        <v>13015.947050000001</v>
      </c>
      <c r="E11" s="443">
        <v>-37.965651778138678</v>
      </c>
      <c r="F11" s="442">
        <v>37966.463299999996</v>
      </c>
      <c r="G11" s="443">
        <v>-31.141306391981765</v>
      </c>
      <c r="H11" s="443">
        <v>9.8293175252357496</v>
      </c>
    </row>
    <row r="12" spans="1:9" x14ac:dyDescent="0.2">
      <c r="A12" s="412" t="s">
        <v>342</v>
      </c>
      <c r="B12" s="442">
        <v>2081.7350200000001</v>
      </c>
      <c r="C12" s="443">
        <v>-60.706916527892709</v>
      </c>
      <c r="D12" s="442">
        <v>16960.486199999999</v>
      </c>
      <c r="E12" s="443">
        <v>-42.00110916210901</v>
      </c>
      <c r="F12" s="442">
        <v>45501.158690000004</v>
      </c>
      <c r="G12" s="443">
        <v>-37.051461943867388</v>
      </c>
      <c r="H12" s="443">
        <v>11.780010505486036</v>
      </c>
    </row>
    <row r="13" spans="1:9" x14ac:dyDescent="0.2">
      <c r="A13" s="412" t="s">
        <v>343</v>
      </c>
      <c r="B13" s="442">
        <v>2931.3726399999996</v>
      </c>
      <c r="C13" s="451">
        <v>2.4746312792786802</v>
      </c>
      <c r="D13" s="442">
        <v>14863.583079999999</v>
      </c>
      <c r="E13" s="443">
        <v>-6.0232748979752708</v>
      </c>
      <c r="F13" s="442">
        <v>33264.681429999997</v>
      </c>
      <c r="G13" s="443">
        <v>6.0431899282001709</v>
      </c>
      <c r="H13" s="443">
        <v>8.6120509452689316</v>
      </c>
    </row>
    <row r="14" spans="1:9" x14ac:dyDescent="0.2">
      <c r="A14" s="412" t="s">
        <v>344</v>
      </c>
      <c r="B14" s="442">
        <v>3023.9712000000004</v>
      </c>
      <c r="C14" s="443">
        <v>-21.083205123201857</v>
      </c>
      <c r="D14" s="442">
        <v>16413.185229999999</v>
      </c>
      <c r="E14" s="443">
        <v>-24.099476381593814</v>
      </c>
      <c r="F14" s="442">
        <v>43892.912940000002</v>
      </c>
      <c r="G14" s="443">
        <v>-21.534914189098568</v>
      </c>
      <c r="H14" s="443">
        <v>11.363644145247237</v>
      </c>
    </row>
    <row r="15" spans="1:9" x14ac:dyDescent="0.2">
      <c r="A15" s="412" t="s">
        <v>345</v>
      </c>
      <c r="B15" s="442">
        <v>2010.88897</v>
      </c>
      <c r="C15" s="451">
        <v>3.6206299979231389</v>
      </c>
      <c r="D15" s="442">
        <v>11781.773650000001</v>
      </c>
      <c r="E15" s="443">
        <v>102.12029376640719</v>
      </c>
      <c r="F15" s="442">
        <v>27578.107730000003</v>
      </c>
      <c r="G15" s="443">
        <v>57.176634200068889</v>
      </c>
      <c r="H15" s="443">
        <v>7.139826943620756</v>
      </c>
    </row>
    <row r="16" spans="1:9" x14ac:dyDescent="0.2">
      <c r="A16" s="412" t="s">
        <v>346</v>
      </c>
      <c r="B16" s="442">
        <v>1134.0091200000002</v>
      </c>
      <c r="C16" s="443">
        <v>-60.145687077557341</v>
      </c>
      <c r="D16" s="442">
        <v>8150.1635500000011</v>
      </c>
      <c r="E16" s="443">
        <v>23.822968370027102</v>
      </c>
      <c r="F16" s="442">
        <v>21640.510970000003</v>
      </c>
      <c r="G16" s="443">
        <v>-23.751583715147405</v>
      </c>
      <c r="H16" s="761">
        <v>5.6026143929102172</v>
      </c>
    </row>
    <row r="17" spans="1:8" x14ac:dyDescent="0.2">
      <c r="A17" s="420" t="s">
        <v>551</v>
      </c>
      <c r="B17" s="535">
        <v>16.513000000000002</v>
      </c>
      <c r="C17" s="716">
        <v>58.885788511498127</v>
      </c>
      <c r="D17" s="422">
        <v>42.902320000000003</v>
      </c>
      <c r="E17" s="694">
        <v>-71.664617030691701</v>
      </c>
      <c r="F17" s="422">
        <v>115.22732000000001</v>
      </c>
      <c r="G17" s="424">
        <v>-70.465892605408172</v>
      </c>
      <c r="H17" s="760">
        <v>2.9831746689503943E-2</v>
      </c>
    </row>
    <row r="18" spans="1:8" x14ac:dyDescent="0.2">
      <c r="A18" s="421" t="s">
        <v>115</v>
      </c>
      <c r="B18" s="61">
        <v>32736.776829999995</v>
      </c>
      <c r="C18" s="62">
        <v>19.586543144954696</v>
      </c>
      <c r="D18" s="61">
        <v>164753.49348999999</v>
      </c>
      <c r="E18" s="62">
        <v>14.633418832518158</v>
      </c>
      <c r="F18" s="61">
        <v>386257.36937000003</v>
      </c>
      <c r="G18" s="62">
        <v>-3.9257734118985881</v>
      </c>
      <c r="H18" s="62">
        <v>100</v>
      </c>
    </row>
    <row r="19" spans="1:8" x14ac:dyDescent="0.2">
      <c r="A19" s="156"/>
      <c r="B19" s="1"/>
      <c r="C19" s="1"/>
      <c r="D19" s="1"/>
      <c r="E19" s="1"/>
      <c r="F19" s="1"/>
      <c r="G19" s="1"/>
      <c r="H19" s="161" t="s">
        <v>222</v>
      </c>
    </row>
    <row r="20" spans="1:8" x14ac:dyDescent="0.2">
      <c r="A20" s="133" t="s">
        <v>589</v>
      </c>
      <c r="B20" s="1"/>
      <c r="C20" s="1"/>
      <c r="D20" s="1"/>
      <c r="E20" s="1"/>
      <c r="F20" s="1"/>
      <c r="G20" s="1"/>
      <c r="H20" s="1"/>
    </row>
    <row r="21" spans="1:8" x14ac:dyDescent="0.2">
      <c r="A21" s="441" t="s">
        <v>543</v>
      </c>
      <c r="B21" s="1"/>
      <c r="C21" s="1"/>
      <c r="D21" s="1"/>
      <c r="E21" s="1"/>
      <c r="F21" s="1"/>
      <c r="G21" s="1"/>
      <c r="H21" s="1"/>
    </row>
    <row r="22" spans="1:8" x14ac:dyDescent="0.2">
      <c r="A22" s="852"/>
      <c r="B22" s="852"/>
      <c r="C22" s="852"/>
      <c r="D22" s="852"/>
      <c r="E22" s="852"/>
      <c r="F22" s="852"/>
      <c r="G22" s="852"/>
      <c r="H22" s="852"/>
    </row>
    <row r="23" spans="1:8" s="1" customFormat="1" x14ac:dyDescent="0.2">
      <c r="A23" s="852"/>
      <c r="B23" s="852"/>
      <c r="C23" s="852"/>
      <c r="D23" s="852"/>
      <c r="E23" s="852"/>
      <c r="F23" s="852"/>
      <c r="G23" s="852"/>
      <c r="H23" s="85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2" priority="8" operator="between">
      <formula>0.00001</formula>
      <formula>0.049999</formula>
    </cfRule>
  </conditionalFormatting>
  <conditionalFormatting sqref="G18">
    <cfRule type="cellIs" dxfId="41" priority="7" operator="between">
      <formula>0.00001</formula>
      <formula>0.049999</formula>
    </cfRule>
  </conditionalFormatting>
  <conditionalFormatting sqref="C6">
    <cfRule type="cellIs" dxfId="40" priority="5" operator="between">
      <formula>0.0001</formula>
      <formula>0.44999</formula>
    </cfRule>
  </conditionalFormatting>
  <conditionalFormatting sqref="C17">
    <cfRule type="cellIs" dxfId="39" priority="3" operator="between">
      <formula>0</formula>
      <formula>0.5</formula>
    </cfRule>
    <cfRule type="cellIs" dxfId="38" priority="4" operator="between">
      <formula>0</formula>
      <formula>0.49</formula>
    </cfRule>
  </conditionalFormatting>
  <conditionalFormatting sqref="H17">
    <cfRule type="cellIs" dxfId="37" priority="1" operator="between">
      <formula>0</formula>
      <formula>0.5</formula>
    </cfRule>
    <cfRule type="cellIs" dxfId="36"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G17" sqref="G17"/>
    </sheetView>
  </sheetViews>
  <sheetFormatPr baseColWidth="10" defaultRowHeight="14.25" x14ac:dyDescent="0.2"/>
  <cols>
    <col min="1" max="1" width="16.25" customWidth="1"/>
    <col min="9" max="37" width="11" style="1"/>
  </cols>
  <sheetData>
    <row r="1" spans="1:8" ht="15" x14ac:dyDescent="0.25">
      <c r="A1" s="284" t="s">
        <v>513</v>
      </c>
      <c r="B1" s="1"/>
      <c r="C1" s="1"/>
      <c r="D1" s="1"/>
      <c r="E1" s="1"/>
      <c r="F1" s="1"/>
      <c r="G1" s="1"/>
      <c r="H1" s="1"/>
    </row>
    <row r="2" spans="1:8" x14ac:dyDescent="0.2">
      <c r="A2" s="1"/>
      <c r="B2" s="1"/>
      <c r="C2" s="1"/>
      <c r="D2" s="1"/>
      <c r="E2" s="1"/>
      <c r="F2" s="1"/>
      <c r="G2" s="55" t="s">
        <v>476</v>
      </c>
      <c r="H2" s="1"/>
    </row>
    <row r="3" spans="1:8" x14ac:dyDescent="0.2">
      <c r="A3" s="56"/>
      <c r="B3" s="812">
        <f>INDICE!A3</f>
        <v>44317</v>
      </c>
      <c r="C3" s="811">
        <v>41671</v>
      </c>
      <c r="D3" s="811" t="s">
        <v>116</v>
      </c>
      <c r="E3" s="811"/>
      <c r="F3" s="811" t="s">
        <v>117</v>
      </c>
      <c r="G3" s="811"/>
      <c r="H3" s="1"/>
    </row>
    <row r="4" spans="1:8" x14ac:dyDescent="0.2">
      <c r="A4" s="66"/>
      <c r="B4" s="184" t="s">
        <v>350</v>
      </c>
      <c r="C4" s="185" t="s">
        <v>429</v>
      </c>
      <c r="D4" s="184" t="s">
        <v>350</v>
      </c>
      <c r="E4" s="185" t="s">
        <v>429</v>
      </c>
      <c r="F4" s="184" t="s">
        <v>350</v>
      </c>
      <c r="G4" s="186" t="s">
        <v>429</v>
      </c>
      <c r="H4" s="1"/>
    </row>
    <row r="5" spans="1:8" x14ac:dyDescent="0.2">
      <c r="A5" s="446" t="s">
        <v>475</v>
      </c>
      <c r="B5" s="447">
        <v>16.373971115564171</v>
      </c>
      <c r="C5" s="427">
        <v>24.347768912072777</v>
      </c>
      <c r="D5" s="448">
        <v>14.843831779474318</v>
      </c>
      <c r="E5" s="427">
        <v>-9.5874778693374427</v>
      </c>
      <c r="F5" s="448">
        <v>13.052674757429907</v>
      </c>
      <c r="G5" s="427">
        <v>-23.354697270820346</v>
      </c>
      <c r="H5" s="1"/>
    </row>
    <row r="6" spans="1:8" x14ac:dyDescent="0.2">
      <c r="A6" s="3"/>
      <c r="B6" s="3"/>
      <c r="C6" s="3"/>
      <c r="D6" s="3"/>
      <c r="E6" s="3"/>
      <c r="F6" s="3"/>
      <c r="G6" s="55" t="s">
        <v>351</v>
      </c>
      <c r="H6" s="1"/>
    </row>
    <row r="7" spans="1:8" x14ac:dyDescent="0.2">
      <c r="A7" s="80" t="s">
        <v>586</v>
      </c>
      <c r="B7" s="80"/>
      <c r="C7" s="200"/>
      <c r="D7" s="200"/>
      <c r="E7" s="200"/>
      <c r="F7" s="80"/>
      <c r="G7" s="80"/>
      <c r="H7" s="1"/>
    </row>
    <row r="8" spans="1:8" x14ac:dyDescent="0.2">
      <c r="A8" s="133" t="s">
        <v>352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43" t="s">
        <v>347</v>
      </c>
      <c r="B1" s="843"/>
      <c r="C1" s="843"/>
      <c r="D1" s="843"/>
      <c r="E1" s="843"/>
      <c r="F1" s="843"/>
      <c r="G1" s="843"/>
      <c r="H1" s="1"/>
      <c r="I1" s="1"/>
    </row>
    <row r="2" spans="1:34" x14ac:dyDescent="0.2">
      <c r="A2" s="844"/>
      <c r="B2" s="844"/>
      <c r="C2" s="844"/>
      <c r="D2" s="844"/>
      <c r="E2" s="844"/>
      <c r="F2" s="844"/>
      <c r="G2" s="844"/>
      <c r="H2" s="10"/>
      <c r="I2" s="55" t="s">
        <v>474</v>
      </c>
    </row>
    <row r="3" spans="1:34" x14ac:dyDescent="0.2">
      <c r="A3" s="827" t="s">
        <v>458</v>
      </c>
      <c r="B3" s="827" t="s">
        <v>459</v>
      </c>
      <c r="C3" s="809">
        <f>INDICE!A3</f>
        <v>44317</v>
      </c>
      <c r="D3" s="810">
        <v>41671</v>
      </c>
      <c r="E3" s="810" t="s">
        <v>116</v>
      </c>
      <c r="F3" s="810"/>
      <c r="G3" s="810" t="s">
        <v>117</v>
      </c>
      <c r="H3" s="810"/>
      <c r="I3" s="810"/>
    </row>
    <row r="4" spans="1:34" x14ac:dyDescent="0.2">
      <c r="A4" s="828"/>
      <c r="B4" s="828"/>
      <c r="C4" s="82" t="s">
        <v>54</v>
      </c>
      <c r="D4" s="82" t="s">
        <v>429</v>
      </c>
      <c r="E4" s="82" t="s">
        <v>54</v>
      </c>
      <c r="F4" s="82" t="s">
        <v>429</v>
      </c>
      <c r="G4" s="82" t="s">
        <v>54</v>
      </c>
      <c r="H4" s="83" t="s">
        <v>429</v>
      </c>
      <c r="I4" s="83" t="s">
        <v>107</v>
      </c>
    </row>
    <row r="5" spans="1:34" x14ac:dyDescent="0.2">
      <c r="A5" s="706"/>
      <c r="B5" s="719" t="s">
        <v>625</v>
      </c>
      <c r="C5" s="720">
        <v>1.3930199999999999</v>
      </c>
      <c r="D5" s="142">
        <v>62.623892410604832</v>
      </c>
      <c r="E5" s="721">
        <v>17.372450000000001</v>
      </c>
      <c r="F5" s="142">
        <v>11.899118202137187</v>
      </c>
      <c r="G5" s="721">
        <v>29.839549999999999</v>
      </c>
      <c r="H5" s="142">
        <v>9.540762516524067</v>
      </c>
      <c r="I5" s="722">
        <v>0.14489432402600624</v>
      </c>
      <c r="J5" s="673"/>
    </row>
    <row r="6" spans="1:34" x14ac:dyDescent="0.2">
      <c r="A6" s="706"/>
      <c r="B6" s="719" t="s">
        <v>277</v>
      </c>
      <c r="C6" s="720">
        <v>0</v>
      </c>
      <c r="D6" s="142" t="s">
        <v>143</v>
      </c>
      <c r="E6" s="721">
        <v>0</v>
      </c>
      <c r="F6" s="142" t="s">
        <v>143</v>
      </c>
      <c r="G6" s="721">
        <v>145.13882999999998</v>
      </c>
      <c r="H6" s="142" t="s">
        <v>143</v>
      </c>
      <c r="I6" s="723">
        <v>0.70476239295751553</v>
      </c>
      <c r="J6" s="673"/>
    </row>
    <row r="7" spans="1:34" x14ac:dyDescent="0.2">
      <c r="A7" s="706"/>
      <c r="B7" s="719" t="s">
        <v>236</v>
      </c>
      <c r="C7" s="720">
        <v>1942.14177</v>
      </c>
      <c r="D7" s="142">
        <v>78.041972962220413</v>
      </c>
      <c r="E7" s="721">
        <v>7334.2437700000019</v>
      </c>
      <c r="F7" s="142">
        <v>193.32810290263754</v>
      </c>
      <c r="G7" s="721">
        <v>10887.557709999999</v>
      </c>
      <c r="H7" s="142">
        <v>58.698737565850379</v>
      </c>
      <c r="I7" s="723">
        <v>52.867597356011807</v>
      </c>
      <c r="J7" s="673"/>
    </row>
    <row r="8" spans="1:34" x14ac:dyDescent="0.2">
      <c r="A8" s="706"/>
      <c r="B8" s="724" t="s">
        <v>333</v>
      </c>
      <c r="C8" s="725">
        <v>1917.0609600000003</v>
      </c>
      <c r="D8" s="423">
        <v>78.944866524862604</v>
      </c>
      <c r="E8" s="726">
        <v>7163.3353100000004</v>
      </c>
      <c r="F8" s="423">
        <v>208.87747155035541</v>
      </c>
      <c r="G8" s="727">
        <v>10531.28102</v>
      </c>
      <c r="H8" s="423">
        <v>62.313465907155063</v>
      </c>
      <c r="I8" s="728">
        <v>51.137595725163735</v>
      </c>
      <c r="J8" s="673"/>
    </row>
    <row r="9" spans="1:34" x14ac:dyDescent="0.2">
      <c r="A9" s="706"/>
      <c r="B9" s="724" t="s">
        <v>330</v>
      </c>
      <c r="C9" s="725">
        <v>25.08081</v>
      </c>
      <c r="D9" s="423">
        <v>28.4883485630825</v>
      </c>
      <c r="E9" s="726">
        <v>170.90845999999999</v>
      </c>
      <c r="F9" s="423">
        <v>-5.6816618410701611</v>
      </c>
      <c r="G9" s="727">
        <v>356.27669000000003</v>
      </c>
      <c r="H9" s="423">
        <v>-4.2995623439830659</v>
      </c>
      <c r="I9" s="728">
        <v>1.730001630848085</v>
      </c>
      <c r="J9" s="673"/>
    </row>
    <row r="10" spans="1:34" x14ac:dyDescent="0.2">
      <c r="A10" s="706"/>
      <c r="B10" s="719" t="s">
        <v>617</v>
      </c>
      <c r="C10" s="729">
        <v>101.27527000000001</v>
      </c>
      <c r="D10" s="142">
        <v>5.3610339263185276</v>
      </c>
      <c r="E10" s="721">
        <v>333.52525000000003</v>
      </c>
      <c r="F10" s="142">
        <v>-5.065622298684552</v>
      </c>
      <c r="G10" s="721">
        <v>577.60600999999997</v>
      </c>
      <c r="H10" s="142">
        <v>-5.0007833735469589</v>
      </c>
      <c r="I10" s="723">
        <v>2.8047283679649522</v>
      </c>
      <c r="J10" s="673"/>
    </row>
    <row r="11" spans="1:34" x14ac:dyDescent="0.2">
      <c r="A11" s="706"/>
      <c r="B11" s="719" t="s">
        <v>207</v>
      </c>
      <c r="C11" s="720">
        <v>1023.35714</v>
      </c>
      <c r="D11" s="142">
        <v>114398.93596786646</v>
      </c>
      <c r="E11" s="721">
        <v>1029.7948200000001</v>
      </c>
      <c r="F11" s="142">
        <v>3084.7771340634631</v>
      </c>
      <c r="G11" s="721">
        <v>1030.9885899999999</v>
      </c>
      <c r="H11" s="142">
        <v>2146.7959158856552</v>
      </c>
      <c r="I11" s="762">
        <v>5.0062549477648046</v>
      </c>
      <c r="J11" s="673"/>
    </row>
    <row r="12" spans="1:34" x14ac:dyDescent="0.2">
      <c r="A12" s="706"/>
      <c r="B12" s="719" t="s">
        <v>557</v>
      </c>
      <c r="C12" s="720">
        <v>0</v>
      </c>
      <c r="D12" s="142" t="s">
        <v>143</v>
      </c>
      <c r="E12" s="721">
        <v>2.8255100000000004</v>
      </c>
      <c r="F12" s="142" t="s">
        <v>143</v>
      </c>
      <c r="G12" s="721">
        <v>2.8255100000000004</v>
      </c>
      <c r="H12" s="142" t="s">
        <v>143</v>
      </c>
      <c r="I12" s="749">
        <v>1.3720058160351645E-2</v>
      </c>
      <c r="J12" s="673"/>
    </row>
    <row r="13" spans="1:34" x14ac:dyDescent="0.2">
      <c r="A13" s="706"/>
      <c r="B13" s="724" t="s">
        <v>238</v>
      </c>
      <c r="C13" s="725">
        <v>208.96616000000003</v>
      </c>
      <c r="D13" s="423">
        <v>35.415597828048661</v>
      </c>
      <c r="E13" s="726">
        <v>1002.1351800000001</v>
      </c>
      <c r="F13" s="423">
        <v>-6.742864653470801</v>
      </c>
      <c r="G13" s="727">
        <v>6244.4991400000008</v>
      </c>
      <c r="H13" s="423">
        <v>-4.9807258522819149</v>
      </c>
      <c r="I13" s="728">
        <v>30.321921133907093</v>
      </c>
      <c r="J13" s="673"/>
    </row>
    <row r="14" spans="1:34" x14ac:dyDescent="0.2">
      <c r="A14" s="706"/>
      <c r="B14" s="724" t="s">
        <v>333</v>
      </c>
      <c r="C14" s="725">
        <v>208.96616000000003</v>
      </c>
      <c r="D14" s="423">
        <v>35.415597828048661</v>
      </c>
      <c r="E14" s="726">
        <v>1002.1351800000001</v>
      </c>
      <c r="F14" s="423">
        <v>-6.742864653470801</v>
      </c>
      <c r="G14" s="726">
        <v>6244.4991400000008</v>
      </c>
      <c r="H14" s="423">
        <v>-4.8364675618630661</v>
      </c>
      <c r="I14" s="728">
        <v>30.321921133907093</v>
      </c>
      <c r="J14" s="673"/>
    </row>
    <row r="15" spans="1:34" x14ac:dyDescent="0.2">
      <c r="A15" s="717"/>
      <c r="B15" s="719" t="s">
        <v>330</v>
      </c>
      <c r="C15" s="720">
        <v>0</v>
      </c>
      <c r="D15" s="142" t="s">
        <v>143</v>
      </c>
      <c r="E15" s="721">
        <v>0</v>
      </c>
      <c r="F15" s="142" t="s">
        <v>143</v>
      </c>
      <c r="G15" s="721">
        <v>0</v>
      </c>
      <c r="H15" s="142">
        <v>-100</v>
      </c>
      <c r="I15" s="728">
        <v>0</v>
      </c>
      <c r="J15" s="673"/>
    </row>
    <row r="16" spans="1:34" x14ac:dyDescent="0.2">
      <c r="A16" s="717"/>
      <c r="B16" s="719" t="s">
        <v>626</v>
      </c>
      <c r="C16" s="720">
        <v>0.58552999999999999</v>
      </c>
      <c r="D16" s="142" t="s">
        <v>143</v>
      </c>
      <c r="E16" s="721">
        <v>0.58552999999999999</v>
      </c>
      <c r="F16" s="142">
        <v>-0.76435495898582995</v>
      </c>
      <c r="G16" s="721">
        <v>3.2082799999999998</v>
      </c>
      <c r="H16" s="142">
        <v>-40.265282411820785</v>
      </c>
      <c r="I16" s="749">
        <v>1.5578705506153921E-2</v>
      </c>
      <c r="J16" s="67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row>
    <row r="17" spans="1:34" x14ac:dyDescent="0.2">
      <c r="A17" s="730" t="s">
        <v>450</v>
      </c>
      <c r="B17" s="707"/>
      <c r="C17" s="731">
        <v>3277.7188900000001</v>
      </c>
      <c r="D17" s="707">
        <v>144.05569834642321</v>
      </c>
      <c r="E17" s="731">
        <v>9720.4825099999998</v>
      </c>
      <c r="F17" s="708">
        <v>144.55763828846054</v>
      </c>
      <c r="G17" s="731">
        <v>18921.663619999999</v>
      </c>
      <c r="H17" s="708">
        <v>34.017003272209884</v>
      </c>
      <c r="I17" s="709">
        <v>91.879457286298688</v>
      </c>
      <c r="J17" s="67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row>
    <row r="18" spans="1:34" x14ac:dyDescent="0.2">
      <c r="A18" s="717"/>
      <c r="B18" s="719" t="s">
        <v>673</v>
      </c>
      <c r="C18" s="720">
        <v>57.27769</v>
      </c>
      <c r="D18" s="719">
        <v>451.11796401424033</v>
      </c>
      <c r="E18" s="721">
        <v>1451.15408</v>
      </c>
      <c r="F18" s="719">
        <v>444.99081744787429</v>
      </c>
      <c r="G18" s="721">
        <v>1672.34529</v>
      </c>
      <c r="H18" s="719">
        <v>175.88460829603773</v>
      </c>
      <c r="I18" s="762">
        <v>8.1205427137012904</v>
      </c>
      <c r="J18" s="67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3"/>
      <c r="AH18" s="703"/>
    </row>
    <row r="19" spans="1:34" x14ac:dyDescent="0.2">
      <c r="A19" s="732" t="s">
        <v>115</v>
      </c>
      <c r="B19" s="733"/>
      <c r="C19" s="733">
        <v>3334.99658</v>
      </c>
      <c r="D19" s="734">
        <v>146.41366014108436</v>
      </c>
      <c r="E19" s="735">
        <v>11171.636590000002</v>
      </c>
      <c r="F19" s="734">
        <v>163.42037952933921</v>
      </c>
      <c r="G19" s="735">
        <v>20594.008910000004</v>
      </c>
      <c r="H19" s="736">
        <v>39.857174362199331</v>
      </c>
      <c r="I19" s="737">
        <v>100</v>
      </c>
      <c r="J19" s="67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703"/>
      <c r="AH19" s="703"/>
    </row>
    <row r="20" spans="1:34" x14ac:dyDescent="0.2">
      <c r="A20" s="738"/>
      <c r="B20" s="738" t="s">
        <v>333</v>
      </c>
      <c r="C20" s="738">
        <v>2126.0271200000002</v>
      </c>
      <c r="D20" s="739">
        <v>73.464245003975279</v>
      </c>
      <c r="E20" s="740">
        <v>8165.4704900000015</v>
      </c>
      <c r="F20" s="739">
        <v>140.60355919290905</v>
      </c>
      <c r="G20" s="740">
        <v>16775.780159999998</v>
      </c>
      <c r="H20" s="739">
        <v>28.549077934023902</v>
      </c>
      <c r="I20" s="741">
        <v>81.459516859070817</v>
      </c>
      <c r="J20" s="673"/>
    </row>
    <row r="21" spans="1:34" x14ac:dyDescent="0.2">
      <c r="A21" s="738"/>
      <c r="B21" s="738" t="s">
        <v>330</v>
      </c>
      <c r="C21" s="738">
        <v>1208.96946</v>
      </c>
      <c r="D21" s="739">
        <v>846.09357563540118</v>
      </c>
      <c r="E21" s="740">
        <v>3006.1660999999999</v>
      </c>
      <c r="F21" s="739">
        <v>254.81575221244785</v>
      </c>
      <c r="G21" s="740">
        <v>3818.2287499999993</v>
      </c>
      <c r="H21" s="739">
        <v>127.96335003585253</v>
      </c>
      <c r="I21" s="741">
        <v>18.540483140929158</v>
      </c>
      <c r="J21" s="67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703"/>
      <c r="AH21" s="703"/>
    </row>
    <row r="22" spans="1:34" x14ac:dyDescent="0.2">
      <c r="A22" s="742"/>
      <c r="B22" s="742" t="s">
        <v>454</v>
      </c>
      <c r="C22" s="743">
        <v>3276.3258700000001</v>
      </c>
      <c r="D22" s="744">
        <v>144.10766938547192</v>
      </c>
      <c r="E22" s="742">
        <v>9703.1100600000009</v>
      </c>
      <c r="F22" s="744">
        <v>145.07782903373118</v>
      </c>
      <c r="G22" s="742">
        <v>18746.685240000003</v>
      </c>
      <c r="H22" s="745">
        <v>33.034352358526007</v>
      </c>
      <c r="I22" s="745">
        <v>91.029800569315171</v>
      </c>
      <c r="J22" s="67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c r="AH22" s="703"/>
    </row>
    <row r="23" spans="1:34" x14ac:dyDescent="0.2">
      <c r="A23" s="742"/>
      <c r="B23" s="742" t="s">
        <v>455</v>
      </c>
      <c r="C23" s="743">
        <v>58.670709999999964</v>
      </c>
      <c r="D23" s="744">
        <v>421.5364293276532</v>
      </c>
      <c r="E23" s="742">
        <v>1468.5265300000012</v>
      </c>
      <c r="F23" s="744">
        <v>421.13035585729222</v>
      </c>
      <c r="G23" s="742">
        <v>1847.3236700000018</v>
      </c>
      <c r="H23" s="745">
        <v>191.64451154022294</v>
      </c>
      <c r="I23" s="745">
        <v>8.9701994306848221</v>
      </c>
      <c r="J23" s="67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c r="AH23" s="703"/>
    </row>
    <row r="24" spans="1:34" x14ac:dyDescent="0.2">
      <c r="A24" s="789"/>
      <c r="B24" s="789" t="s">
        <v>666</v>
      </c>
      <c r="C24" s="789">
        <v>3174.4650700000002</v>
      </c>
      <c r="D24" s="790">
        <v>154.76386544621778</v>
      </c>
      <c r="E24" s="791">
        <v>9368.9992800000018</v>
      </c>
      <c r="F24" s="790">
        <v>159.72451114071592</v>
      </c>
      <c r="G24" s="791">
        <v>18356.671589999998</v>
      </c>
      <c r="H24" s="790">
        <v>32.379583020319544</v>
      </c>
      <c r="I24" s="792">
        <v>89.135979644479988</v>
      </c>
      <c r="J24" s="67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703"/>
    </row>
    <row r="25" spans="1:34" ht="14.25" customHeight="1" x14ac:dyDescent="0.2">
      <c r="A25" s="747" t="s">
        <v>656</v>
      </c>
      <c r="B25" s="747"/>
      <c r="C25" s="747"/>
      <c r="D25" s="747"/>
      <c r="E25" s="747"/>
      <c r="F25" s="747"/>
      <c r="G25" s="747"/>
      <c r="H25" s="747"/>
      <c r="I25" s="747" t="s">
        <v>222</v>
      </c>
      <c r="J25" s="673"/>
    </row>
    <row r="26" spans="1:34" x14ac:dyDescent="0.2">
      <c r="A26" s="747" t="s">
        <v>650</v>
      </c>
      <c r="B26" s="747"/>
      <c r="C26" s="747"/>
      <c r="D26" s="747"/>
      <c r="E26" s="747"/>
      <c r="F26" s="747"/>
      <c r="G26" s="747"/>
      <c r="H26" s="747"/>
      <c r="I26" s="747"/>
      <c r="J26" s="673"/>
    </row>
    <row r="27" spans="1:34" x14ac:dyDescent="0.2">
      <c r="A27" s="747" t="s">
        <v>676</v>
      </c>
      <c r="B27" s="747"/>
      <c r="C27" s="747"/>
      <c r="D27" s="747"/>
      <c r="E27" s="747"/>
      <c r="F27" s="747"/>
      <c r="G27" s="747"/>
      <c r="H27" s="747"/>
      <c r="I27" s="747"/>
      <c r="J27" s="673"/>
    </row>
    <row r="28" spans="1:34" x14ac:dyDescent="0.2">
      <c r="A28" s="747"/>
      <c r="B28" s="747"/>
      <c r="C28" s="747"/>
      <c r="D28" s="747"/>
      <c r="E28" s="747"/>
      <c r="F28" s="747"/>
      <c r="G28" s="747"/>
      <c r="H28" s="747"/>
      <c r="I28" s="747"/>
      <c r="J28" s="673"/>
    </row>
    <row r="29" spans="1:34" ht="14.25" customHeight="1" x14ac:dyDescent="0.2">
      <c r="A29" s="747"/>
      <c r="B29" s="673"/>
      <c r="C29" s="673"/>
      <c r="D29" s="673"/>
      <c r="E29" s="673"/>
      <c r="F29" s="673"/>
      <c r="G29" s="673"/>
      <c r="H29" s="673"/>
      <c r="I29" s="691"/>
      <c r="J29" s="673"/>
    </row>
    <row r="30" spans="1:34" ht="14.25" customHeight="1" x14ac:dyDescent="0.2">
      <c r="A30" s="747"/>
      <c r="B30" s="747"/>
      <c r="C30" s="747"/>
      <c r="D30" s="747"/>
      <c r="E30" s="747"/>
      <c r="F30" s="747"/>
      <c r="G30" s="747"/>
      <c r="H30" s="747"/>
      <c r="I30" s="747"/>
      <c r="J30" s="690"/>
    </row>
    <row r="31" spans="1:34" ht="14.25" customHeight="1" x14ac:dyDescent="0.2">
      <c r="A31" s="747"/>
      <c r="B31" s="747"/>
      <c r="C31" s="747"/>
      <c r="D31" s="747"/>
      <c r="E31" s="747"/>
      <c r="F31" s="747"/>
      <c r="G31" s="747"/>
      <c r="H31" s="747"/>
      <c r="I31" s="747"/>
      <c r="J31" s="690"/>
    </row>
    <row r="32" spans="1:34" x14ac:dyDescent="0.2">
      <c r="A32" s="747"/>
      <c r="B32" s="747"/>
      <c r="C32" s="747"/>
      <c r="D32" s="747"/>
      <c r="E32" s="747"/>
      <c r="F32" s="747"/>
      <c r="G32" s="747"/>
      <c r="H32" s="747"/>
      <c r="I32" s="747"/>
      <c r="J32" s="673"/>
    </row>
    <row r="33" spans="1:10" ht="28.5" customHeight="1" x14ac:dyDescent="0.2">
      <c r="A33" s="664"/>
      <c r="B33" s="664"/>
      <c r="C33" s="664"/>
      <c r="D33" s="664"/>
      <c r="E33" s="664"/>
      <c r="F33" s="664"/>
      <c r="G33" s="664"/>
      <c r="H33" s="664"/>
      <c r="I33" s="664"/>
      <c r="J33" s="673"/>
    </row>
    <row r="34" spans="1:10" x14ac:dyDescent="0.2">
      <c r="A34" s="672"/>
      <c r="B34" s="672"/>
      <c r="C34" s="672"/>
      <c r="D34" s="672"/>
      <c r="E34" s="672"/>
      <c r="F34" s="672"/>
      <c r="G34" s="672"/>
      <c r="H34" s="672"/>
      <c r="I34" s="672"/>
      <c r="J34" s="673"/>
    </row>
    <row r="35" spans="1:10" x14ac:dyDescent="0.2">
      <c r="A35" s="673"/>
      <c r="B35" s="673"/>
      <c r="C35" s="673"/>
      <c r="D35" s="673"/>
      <c r="E35" s="673"/>
      <c r="F35" s="673"/>
      <c r="G35" s="673"/>
      <c r="H35" s="673"/>
      <c r="I35" s="673"/>
      <c r="J35" s="673"/>
    </row>
    <row r="36" spans="1:10" s="1" customFormat="1" x14ac:dyDescent="0.2">
      <c r="A36" s="672"/>
      <c r="B36" s="672"/>
      <c r="C36" s="672"/>
      <c r="D36" s="672"/>
      <c r="E36" s="672"/>
      <c r="F36" s="672"/>
      <c r="G36" s="672"/>
      <c r="H36" s="672"/>
      <c r="I36" s="672"/>
      <c r="J36" s="673"/>
    </row>
    <row r="37" spans="1:10" s="1" customFormat="1" x14ac:dyDescent="0.2">
      <c r="A37" s="673"/>
      <c r="B37" s="673"/>
      <c r="C37" s="673"/>
      <c r="D37" s="673"/>
      <c r="E37" s="673"/>
      <c r="F37" s="673"/>
      <c r="G37" s="673"/>
      <c r="H37" s="673"/>
      <c r="I37" s="673"/>
      <c r="J37" s="673"/>
    </row>
    <row r="38" spans="1:10" s="1" customFormat="1" x14ac:dyDescent="0.2">
      <c r="A38" s="672"/>
      <c r="B38" s="672"/>
      <c r="C38" s="672"/>
      <c r="D38" s="672"/>
      <c r="E38" s="672"/>
      <c r="F38" s="672"/>
      <c r="G38" s="672"/>
      <c r="H38" s="672"/>
      <c r="I38" s="672"/>
      <c r="J38" s="673"/>
    </row>
    <row r="39" spans="1:10" s="1" customFormat="1" x14ac:dyDescent="0.2">
      <c r="A39" s="665"/>
      <c r="B39" s="665"/>
      <c r="C39" s="665"/>
      <c r="D39" s="665"/>
      <c r="E39" s="665"/>
      <c r="F39" s="665"/>
      <c r="G39" s="666"/>
      <c r="H39" s="665"/>
      <c r="I39" s="665"/>
    </row>
    <row r="40" spans="1:10" s="1" customFormat="1" x14ac:dyDescent="0.2">
      <c r="G40" s="634"/>
    </row>
    <row r="41" spans="1:10" s="1" customFormat="1" x14ac:dyDescent="0.2">
      <c r="G41" s="634"/>
    </row>
    <row r="42" spans="1:10" s="1" customFormat="1" x14ac:dyDescent="0.2">
      <c r="G42" s="634"/>
    </row>
    <row r="43" spans="1:10" s="1" customFormat="1" x14ac:dyDescent="0.2">
      <c r="G43" s="634"/>
    </row>
    <row r="44" spans="1:10" s="1" customFormat="1" x14ac:dyDescent="0.2">
      <c r="G44" s="634"/>
    </row>
    <row r="45" spans="1:10" s="1" customFormat="1" x14ac:dyDescent="0.2">
      <c r="G45" s="634"/>
    </row>
    <row r="46" spans="1:10" s="1" customFormat="1" x14ac:dyDescent="0.2">
      <c r="G46" s="634"/>
    </row>
    <row r="47" spans="1:10" s="1" customFormat="1" x14ac:dyDescent="0.2">
      <c r="G47" s="634"/>
    </row>
    <row r="48" spans="1:10" s="1" customFormat="1" x14ac:dyDescent="0.2">
      <c r="G48" s="634"/>
    </row>
    <row r="49" spans="7:7" s="1" customFormat="1" x14ac:dyDescent="0.2">
      <c r="G49" s="634"/>
    </row>
    <row r="50" spans="7:7" s="1" customFormat="1" x14ac:dyDescent="0.2">
      <c r="G50" s="634"/>
    </row>
    <row r="51" spans="7:7" s="1" customFormat="1" x14ac:dyDescent="0.2">
      <c r="G51" s="634"/>
    </row>
    <row r="52" spans="7:7" s="1" customFormat="1" x14ac:dyDescent="0.2">
      <c r="G52" s="634"/>
    </row>
    <row r="53" spans="7:7" s="1" customFormat="1" x14ac:dyDescent="0.2">
      <c r="G53" s="634"/>
    </row>
    <row r="54" spans="7:7" s="1" customFormat="1" x14ac:dyDescent="0.2">
      <c r="G54" s="634"/>
    </row>
    <row r="55" spans="7:7" s="1" customFormat="1" x14ac:dyDescent="0.2">
      <c r="G55" s="634"/>
    </row>
    <row r="56" spans="7:7" s="1" customFormat="1" x14ac:dyDescent="0.2">
      <c r="G56" s="634"/>
    </row>
    <row r="57" spans="7:7" s="1" customFormat="1" x14ac:dyDescent="0.2">
      <c r="G57" s="634"/>
    </row>
    <row r="58" spans="7:7" s="1" customFormat="1" x14ac:dyDescent="0.2">
      <c r="G58" s="634"/>
    </row>
    <row r="59" spans="7:7" s="1" customFormat="1" x14ac:dyDescent="0.2">
      <c r="G59" s="634"/>
    </row>
    <row r="60" spans="7:7" s="1" customFormat="1" x14ac:dyDescent="0.2">
      <c r="G60" s="634"/>
    </row>
    <row r="61" spans="7:7" s="1" customFormat="1" x14ac:dyDescent="0.2">
      <c r="G61" s="634"/>
    </row>
    <row r="62" spans="7:7" s="1" customFormat="1" x14ac:dyDescent="0.2">
      <c r="G62" s="634"/>
    </row>
    <row r="63" spans="7:7" s="1" customFormat="1" x14ac:dyDescent="0.2">
      <c r="G63" s="634"/>
    </row>
    <row r="64" spans="7:7" s="1" customFormat="1" x14ac:dyDescent="0.2">
      <c r="G64" s="634"/>
    </row>
    <row r="65" spans="7:7" s="1" customFormat="1" x14ac:dyDescent="0.2">
      <c r="G65" s="634"/>
    </row>
    <row r="66" spans="7:7" s="1" customFormat="1" x14ac:dyDescent="0.2">
      <c r="G66" s="634"/>
    </row>
    <row r="67" spans="7:7" s="1" customFormat="1" x14ac:dyDescent="0.2">
      <c r="G67" s="634"/>
    </row>
    <row r="68" spans="7:7" s="1" customFormat="1" x14ac:dyDescent="0.2">
      <c r="G68" s="634"/>
    </row>
    <row r="69" spans="7:7" s="1" customFormat="1" x14ac:dyDescent="0.2">
      <c r="G69" s="634"/>
    </row>
    <row r="70" spans="7:7" s="1" customFormat="1" x14ac:dyDescent="0.2">
      <c r="G70" s="634"/>
    </row>
    <row r="71" spans="7:7" s="1" customFormat="1" x14ac:dyDescent="0.2">
      <c r="G71" s="634"/>
    </row>
    <row r="72" spans="7:7" s="1" customFormat="1" x14ac:dyDescent="0.2">
      <c r="G72" s="634"/>
    </row>
    <row r="73" spans="7:7" s="1" customFormat="1" x14ac:dyDescent="0.2">
      <c r="G73" s="634"/>
    </row>
    <row r="74" spans="7:7" s="1" customFormat="1" x14ac:dyDescent="0.2">
      <c r="G74" s="634"/>
    </row>
    <row r="75" spans="7:7" s="1" customFormat="1" x14ac:dyDescent="0.2">
      <c r="G75" s="634"/>
    </row>
    <row r="76" spans="7:7" s="1" customFormat="1" x14ac:dyDescent="0.2">
      <c r="G76" s="634"/>
    </row>
    <row r="77" spans="7:7" s="1" customFormat="1" x14ac:dyDescent="0.2">
      <c r="G77" s="634"/>
    </row>
    <row r="78" spans="7:7" s="1" customFormat="1" x14ac:dyDescent="0.2">
      <c r="G78" s="634"/>
    </row>
    <row r="79" spans="7:7" s="1" customFormat="1" x14ac:dyDescent="0.2">
      <c r="G79" s="634"/>
    </row>
    <row r="80" spans="7:7" s="1" customFormat="1" x14ac:dyDescent="0.2">
      <c r="G80" s="634"/>
    </row>
    <row r="81" spans="7:7" s="1" customFormat="1" x14ac:dyDescent="0.2">
      <c r="G81" s="634"/>
    </row>
    <row r="82" spans="7:7" s="1" customFormat="1" x14ac:dyDescent="0.2">
      <c r="G82" s="634"/>
    </row>
    <row r="83" spans="7:7" s="1" customFormat="1" x14ac:dyDescent="0.2">
      <c r="G83" s="634"/>
    </row>
    <row r="84" spans="7:7" s="1" customFormat="1" x14ac:dyDescent="0.2">
      <c r="G84" s="634"/>
    </row>
    <row r="85" spans="7:7" s="1" customFormat="1" x14ac:dyDescent="0.2">
      <c r="G85" s="634"/>
    </row>
    <row r="86" spans="7:7" s="1" customFormat="1" x14ac:dyDescent="0.2">
      <c r="G86" s="634"/>
    </row>
    <row r="87" spans="7:7" s="1" customFormat="1" x14ac:dyDescent="0.2">
      <c r="G87" s="634"/>
    </row>
    <row r="88" spans="7:7" s="1" customFormat="1" x14ac:dyDescent="0.2">
      <c r="G88" s="634"/>
    </row>
    <row r="89" spans="7:7" s="1" customFormat="1" x14ac:dyDescent="0.2">
      <c r="G89" s="634"/>
    </row>
    <row r="90" spans="7:7" s="1" customFormat="1" x14ac:dyDescent="0.2">
      <c r="G90" s="634"/>
    </row>
    <row r="91" spans="7:7" s="1" customFormat="1" x14ac:dyDescent="0.2">
      <c r="G91" s="634"/>
    </row>
    <row r="92" spans="7:7" s="1" customFormat="1" x14ac:dyDescent="0.2">
      <c r="G92" s="634"/>
    </row>
    <row r="93" spans="7:7" s="1" customFormat="1" x14ac:dyDescent="0.2">
      <c r="G93" s="634"/>
    </row>
    <row r="94" spans="7:7" s="1" customFormat="1" x14ac:dyDescent="0.2">
      <c r="G94" s="634"/>
    </row>
    <row r="95" spans="7:7" s="1" customFormat="1" x14ac:dyDescent="0.2">
      <c r="G95" s="634"/>
    </row>
    <row r="96" spans="7:7" s="1" customFormat="1" x14ac:dyDescent="0.2">
      <c r="G96" s="634"/>
    </row>
    <row r="97" spans="7:7" s="1" customFormat="1" x14ac:dyDescent="0.2">
      <c r="G97" s="634"/>
    </row>
    <row r="98" spans="7:7" s="1" customFormat="1" x14ac:dyDescent="0.2">
      <c r="G98" s="634"/>
    </row>
    <row r="99" spans="7:7" s="1" customFormat="1" x14ac:dyDescent="0.2">
      <c r="G99" s="634"/>
    </row>
    <row r="100" spans="7:7" s="1" customFormat="1" x14ac:dyDescent="0.2">
      <c r="G100" s="634"/>
    </row>
    <row r="101" spans="7:7" s="1" customFormat="1" x14ac:dyDescent="0.2">
      <c r="G101" s="634"/>
    </row>
    <row r="102" spans="7:7" s="1" customFormat="1" x14ac:dyDescent="0.2">
      <c r="G102" s="634"/>
    </row>
    <row r="103" spans="7:7" s="1" customFormat="1" x14ac:dyDescent="0.2">
      <c r="G103" s="634"/>
    </row>
    <row r="104" spans="7:7" s="1" customFormat="1" x14ac:dyDescent="0.2">
      <c r="G104" s="634"/>
    </row>
    <row r="105" spans="7:7" s="1" customFormat="1" x14ac:dyDescent="0.2">
      <c r="G105" s="634"/>
    </row>
    <row r="106" spans="7:7" s="1" customFormat="1" x14ac:dyDescent="0.2">
      <c r="G106" s="634"/>
    </row>
    <row r="107" spans="7:7" s="1" customFormat="1" x14ac:dyDescent="0.2">
      <c r="G107" s="634"/>
    </row>
    <row r="108" spans="7:7" s="1" customFormat="1" x14ac:dyDescent="0.2">
      <c r="G108" s="634"/>
    </row>
    <row r="109" spans="7:7" s="1" customFormat="1" x14ac:dyDescent="0.2">
      <c r="G109" s="634"/>
    </row>
    <row r="110" spans="7:7" s="1" customFormat="1" x14ac:dyDescent="0.2">
      <c r="G110" s="634"/>
    </row>
    <row r="111" spans="7:7" s="1" customFormat="1" x14ac:dyDescent="0.2">
      <c r="G111" s="634"/>
    </row>
    <row r="112" spans="7:7" s="1" customFormat="1" x14ac:dyDescent="0.2">
      <c r="G112" s="634"/>
    </row>
    <row r="113" spans="7:7" s="1" customFormat="1" x14ac:dyDescent="0.2">
      <c r="G113" s="634"/>
    </row>
    <row r="114" spans="7:7" s="1" customFormat="1" x14ac:dyDescent="0.2">
      <c r="G114" s="634"/>
    </row>
    <row r="115" spans="7:7" s="1" customFormat="1" x14ac:dyDescent="0.2">
      <c r="G115" s="634"/>
    </row>
    <row r="116" spans="7:7" s="1" customFormat="1" x14ac:dyDescent="0.2">
      <c r="G116" s="634"/>
    </row>
    <row r="117" spans="7:7" s="1" customFormat="1" x14ac:dyDescent="0.2">
      <c r="G117" s="634"/>
    </row>
    <row r="118" spans="7:7" s="1" customFormat="1" x14ac:dyDescent="0.2">
      <c r="G118" s="634"/>
    </row>
    <row r="119" spans="7:7" s="1" customFormat="1" x14ac:dyDescent="0.2">
      <c r="G119" s="634"/>
    </row>
    <row r="120" spans="7:7" s="1" customFormat="1" x14ac:dyDescent="0.2">
      <c r="G120" s="634"/>
    </row>
    <row r="121" spans="7:7" s="1" customFormat="1" x14ac:dyDescent="0.2">
      <c r="G121" s="634"/>
    </row>
    <row r="122" spans="7:7" s="1" customFormat="1" x14ac:dyDescent="0.2">
      <c r="G122" s="634"/>
    </row>
    <row r="123" spans="7:7" s="1" customFormat="1" x14ac:dyDescent="0.2">
      <c r="G123" s="634"/>
    </row>
    <row r="124" spans="7:7" s="1" customFormat="1" x14ac:dyDescent="0.2">
      <c r="G124" s="634"/>
    </row>
    <row r="125" spans="7:7" s="1" customFormat="1" x14ac:dyDescent="0.2">
      <c r="G125" s="634"/>
    </row>
    <row r="126" spans="7:7" s="1" customFormat="1" x14ac:dyDescent="0.2">
      <c r="G126" s="634"/>
    </row>
    <row r="127" spans="7:7" s="1" customFormat="1" x14ac:dyDescent="0.2">
      <c r="G127" s="634"/>
    </row>
    <row r="128" spans="7:7" s="1" customFormat="1" x14ac:dyDescent="0.2">
      <c r="G128" s="634"/>
    </row>
    <row r="129" spans="7:7" s="1" customFormat="1" x14ac:dyDescent="0.2">
      <c r="G129" s="634"/>
    </row>
    <row r="130" spans="7:7" s="1" customFormat="1" x14ac:dyDescent="0.2">
      <c r="G130" s="634"/>
    </row>
    <row r="131" spans="7:7" s="1" customFormat="1" x14ac:dyDescent="0.2">
      <c r="G131" s="634"/>
    </row>
    <row r="132" spans="7:7" s="1" customFormat="1" x14ac:dyDescent="0.2">
      <c r="G132" s="634"/>
    </row>
    <row r="133" spans="7:7" s="1" customFormat="1" x14ac:dyDescent="0.2">
      <c r="G133" s="634"/>
    </row>
    <row r="134" spans="7:7" s="1" customFormat="1" x14ac:dyDescent="0.2">
      <c r="G134" s="634"/>
    </row>
    <row r="135" spans="7:7" s="1" customFormat="1" x14ac:dyDescent="0.2">
      <c r="G135" s="634"/>
    </row>
    <row r="136" spans="7:7" s="1" customFormat="1" x14ac:dyDescent="0.2">
      <c r="G136" s="634"/>
    </row>
    <row r="137" spans="7:7" s="1" customFormat="1" x14ac:dyDescent="0.2">
      <c r="G137" s="634"/>
    </row>
    <row r="138" spans="7:7" s="1" customFormat="1" x14ac:dyDescent="0.2">
      <c r="G138" s="634"/>
    </row>
    <row r="139" spans="7:7" s="1" customFormat="1" x14ac:dyDescent="0.2">
      <c r="G139" s="634"/>
    </row>
    <row r="140" spans="7:7" s="1" customFormat="1" x14ac:dyDescent="0.2">
      <c r="G140" s="634"/>
    </row>
    <row r="141" spans="7:7" s="1" customFormat="1" x14ac:dyDescent="0.2">
      <c r="G141" s="634"/>
    </row>
    <row r="142" spans="7:7" s="1" customFormat="1" x14ac:dyDescent="0.2">
      <c r="G142" s="634"/>
    </row>
    <row r="143" spans="7:7" s="1" customFormat="1" x14ac:dyDescent="0.2">
      <c r="G143" s="634"/>
    </row>
    <row r="144" spans="7:7" s="1" customFormat="1" x14ac:dyDescent="0.2">
      <c r="G144" s="634"/>
    </row>
    <row r="145" spans="7:7" s="1" customFormat="1" x14ac:dyDescent="0.2">
      <c r="G145" s="634"/>
    </row>
    <row r="146" spans="7:7" s="1" customFormat="1" x14ac:dyDescent="0.2">
      <c r="G146" s="634"/>
    </row>
    <row r="147" spans="7:7" s="1" customFormat="1" x14ac:dyDescent="0.2">
      <c r="G147" s="634"/>
    </row>
    <row r="148" spans="7:7" s="1" customFormat="1" x14ac:dyDescent="0.2">
      <c r="G148" s="634"/>
    </row>
    <row r="149" spans="7:7" s="1" customFormat="1" x14ac:dyDescent="0.2">
      <c r="G149" s="634"/>
    </row>
    <row r="150" spans="7:7" s="1" customFormat="1" x14ac:dyDescent="0.2">
      <c r="G150" s="634"/>
    </row>
    <row r="151" spans="7:7" s="1" customFormat="1" x14ac:dyDescent="0.2">
      <c r="G151" s="634"/>
    </row>
    <row r="152" spans="7:7" s="1" customFormat="1" x14ac:dyDescent="0.2">
      <c r="G152" s="634"/>
    </row>
    <row r="153" spans="7:7" s="1" customFormat="1" x14ac:dyDescent="0.2">
      <c r="G153" s="634"/>
    </row>
    <row r="154" spans="7:7" s="1" customFormat="1" x14ac:dyDescent="0.2">
      <c r="G154" s="634"/>
    </row>
    <row r="155" spans="7:7" s="1" customFormat="1" x14ac:dyDescent="0.2">
      <c r="G155" s="634"/>
    </row>
    <row r="156" spans="7:7" s="1" customFormat="1" x14ac:dyDescent="0.2">
      <c r="G156" s="634"/>
    </row>
    <row r="157" spans="7:7" s="1" customFormat="1" x14ac:dyDescent="0.2">
      <c r="G157" s="634"/>
    </row>
    <row r="158" spans="7:7" s="1" customFormat="1" x14ac:dyDescent="0.2">
      <c r="G158" s="634"/>
    </row>
    <row r="159" spans="7:7" s="1" customFormat="1" x14ac:dyDescent="0.2">
      <c r="G159" s="634"/>
    </row>
    <row r="160" spans="7:7" s="1" customFormat="1" x14ac:dyDescent="0.2">
      <c r="G160" s="634"/>
    </row>
    <row r="161" spans="7:7" s="1" customFormat="1" x14ac:dyDescent="0.2">
      <c r="G161" s="634"/>
    </row>
    <row r="162" spans="7:7" s="1" customFormat="1" x14ac:dyDescent="0.2">
      <c r="G162" s="634"/>
    </row>
    <row r="163" spans="7:7" s="1" customFormat="1" x14ac:dyDescent="0.2">
      <c r="G163" s="634"/>
    </row>
    <row r="164" spans="7:7" s="1" customFormat="1" x14ac:dyDescent="0.2">
      <c r="G164" s="634"/>
    </row>
    <row r="165" spans="7:7" s="1" customFormat="1" x14ac:dyDescent="0.2">
      <c r="G165" s="634"/>
    </row>
    <row r="166" spans="7:7" s="1" customFormat="1" x14ac:dyDescent="0.2">
      <c r="G166" s="634"/>
    </row>
    <row r="167" spans="7:7" s="1" customFormat="1" x14ac:dyDescent="0.2">
      <c r="G167" s="634"/>
    </row>
    <row r="168" spans="7:7" s="1" customFormat="1" x14ac:dyDescent="0.2">
      <c r="G168" s="634"/>
    </row>
    <row r="169" spans="7:7" s="1" customFormat="1" x14ac:dyDescent="0.2">
      <c r="G169" s="634"/>
    </row>
    <row r="170" spans="7:7" s="1" customFormat="1" x14ac:dyDescent="0.2">
      <c r="G170" s="634"/>
    </row>
    <row r="171" spans="7:7" s="1" customFormat="1" x14ac:dyDescent="0.2">
      <c r="G171" s="634"/>
    </row>
    <row r="172" spans="7:7" s="1" customFormat="1" x14ac:dyDescent="0.2">
      <c r="G172" s="634"/>
    </row>
    <row r="173" spans="7:7" s="1" customFormat="1" x14ac:dyDescent="0.2">
      <c r="G173" s="634"/>
    </row>
    <row r="174" spans="7:7" s="1" customFormat="1" x14ac:dyDescent="0.2">
      <c r="G174" s="634"/>
    </row>
    <row r="175" spans="7:7" s="1" customFormat="1" x14ac:dyDescent="0.2">
      <c r="G175" s="634"/>
    </row>
    <row r="176" spans="7:7" s="1" customFormat="1" x14ac:dyDescent="0.2">
      <c r="G176" s="634"/>
    </row>
    <row r="177" spans="7:7" s="1" customFormat="1" x14ac:dyDescent="0.2">
      <c r="G177" s="634"/>
    </row>
    <row r="178" spans="7:7" s="1" customFormat="1" x14ac:dyDescent="0.2">
      <c r="G178" s="634"/>
    </row>
    <row r="179" spans="7:7" s="1" customFormat="1" x14ac:dyDescent="0.2">
      <c r="G179" s="634"/>
    </row>
    <row r="180" spans="7:7" s="1" customFormat="1" x14ac:dyDescent="0.2">
      <c r="G180" s="634"/>
    </row>
    <row r="181" spans="7:7" s="1" customFormat="1" x14ac:dyDescent="0.2">
      <c r="G181" s="634"/>
    </row>
    <row r="182" spans="7:7" s="1" customFormat="1" x14ac:dyDescent="0.2">
      <c r="G182" s="634"/>
    </row>
    <row r="183" spans="7:7" s="1" customFormat="1" x14ac:dyDescent="0.2">
      <c r="G183" s="634"/>
    </row>
    <row r="184" spans="7:7" s="1" customFormat="1" x14ac:dyDescent="0.2">
      <c r="G184" s="634"/>
    </row>
    <row r="185" spans="7:7" s="1" customFormat="1" x14ac:dyDescent="0.2">
      <c r="G185" s="634"/>
    </row>
    <row r="186" spans="7:7" s="1" customFormat="1" x14ac:dyDescent="0.2">
      <c r="G186" s="634"/>
    </row>
    <row r="187" spans="7:7" s="1" customFormat="1" x14ac:dyDescent="0.2">
      <c r="G187" s="634"/>
    </row>
    <row r="188" spans="7:7" s="1" customFormat="1" x14ac:dyDescent="0.2">
      <c r="G188" s="634"/>
    </row>
    <row r="189" spans="7:7" s="1" customFormat="1" x14ac:dyDescent="0.2">
      <c r="G189" s="634"/>
    </row>
    <row r="190" spans="7:7" s="1" customFormat="1" x14ac:dyDescent="0.2">
      <c r="G190" s="634"/>
    </row>
    <row r="191" spans="7:7" s="1" customFormat="1" x14ac:dyDescent="0.2">
      <c r="G191" s="634"/>
    </row>
    <row r="192" spans="7:7" s="1" customFormat="1" x14ac:dyDescent="0.2">
      <c r="G192" s="634"/>
    </row>
    <row r="193" spans="7:7" s="1" customFormat="1" x14ac:dyDescent="0.2">
      <c r="G193" s="634"/>
    </row>
    <row r="194" spans="7:7" s="1" customFormat="1" x14ac:dyDescent="0.2">
      <c r="G194" s="634"/>
    </row>
    <row r="195" spans="7:7" s="1" customFormat="1" x14ac:dyDescent="0.2">
      <c r="G195" s="634"/>
    </row>
    <row r="196" spans="7:7" s="1" customFormat="1" x14ac:dyDescent="0.2">
      <c r="G196" s="634"/>
    </row>
    <row r="197" spans="7:7" s="1" customFormat="1" x14ac:dyDescent="0.2">
      <c r="G197" s="634"/>
    </row>
    <row r="198" spans="7:7" s="1" customFormat="1" x14ac:dyDescent="0.2">
      <c r="G198" s="634"/>
    </row>
    <row r="199" spans="7:7" s="1" customFormat="1" x14ac:dyDescent="0.2">
      <c r="G199" s="634"/>
    </row>
    <row r="200" spans="7:7" s="1" customFormat="1" x14ac:dyDescent="0.2">
      <c r="G200" s="634"/>
    </row>
    <row r="201" spans="7:7" s="1" customFormat="1" x14ac:dyDescent="0.2">
      <c r="G201" s="634"/>
    </row>
    <row r="202" spans="7:7" s="1" customFormat="1" x14ac:dyDescent="0.2">
      <c r="G202" s="634"/>
    </row>
    <row r="203" spans="7:7" s="1" customFormat="1" x14ac:dyDescent="0.2">
      <c r="G203" s="634"/>
    </row>
    <row r="204" spans="7:7" s="1" customFormat="1" x14ac:dyDescent="0.2">
      <c r="G204" s="634"/>
    </row>
    <row r="205" spans="7:7" s="1" customFormat="1" x14ac:dyDescent="0.2">
      <c r="G205" s="634"/>
    </row>
    <row r="206" spans="7:7" s="1" customFormat="1" x14ac:dyDescent="0.2">
      <c r="G206" s="634"/>
    </row>
    <row r="207" spans="7:7" s="1" customFormat="1" x14ac:dyDescent="0.2">
      <c r="G207" s="634"/>
    </row>
    <row r="208" spans="7:7" s="1" customFormat="1" x14ac:dyDescent="0.2">
      <c r="G208" s="634"/>
    </row>
    <row r="209" spans="7:7" s="1" customFormat="1" x14ac:dyDescent="0.2">
      <c r="G209" s="634"/>
    </row>
    <row r="210" spans="7:7" s="1" customFormat="1" x14ac:dyDescent="0.2">
      <c r="G210" s="634"/>
    </row>
    <row r="211" spans="7:7" s="1" customFormat="1" x14ac:dyDescent="0.2">
      <c r="G211" s="634"/>
    </row>
    <row r="212" spans="7:7" s="1" customFormat="1" x14ac:dyDescent="0.2">
      <c r="G212" s="634"/>
    </row>
    <row r="213" spans="7:7" s="1" customFormat="1" x14ac:dyDescent="0.2">
      <c r="G213" s="634"/>
    </row>
    <row r="214" spans="7:7" s="1" customFormat="1" x14ac:dyDescent="0.2">
      <c r="G214" s="634"/>
    </row>
    <row r="215" spans="7:7" s="1" customFormat="1" x14ac:dyDescent="0.2">
      <c r="G215" s="634"/>
    </row>
    <row r="216" spans="7:7" s="1" customFormat="1" x14ac:dyDescent="0.2">
      <c r="G216" s="634"/>
    </row>
    <row r="217" spans="7:7" s="1" customFormat="1" x14ac:dyDescent="0.2">
      <c r="G217" s="634"/>
    </row>
    <row r="218" spans="7:7" s="1" customFormat="1" x14ac:dyDescent="0.2">
      <c r="G218" s="634"/>
    </row>
    <row r="219" spans="7:7" s="1" customFormat="1" x14ac:dyDescent="0.2">
      <c r="G219" s="634"/>
    </row>
    <row r="220" spans="7:7" s="1" customFormat="1" x14ac:dyDescent="0.2">
      <c r="G220" s="634"/>
    </row>
    <row r="221" spans="7:7" s="1" customFormat="1" x14ac:dyDescent="0.2">
      <c r="G221" s="634"/>
    </row>
    <row r="222" spans="7:7" s="1" customFormat="1" x14ac:dyDescent="0.2">
      <c r="G222" s="634"/>
    </row>
    <row r="223" spans="7:7" s="1" customFormat="1" x14ac:dyDescent="0.2">
      <c r="G223" s="634"/>
    </row>
    <row r="224" spans="7:7" s="1" customFormat="1" x14ac:dyDescent="0.2">
      <c r="G224" s="634"/>
    </row>
    <row r="225" spans="7:7" s="1" customFormat="1" x14ac:dyDescent="0.2">
      <c r="G225" s="634"/>
    </row>
    <row r="226" spans="7:7" s="1" customFormat="1" x14ac:dyDescent="0.2">
      <c r="G226" s="634"/>
    </row>
    <row r="227" spans="7:7" s="1" customFormat="1" x14ac:dyDescent="0.2">
      <c r="G227" s="634"/>
    </row>
    <row r="228" spans="7:7" s="1" customFormat="1" x14ac:dyDescent="0.2">
      <c r="G228" s="634"/>
    </row>
    <row r="229" spans="7:7" s="1" customFormat="1" x14ac:dyDescent="0.2">
      <c r="G229" s="634"/>
    </row>
    <row r="230" spans="7:7" s="1" customFormat="1" x14ac:dyDescent="0.2">
      <c r="G230" s="634"/>
    </row>
    <row r="231" spans="7:7" s="1" customFormat="1" x14ac:dyDescent="0.2">
      <c r="G231" s="634"/>
    </row>
    <row r="232" spans="7:7" s="1" customFormat="1" x14ac:dyDescent="0.2">
      <c r="G232" s="634"/>
    </row>
    <row r="233" spans="7:7" s="1" customFormat="1" x14ac:dyDescent="0.2">
      <c r="G233" s="634"/>
    </row>
    <row r="234" spans="7:7" s="1" customFormat="1" x14ac:dyDescent="0.2">
      <c r="G234" s="634"/>
    </row>
    <row r="235" spans="7:7" s="1" customFormat="1" x14ac:dyDescent="0.2">
      <c r="G235" s="634"/>
    </row>
    <row r="236" spans="7:7" s="1" customFormat="1" x14ac:dyDescent="0.2">
      <c r="G236" s="634"/>
    </row>
    <row r="237" spans="7:7" s="1" customFormat="1" x14ac:dyDescent="0.2">
      <c r="G237" s="634"/>
    </row>
    <row r="238" spans="7:7" s="1" customFormat="1" x14ac:dyDescent="0.2">
      <c r="G238" s="634"/>
    </row>
    <row r="239" spans="7:7" s="1" customFormat="1" x14ac:dyDescent="0.2">
      <c r="G239" s="634"/>
    </row>
    <row r="240" spans="7:7" s="1" customFormat="1" x14ac:dyDescent="0.2">
      <c r="G240" s="634"/>
    </row>
    <row r="241" spans="7:7" s="1" customFormat="1" x14ac:dyDescent="0.2">
      <c r="G241" s="634"/>
    </row>
    <row r="242" spans="7:7" s="1" customFormat="1" x14ac:dyDescent="0.2">
      <c r="G242" s="634"/>
    </row>
    <row r="243" spans="7:7" s="1" customFormat="1" x14ac:dyDescent="0.2">
      <c r="G243" s="634"/>
    </row>
    <row r="244" spans="7:7" s="1" customFormat="1" x14ac:dyDescent="0.2">
      <c r="G244" s="634"/>
    </row>
    <row r="245" spans="7:7" s="1" customFormat="1" x14ac:dyDescent="0.2">
      <c r="G245" s="634"/>
    </row>
    <row r="246" spans="7:7" s="1" customFormat="1" x14ac:dyDescent="0.2">
      <c r="G246" s="634"/>
    </row>
    <row r="247" spans="7:7" s="1" customFormat="1" x14ac:dyDescent="0.2">
      <c r="G247" s="634"/>
    </row>
    <row r="248" spans="7:7" s="1" customFormat="1" x14ac:dyDescent="0.2">
      <c r="G248" s="634"/>
    </row>
    <row r="249" spans="7:7" s="1" customFormat="1" x14ac:dyDescent="0.2">
      <c r="G249" s="634"/>
    </row>
    <row r="250" spans="7:7" s="1" customFormat="1" x14ac:dyDescent="0.2">
      <c r="G250" s="634"/>
    </row>
    <row r="251" spans="7:7" s="1" customFormat="1" x14ac:dyDescent="0.2">
      <c r="G251" s="634"/>
    </row>
    <row r="252" spans="7:7" s="1" customFormat="1" x14ac:dyDescent="0.2">
      <c r="G252" s="634"/>
    </row>
    <row r="253" spans="7:7" s="1" customFormat="1" x14ac:dyDescent="0.2">
      <c r="G253" s="634"/>
    </row>
    <row r="254" spans="7:7" s="1" customFormat="1" x14ac:dyDescent="0.2">
      <c r="G254" s="634"/>
    </row>
    <row r="255" spans="7:7" s="1" customFormat="1" x14ac:dyDescent="0.2">
      <c r="G255" s="634"/>
    </row>
    <row r="256" spans="7:7" s="1" customFormat="1" x14ac:dyDescent="0.2">
      <c r="G256" s="634"/>
    </row>
    <row r="257" spans="7:7" s="1" customFormat="1" x14ac:dyDescent="0.2">
      <c r="G257" s="634"/>
    </row>
    <row r="258" spans="7:7" s="1" customFormat="1" x14ac:dyDescent="0.2">
      <c r="G258" s="634"/>
    </row>
    <row r="259" spans="7:7" s="1" customFormat="1" x14ac:dyDescent="0.2">
      <c r="G259" s="634"/>
    </row>
    <row r="260" spans="7:7" s="1" customFormat="1" x14ac:dyDescent="0.2">
      <c r="G260" s="634"/>
    </row>
    <row r="261" spans="7:7" s="1" customFormat="1" x14ac:dyDescent="0.2">
      <c r="G261" s="634"/>
    </row>
    <row r="262" spans="7:7" s="1" customFormat="1" x14ac:dyDescent="0.2">
      <c r="G262" s="634"/>
    </row>
    <row r="263" spans="7:7" s="1" customFormat="1" x14ac:dyDescent="0.2">
      <c r="G263" s="634"/>
    </row>
    <row r="264" spans="7:7" s="1" customFormat="1" x14ac:dyDescent="0.2">
      <c r="G264" s="634"/>
    </row>
    <row r="265" spans="7:7" s="1" customFormat="1" x14ac:dyDescent="0.2">
      <c r="G265" s="634"/>
    </row>
    <row r="266" spans="7:7" s="1" customFormat="1" x14ac:dyDescent="0.2">
      <c r="G266" s="634"/>
    </row>
    <row r="267" spans="7:7" s="1" customFormat="1" x14ac:dyDescent="0.2">
      <c r="G267" s="634"/>
    </row>
    <row r="268" spans="7:7" s="1" customFormat="1" x14ac:dyDescent="0.2">
      <c r="G268" s="634"/>
    </row>
    <row r="269" spans="7:7" s="1" customFormat="1" x14ac:dyDescent="0.2">
      <c r="G269" s="634"/>
    </row>
    <row r="270" spans="7:7" s="1" customFormat="1" x14ac:dyDescent="0.2">
      <c r="G270" s="634"/>
    </row>
    <row r="271" spans="7:7" s="1" customFormat="1" x14ac:dyDescent="0.2">
      <c r="G271" s="634"/>
    </row>
    <row r="272" spans="7:7" s="1" customFormat="1" x14ac:dyDescent="0.2">
      <c r="G272" s="634"/>
    </row>
    <row r="273" spans="7:7" s="1" customFormat="1" x14ac:dyDescent="0.2">
      <c r="G273" s="634"/>
    </row>
    <row r="274" spans="7:7" s="1" customFormat="1" x14ac:dyDescent="0.2">
      <c r="G274" s="634"/>
    </row>
    <row r="275" spans="7:7" s="1" customFormat="1" x14ac:dyDescent="0.2">
      <c r="G275" s="634"/>
    </row>
    <row r="276" spans="7:7" s="1" customFormat="1" x14ac:dyDescent="0.2">
      <c r="G276" s="634"/>
    </row>
    <row r="277" spans="7:7" s="1" customFormat="1" x14ac:dyDescent="0.2">
      <c r="G277" s="634"/>
    </row>
    <row r="278" spans="7:7" s="1" customFormat="1" x14ac:dyDescent="0.2">
      <c r="G278" s="634"/>
    </row>
    <row r="279" spans="7:7" s="1" customFormat="1" x14ac:dyDescent="0.2">
      <c r="G279" s="634"/>
    </row>
    <row r="280" spans="7:7" s="1" customFormat="1" x14ac:dyDescent="0.2">
      <c r="G280" s="634"/>
    </row>
    <row r="281" spans="7:7" s="1" customFormat="1" x14ac:dyDescent="0.2">
      <c r="G281" s="634"/>
    </row>
    <row r="282" spans="7:7" s="1" customFormat="1" x14ac:dyDescent="0.2">
      <c r="G282" s="634"/>
    </row>
    <row r="283" spans="7:7" s="1" customFormat="1" x14ac:dyDescent="0.2">
      <c r="G283" s="634"/>
    </row>
    <row r="284" spans="7:7" s="1" customFormat="1" x14ac:dyDescent="0.2">
      <c r="G284" s="634"/>
    </row>
    <row r="285" spans="7:7" s="1" customFormat="1" x14ac:dyDescent="0.2">
      <c r="G285" s="634"/>
    </row>
    <row r="286" spans="7:7" s="1" customFormat="1" x14ac:dyDescent="0.2">
      <c r="G286" s="634"/>
    </row>
    <row r="287" spans="7:7" s="1" customFormat="1" x14ac:dyDescent="0.2">
      <c r="G287" s="634"/>
    </row>
    <row r="288" spans="7:7" s="1" customFormat="1" x14ac:dyDescent="0.2">
      <c r="G288" s="634"/>
    </row>
    <row r="289" spans="7:7" s="1" customFormat="1" x14ac:dyDescent="0.2">
      <c r="G289" s="634"/>
    </row>
    <row r="290" spans="7:7" s="1" customFormat="1" x14ac:dyDescent="0.2">
      <c r="G290" s="634"/>
    </row>
    <row r="291" spans="7:7" s="1" customFormat="1" x14ac:dyDescent="0.2">
      <c r="G291" s="634"/>
    </row>
    <row r="292" spans="7:7" s="1" customFormat="1" x14ac:dyDescent="0.2">
      <c r="G292" s="634"/>
    </row>
    <row r="293" spans="7:7" s="1" customFormat="1" x14ac:dyDescent="0.2">
      <c r="G293" s="634"/>
    </row>
    <row r="294" spans="7:7" s="1" customFormat="1" x14ac:dyDescent="0.2">
      <c r="G294" s="634"/>
    </row>
    <row r="295" spans="7:7" s="1" customFormat="1" x14ac:dyDescent="0.2">
      <c r="G295" s="634"/>
    </row>
    <row r="296" spans="7:7" s="1" customFormat="1" x14ac:dyDescent="0.2">
      <c r="G296" s="634"/>
    </row>
    <row r="297" spans="7:7" s="1" customFormat="1" x14ac:dyDescent="0.2">
      <c r="G297" s="634"/>
    </row>
    <row r="298" spans="7:7" s="1" customFormat="1" x14ac:dyDescent="0.2">
      <c r="G298" s="634"/>
    </row>
    <row r="299" spans="7:7" s="1" customFormat="1" x14ac:dyDescent="0.2">
      <c r="G299" s="634"/>
    </row>
    <row r="300" spans="7:7" s="1" customFormat="1" x14ac:dyDescent="0.2">
      <c r="G300" s="634"/>
    </row>
    <row r="301" spans="7:7" s="1" customFormat="1" x14ac:dyDescent="0.2">
      <c r="G301" s="634"/>
    </row>
    <row r="302" spans="7:7" s="1" customFormat="1" x14ac:dyDescent="0.2">
      <c r="G302" s="634"/>
    </row>
    <row r="303" spans="7:7" s="1" customFormat="1" x14ac:dyDescent="0.2">
      <c r="G303" s="634"/>
    </row>
    <row r="304" spans="7:7" s="1" customFormat="1" x14ac:dyDescent="0.2">
      <c r="G304" s="634"/>
    </row>
    <row r="305" spans="7:7" s="1" customFormat="1" x14ac:dyDescent="0.2">
      <c r="G305" s="634"/>
    </row>
    <row r="306" spans="7:7" s="1" customFormat="1" x14ac:dyDescent="0.2">
      <c r="G306" s="634"/>
    </row>
    <row r="307" spans="7:7" s="1" customFormat="1" x14ac:dyDescent="0.2">
      <c r="G307" s="634"/>
    </row>
    <row r="308" spans="7:7" s="1" customFormat="1" x14ac:dyDescent="0.2">
      <c r="G308" s="634"/>
    </row>
    <row r="309" spans="7:7" s="1" customFormat="1" x14ac:dyDescent="0.2">
      <c r="G309" s="634"/>
    </row>
    <row r="310" spans="7:7" s="1" customFormat="1" x14ac:dyDescent="0.2">
      <c r="G310" s="634"/>
    </row>
    <row r="311" spans="7:7" s="1" customFormat="1" x14ac:dyDescent="0.2">
      <c r="G311" s="634"/>
    </row>
    <row r="312" spans="7:7" s="1" customFormat="1" x14ac:dyDescent="0.2">
      <c r="G312" s="634"/>
    </row>
    <row r="313" spans="7:7" s="1" customFormat="1" x14ac:dyDescent="0.2">
      <c r="G313" s="634"/>
    </row>
    <row r="314" spans="7:7" s="1" customFormat="1" x14ac:dyDescent="0.2">
      <c r="G314" s="634"/>
    </row>
    <row r="315" spans="7:7" s="1" customFormat="1" x14ac:dyDescent="0.2">
      <c r="G315" s="634"/>
    </row>
    <row r="316" spans="7:7" s="1" customFormat="1" x14ac:dyDescent="0.2">
      <c r="G316" s="634"/>
    </row>
    <row r="317" spans="7:7" s="1" customFormat="1" x14ac:dyDescent="0.2">
      <c r="G317" s="634"/>
    </row>
    <row r="318" spans="7:7" s="1" customFormat="1" x14ac:dyDescent="0.2">
      <c r="G318" s="634"/>
    </row>
    <row r="319" spans="7:7" s="1" customFormat="1" x14ac:dyDescent="0.2">
      <c r="G319" s="634"/>
    </row>
    <row r="320" spans="7:7" s="1" customFormat="1" x14ac:dyDescent="0.2">
      <c r="G320" s="634"/>
    </row>
    <row r="321" spans="7:7" s="1" customFormat="1" x14ac:dyDescent="0.2">
      <c r="G321" s="634"/>
    </row>
    <row r="322" spans="7:7" s="1" customFormat="1" x14ac:dyDescent="0.2">
      <c r="G322" s="634"/>
    </row>
    <row r="323" spans="7:7" s="1" customFormat="1" x14ac:dyDescent="0.2">
      <c r="G323" s="634"/>
    </row>
    <row r="324" spans="7:7" s="1" customFormat="1" x14ac:dyDescent="0.2">
      <c r="G324" s="634"/>
    </row>
    <row r="325" spans="7:7" s="1" customFormat="1" x14ac:dyDescent="0.2">
      <c r="G325" s="634"/>
    </row>
    <row r="326" spans="7:7" s="1" customFormat="1" x14ac:dyDescent="0.2">
      <c r="G326" s="634"/>
    </row>
    <row r="327" spans="7:7" s="1" customFormat="1" x14ac:dyDescent="0.2">
      <c r="G327" s="634"/>
    </row>
    <row r="328" spans="7:7" s="1" customFormat="1" x14ac:dyDescent="0.2">
      <c r="G328" s="634"/>
    </row>
    <row r="329" spans="7:7" s="1" customFormat="1" x14ac:dyDescent="0.2">
      <c r="G329" s="634"/>
    </row>
    <row r="330" spans="7:7" s="1" customFormat="1" x14ac:dyDescent="0.2">
      <c r="G330" s="634"/>
    </row>
    <row r="331" spans="7:7" s="1" customFormat="1" x14ac:dyDescent="0.2">
      <c r="G331" s="634"/>
    </row>
    <row r="332" spans="7:7" s="1" customFormat="1" x14ac:dyDescent="0.2">
      <c r="G332" s="634"/>
    </row>
    <row r="333" spans="7:7" s="1" customFormat="1" x14ac:dyDescent="0.2">
      <c r="G333" s="634"/>
    </row>
    <row r="334" spans="7:7" s="1" customFormat="1" x14ac:dyDescent="0.2">
      <c r="G334" s="634"/>
    </row>
    <row r="335" spans="7:7" s="1" customFormat="1" x14ac:dyDescent="0.2">
      <c r="G335" s="634"/>
    </row>
    <row r="336" spans="7:7" s="1" customFormat="1" x14ac:dyDescent="0.2">
      <c r="G336" s="634"/>
    </row>
    <row r="337" spans="7:7" s="1" customFormat="1" x14ac:dyDescent="0.2">
      <c r="G337" s="634"/>
    </row>
    <row r="338" spans="7:7" s="1" customFormat="1" x14ac:dyDescent="0.2">
      <c r="G338" s="634"/>
    </row>
    <row r="339" spans="7:7" s="1" customFormat="1" x14ac:dyDescent="0.2">
      <c r="G339" s="634"/>
    </row>
    <row r="340" spans="7:7" s="1" customFormat="1" x14ac:dyDescent="0.2">
      <c r="G340" s="634"/>
    </row>
  </sheetData>
  <mergeCells count="6">
    <mergeCell ref="A1:G2"/>
    <mergeCell ref="C3:D3"/>
    <mergeCell ref="E3:F3"/>
    <mergeCell ref="A3:A4"/>
    <mergeCell ref="B3:B4"/>
    <mergeCell ref="G3:I3"/>
  </mergeCells>
  <conditionalFormatting sqref="C10">
    <cfRule type="cellIs" dxfId="35" priority="11" operator="equal">
      <formula>0</formula>
    </cfRule>
    <cfRule type="cellIs" dxfId="34" priority="12" operator="between">
      <formula>0</formula>
      <formula>0.5</formula>
    </cfRule>
    <cfRule type="cellIs" dxfId="33" priority="13" operator="between">
      <formula>0</formula>
      <formula>0.49</formula>
    </cfRule>
  </conditionalFormatting>
  <conditionalFormatting sqref="I11">
    <cfRule type="cellIs" dxfId="32" priority="7" operator="between">
      <formula>0</formula>
      <formula>0.5</formula>
    </cfRule>
    <cfRule type="cellIs" dxfId="31" priority="8" operator="between">
      <formula>0</formula>
      <formula>0.49</formula>
    </cfRule>
  </conditionalFormatting>
  <conditionalFormatting sqref="I16">
    <cfRule type="cellIs" dxfId="30" priority="5" operator="between">
      <formula>0</formula>
      <formula>0.5</formula>
    </cfRule>
    <cfRule type="cellIs" dxfId="29" priority="6" operator="between">
      <formula>0</formula>
      <formula>0.49</formula>
    </cfRule>
  </conditionalFormatting>
  <conditionalFormatting sqref="I18">
    <cfRule type="cellIs" dxfId="28" priority="3" operator="between">
      <formula>0</formula>
      <formula>0.5</formula>
    </cfRule>
    <cfRule type="cellIs" dxfId="27" priority="4" operator="between">
      <formula>0</formula>
      <formula>0.49</formula>
    </cfRule>
  </conditionalFormatting>
  <conditionalFormatting sqref="I12">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3" t="s">
        <v>349</v>
      </c>
      <c r="B1" s="843"/>
      <c r="C1" s="843"/>
      <c r="D1" s="843"/>
      <c r="E1" s="843"/>
      <c r="F1" s="843"/>
      <c r="G1" s="1"/>
      <c r="H1" s="1"/>
      <c r="I1" s="1"/>
    </row>
    <row r="2" spans="1:12" x14ac:dyDescent="0.2">
      <c r="A2" s="844"/>
      <c r="B2" s="844"/>
      <c r="C2" s="844"/>
      <c r="D2" s="844"/>
      <c r="E2" s="844"/>
      <c r="F2" s="844"/>
      <c r="G2" s="10"/>
      <c r="H2" s="55" t="s">
        <v>474</v>
      </c>
      <c r="I2" s="1"/>
    </row>
    <row r="3" spans="1:12" x14ac:dyDescent="0.2">
      <c r="A3" s="11"/>
      <c r="B3" s="809">
        <f>INDICE!A3</f>
        <v>44317</v>
      </c>
      <c r="C3" s="810">
        <v>41671</v>
      </c>
      <c r="D3" s="810" t="s">
        <v>116</v>
      </c>
      <c r="E3" s="810"/>
      <c r="F3" s="810" t="s">
        <v>117</v>
      </c>
      <c r="G3" s="810"/>
      <c r="H3" s="810"/>
      <c r="I3" s="1"/>
    </row>
    <row r="4" spans="1:12" x14ac:dyDescent="0.2">
      <c r="A4" s="262"/>
      <c r="B4" s="82" t="s">
        <v>54</v>
      </c>
      <c r="C4" s="82" t="s">
        <v>429</v>
      </c>
      <c r="D4" s="82" t="s">
        <v>54</v>
      </c>
      <c r="E4" s="82" t="s">
        <v>429</v>
      </c>
      <c r="F4" s="82" t="s">
        <v>54</v>
      </c>
      <c r="G4" s="83" t="s">
        <v>429</v>
      </c>
      <c r="H4" s="83" t="s">
        <v>107</v>
      </c>
      <c r="I4" s="55"/>
    </row>
    <row r="5" spans="1:12" ht="14.1" customHeight="1" x14ac:dyDescent="0.2">
      <c r="A5" s="495" t="s">
        <v>337</v>
      </c>
      <c r="B5" s="235">
        <v>2126.0271200000002</v>
      </c>
      <c r="C5" s="759">
        <v>73.464245003975279</v>
      </c>
      <c r="D5" s="235">
        <v>8165.4704900000015</v>
      </c>
      <c r="E5" s="236">
        <v>140.60355919290905</v>
      </c>
      <c r="F5" s="235">
        <v>16775.780159999998</v>
      </c>
      <c r="G5" s="236">
        <v>28.549077934023902</v>
      </c>
      <c r="H5" s="236">
        <v>81.459516859070817</v>
      </c>
      <c r="I5" s="1"/>
    </row>
    <row r="6" spans="1:12" x14ac:dyDescent="0.2">
      <c r="A6" s="3" t="s">
        <v>531</v>
      </c>
      <c r="B6" s="442">
        <v>208.96616000000003</v>
      </c>
      <c r="C6" s="450">
        <v>35.415597828048661</v>
      </c>
      <c r="D6" s="442">
        <v>1002.1351800000001</v>
      </c>
      <c r="E6" s="450">
        <v>-6.742864653470801</v>
      </c>
      <c r="F6" s="442">
        <v>6244.4991400000008</v>
      </c>
      <c r="G6" s="450">
        <v>-4.8364675618630395</v>
      </c>
      <c r="H6" s="450">
        <v>30.321921133907093</v>
      </c>
      <c r="I6" s="1"/>
    </row>
    <row r="7" spans="1:12" x14ac:dyDescent="0.2">
      <c r="A7" s="3" t="s">
        <v>532</v>
      </c>
      <c r="B7" s="444">
        <v>1917.0609600000003</v>
      </c>
      <c r="C7" s="450">
        <v>78.944866524862604</v>
      </c>
      <c r="D7" s="444">
        <v>7163.3353100000004</v>
      </c>
      <c r="E7" s="450">
        <v>208.87747155035541</v>
      </c>
      <c r="F7" s="444">
        <v>10531.28102</v>
      </c>
      <c r="G7" s="450">
        <v>62.313465907155063</v>
      </c>
      <c r="H7" s="450">
        <v>51.137595725163735</v>
      </c>
      <c r="I7" s="166"/>
      <c r="J7" s="166"/>
    </row>
    <row r="8" spans="1:12" x14ac:dyDescent="0.2">
      <c r="A8" s="495" t="s">
        <v>678</v>
      </c>
      <c r="B8" s="422">
        <v>1187.0404799999999</v>
      </c>
      <c r="C8" s="424">
        <v>948.81856870393233</v>
      </c>
      <c r="D8" s="422">
        <v>2934.1165799999999</v>
      </c>
      <c r="E8" s="424">
        <v>333.40936750980489</v>
      </c>
      <c r="F8" s="422">
        <v>3640.6051700000003</v>
      </c>
      <c r="G8" s="424">
        <v>187.58392035793068</v>
      </c>
      <c r="H8" s="424">
        <v>17.677981911682096</v>
      </c>
      <c r="I8" s="166"/>
      <c r="J8" s="166"/>
    </row>
    <row r="9" spans="1:12" x14ac:dyDescent="0.2">
      <c r="A9" s="3" t="s">
        <v>341</v>
      </c>
      <c r="B9" s="442">
        <v>51.55270999999999</v>
      </c>
      <c r="C9" s="450">
        <v>475.94937274534084</v>
      </c>
      <c r="D9" s="442">
        <v>326.79010999999997</v>
      </c>
      <c r="E9" s="450">
        <v>15.048175945388053</v>
      </c>
      <c r="F9" s="442">
        <v>585.73712</v>
      </c>
      <c r="G9" s="450">
        <v>2.1491930358929916</v>
      </c>
      <c r="H9" s="450">
        <v>2.8442112585256711</v>
      </c>
      <c r="I9" s="166"/>
      <c r="J9" s="166"/>
    </row>
    <row r="10" spans="1:12" x14ac:dyDescent="0.2">
      <c r="A10" s="3" t="s">
        <v>342</v>
      </c>
      <c r="B10" s="444">
        <v>8.4093699999999991</v>
      </c>
      <c r="C10" s="451">
        <v>3.7453520820944961</v>
      </c>
      <c r="D10" s="444">
        <v>66.183059999999998</v>
      </c>
      <c r="E10" s="450">
        <v>-24.348720954675461</v>
      </c>
      <c r="F10" s="444">
        <v>141.39372</v>
      </c>
      <c r="G10" s="451">
        <v>-30.972106757012931</v>
      </c>
      <c r="H10" s="500">
        <v>0.68657695846359612</v>
      </c>
      <c r="I10" s="166"/>
      <c r="J10" s="166"/>
    </row>
    <row r="11" spans="1:12" x14ac:dyDescent="0.2">
      <c r="A11" s="3" t="s">
        <v>343</v>
      </c>
      <c r="B11" s="442">
        <v>1021.91452</v>
      </c>
      <c r="C11" s="450" t="s">
        <v>143</v>
      </c>
      <c r="D11" s="442">
        <v>1374.0726200000001</v>
      </c>
      <c r="E11" s="450" t="s">
        <v>143</v>
      </c>
      <c r="F11" s="442">
        <v>1374.0726200000001</v>
      </c>
      <c r="G11" s="450">
        <v>51607.601067212578</v>
      </c>
      <c r="H11" s="450">
        <v>6.672195909038285</v>
      </c>
      <c r="I11" s="1"/>
      <c r="J11" s="450"/>
      <c r="L11" s="450"/>
    </row>
    <row r="12" spans="1:12" x14ac:dyDescent="0.2">
      <c r="A12" s="3" t="s">
        <v>344</v>
      </c>
      <c r="B12" s="502">
        <v>67.347700000000017</v>
      </c>
      <c r="C12" s="443">
        <v>-29.935281292663813</v>
      </c>
      <c r="D12" s="442">
        <v>1040.3724399999999</v>
      </c>
      <c r="E12" s="450">
        <v>371.97999993013565</v>
      </c>
      <c r="F12" s="442">
        <v>1176.5653200000002</v>
      </c>
      <c r="G12" s="450">
        <v>237.45308794881529</v>
      </c>
      <c r="H12" s="500">
        <v>5.713143687282205</v>
      </c>
      <c r="I12" s="166"/>
      <c r="J12" s="166"/>
    </row>
    <row r="13" spans="1:12" x14ac:dyDescent="0.2">
      <c r="A13" s="3" t="s">
        <v>345</v>
      </c>
      <c r="B13" s="442">
        <v>37.816180000000003</v>
      </c>
      <c r="C13" s="443" t="s">
        <v>143</v>
      </c>
      <c r="D13" s="442">
        <v>126.69835</v>
      </c>
      <c r="E13" s="443">
        <v>281.08617893417198</v>
      </c>
      <c r="F13" s="442">
        <v>217.69756000000001</v>
      </c>
      <c r="G13" s="443">
        <v>157.38449962804745</v>
      </c>
      <c r="H13" s="450">
        <v>1.0570917054148248</v>
      </c>
      <c r="I13" s="166"/>
      <c r="J13" s="166"/>
    </row>
    <row r="14" spans="1:12" x14ac:dyDescent="0.2">
      <c r="A14" s="66" t="s">
        <v>346</v>
      </c>
      <c r="B14" s="442">
        <v>0</v>
      </c>
      <c r="C14" s="510" t="s">
        <v>143</v>
      </c>
      <c r="D14" s="442">
        <v>0</v>
      </c>
      <c r="E14" s="510">
        <v>-100</v>
      </c>
      <c r="F14" s="442">
        <v>145.13882999999998</v>
      </c>
      <c r="G14" s="450">
        <v>180.29652498258994</v>
      </c>
      <c r="H14" s="450">
        <v>0.70476239295751553</v>
      </c>
      <c r="I14" s="1"/>
      <c r="J14" s="166"/>
    </row>
    <row r="15" spans="1:12" x14ac:dyDescent="0.2">
      <c r="A15" s="495" t="s">
        <v>677</v>
      </c>
      <c r="B15" s="422">
        <v>21.928979999999999</v>
      </c>
      <c r="C15" s="716">
        <v>50.130831447197089</v>
      </c>
      <c r="D15" s="422">
        <v>72.049519999999987</v>
      </c>
      <c r="E15" s="694">
        <v>-57.683157091269436</v>
      </c>
      <c r="F15" s="422">
        <v>177.62358</v>
      </c>
      <c r="G15" s="424">
        <v>-56.571574626926981</v>
      </c>
      <c r="H15" s="424">
        <v>0.8625012292470644</v>
      </c>
      <c r="I15" s="166"/>
      <c r="J15" s="166"/>
    </row>
    <row r="16" spans="1:12" x14ac:dyDescent="0.2">
      <c r="A16" s="671" t="s">
        <v>115</v>
      </c>
      <c r="B16" s="61">
        <v>3334.99658</v>
      </c>
      <c r="C16" s="62">
        <v>146.41366014108442</v>
      </c>
      <c r="D16" s="61">
        <v>11171.636590000002</v>
      </c>
      <c r="E16" s="62">
        <v>163.42037952933921</v>
      </c>
      <c r="F16" s="61">
        <v>20594.008910000004</v>
      </c>
      <c r="G16" s="62">
        <v>39.857174362199309</v>
      </c>
      <c r="H16" s="62">
        <v>100</v>
      </c>
      <c r="I16" s="10"/>
      <c r="J16" s="166"/>
      <c r="L16" s="166"/>
    </row>
    <row r="17" spans="1:9" x14ac:dyDescent="0.2">
      <c r="A17" s="133" t="s">
        <v>589</v>
      </c>
      <c r="B17" s="1"/>
      <c r="C17" s="10"/>
      <c r="D17" s="10"/>
      <c r="E17" s="10"/>
      <c r="F17" s="10"/>
      <c r="G17" s="10"/>
      <c r="H17" s="161" t="s">
        <v>222</v>
      </c>
      <c r="I17" s="1"/>
    </row>
    <row r="18" spans="1:9" x14ac:dyDescent="0.2">
      <c r="A18" s="133" t="s">
        <v>633</v>
      </c>
      <c r="B18" s="1"/>
      <c r="C18" s="1"/>
      <c r="D18" s="1"/>
      <c r="E18" s="1"/>
      <c r="F18" s="1"/>
      <c r="G18" s="1"/>
      <c r="H18" s="1"/>
      <c r="I18" s="1"/>
    </row>
    <row r="19" spans="1:9" x14ac:dyDescent="0.2">
      <c r="A19" s="133" t="s">
        <v>653</v>
      </c>
      <c r="B19" s="1"/>
      <c r="C19" s="1"/>
      <c r="D19" s="1"/>
      <c r="E19" s="1"/>
      <c r="F19" s="1"/>
      <c r="G19" s="1"/>
      <c r="H19" s="1"/>
      <c r="I19" s="1"/>
    </row>
    <row r="20" spans="1:9" ht="14.25" customHeight="1" x14ac:dyDescent="0.2">
      <c r="A20" s="441" t="s">
        <v>543</v>
      </c>
      <c r="B20" s="601"/>
      <c r="C20" s="601"/>
      <c r="D20" s="601"/>
      <c r="E20" s="601"/>
      <c r="F20" s="601"/>
      <c r="G20" s="601"/>
      <c r="H20" s="601"/>
      <c r="I20" s="1"/>
    </row>
    <row r="21" spans="1:9" x14ac:dyDescent="0.2">
      <c r="A21" s="601"/>
      <c r="B21" s="601"/>
      <c r="C21" s="601"/>
      <c r="D21" s="601"/>
      <c r="E21" s="601"/>
      <c r="F21" s="601"/>
      <c r="G21" s="601"/>
      <c r="H21" s="601"/>
      <c r="I21" s="1"/>
    </row>
    <row r="22" spans="1:9" s="1" customFormat="1" x14ac:dyDescent="0.2">
      <c r="A22" s="601"/>
      <c r="B22" s="601"/>
      <c r="C22" s="601"/>
      <c r="D22" s="601"/>
      <c r="E22" s="601"/>
      <c r="F22" s="601"/>
      <c r="G22" s="601"/>
      <c r="H22" s="60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3" t="s">
        <v>535</v>
      </c>
      <c r="B1" s="843"/>
      <c r="C1" s="843"/>
      <c r="D1" s="843"/>
      <c r="E1" s="843"/>
      <c r="F1" s="843"/>
      <c r="G1" s="1"/>
      <c r="H1" s="1"/>
    </row>
    <row r="2" spans="1:8" x14ac:dyDescent="0.2">
      <c r="A2" s="844"/>
      <c r="B2" s="844"/>
      <c r="C2" s="844"/>
      <c r="D2" s="844"/>
      <c r="E2" s="844"/>
      <c r="F2" s="844"/>
      <c r="G2" s="10"/>
      <c r="H2" s="55" t="s">
        <v>474</v>
      </c>
    </row>
    <row r="3" spans="1:8" x14ac:dyDescent="0.2">
      <c r="A3" s="11"/>
      <c r="B3" s="812">
        <f>INDICE!A3</f>
        <v>44317</v>
      </c>
      <c r="C3" s="812">
        <v>41671</v>
      </c>
      <c r="D3" s="811" t="s">
        <v>116</v>
      </c>
      <c r="E3" s="811"/>
      <c r="F3" s="811" t="s">
        <v>117</v>
      </c>
      <c r="G3" s="811"/>
      <c r="H3" s="811"/>
    </row>
    <row r="4" spans="1:8" x14ac:dyDescent="0.2">
      <c r="A4" s="262"/>
      <c r="B4" s="184" t="s">
        <v>54</v>
      </c>
      <c r="C4" s="185" t="s">
        <v>429</v>
      </c>
      <c r="D4" s="184" t="s">
        <v>54</v>
      </c>
      <c r="E4" s="185" t="s">
        <v>429</v>
      </c>
      <c r="F4" s="184" t="s">
        <v>54</v>
      </c>
      <c r="G4" s="186" t="s">
        <v>429</v>
      </c>
      <c r="H4" s="185" t="s">
        <v>478</v>
      </c>
    </row>
    <row r="5" spans="1:8" x14ac:dyDescent="0.2">
      <c r="A5" s="421" t="s">
        <v>115</v>
      </c>
      <c r="B5" s="61">
        <v>29401.780250000003</v>
      </c>
      <c r="C5" s="771">
        <v>12.990104654878765</v>
      </c>
      <c r="D5" s="61">
        <v>153581.85690000001</v>
      </c>
      <c r="E5" s="62">
        <v>10.109476254837901</v>
      </c>
      <c r="F5" s="61">
        <v>365663.36046</v>
      </c>
      <c r="G5" s="62">
        <v>-5.590321013965653</v>
      </c>
      <c r="H5" s="62">
        <v>100</v>
      </c>
    </row>
    <row r="6" spans="1:8" x14ac:dyDescent="0.2">
      <c r="A6" s="675" t="s">
        <v>335</v>
      </c>
      <c r="B6" s="181">
        <v>14719.450320000002</v>
      </c>
      <c r="C6" s="763">
        <v>131.04185568195959</v>
      </c>
      <c r="D6" s="181">
        <v>75359.981919999991</v>
      </c>
      <c r="E6" s="155">
        <v>87.929022007301924</v>
      </c>
      <c r="F6" s="181">
        <v>159522.52683000002</v>
      </c>
      <c r="G6" s="155">
        <v>24.681026759247242</v>
      </c>
      <c r="H6" s="155">
        <v>43.625515728270578</v>
      </c>
    </row>
    <row r="7" spans="1:8" x14ac:dyDescent="0.2">
      <c r="A7" s="675" t="s">
        <v>336</v>
      </c>
      <c r="B7" s="181">
        <v>14682.329929999998</v>
      </c>
      <c r="C7" s="155">
        <v>-25.283239824642568</v>
      </c>
      <c r="D7" s="181">
        <v>78221.874979999993</v>
      </c>
      <c r="E7" s="155">
        <v>-21.290770584416343</v>
      </c>
      <c r="F7" s="181">
        <v>206140.83362999995</v>
      </c>
      <c r="G7" s="155">
        <v>-20.522800747716218</v>
      </c>
      <c r="H7" s="155">
        <v>56.374484271729422</v>
      </c>
    </row>
    <row r="8" spans="1:8" x14ac:dyDescent="0.2">
      <c r="A8" s="482" t="s">
        <v>634</v>
      </c>
      <c r="B8" s="416">
        <v>2553.3158400000007</v>
      </c>
      <c r="C8" s="417">
        <v>-73.02383039310368</v>
      </c>
      <c r="D8" s="416">
        <v>20868.366760000004</v>
      </c>
      <c r="E8" s="419">
        <v>-53.403068099175655</v>
      </c>
      <c r="F8" s="418">
        <v>63380.551529999982</v>
      </c>
      <c r="G8" s="419">
        <v>-35.869559577640352</v>
      </c>
      <c r="H8" s="419">
        <v>17.33303316205048</v>
      </c>
    </row>
    <row r="9" spans="1:8" x14ac:dyDescent="0.2">
      <c r="A9" s="784" t="s">
        <v>635</v>
      </c>
      <c r="B9" s="785">
        <v>26848.464410000004</v>
      </c>
      <c r="C9" s="786">
        <v>62.162936737912233</v>
      </c>
      <c r="D9" s="785">
        <v>132713.49014000001</v>
      </c>
      <c r="E9" s="787">
        <v>40.146582538538937</v>
      </c>
      <c r="F9" s="788">
        <v>302282.80893</v>
      </c>
      <c r="G9" s="787">
        <v>4.7829019837424944</v>
      </c>
      <c r="H9" s="787">
        <v>82.666966837949516</v>
      </c>
    </row>
    <row r="10" spans="1:8" x14ac:dyDescent="0.2">
      <c r="A10" s="15"/>
      <c r="B10" s="15"/>
      <c r="C10" s="437"/>
      <c r="D10" s="1"/>
      <c r="E10" s="1"/>
      <c r="F10" s="1"/>
      <c r="G10" s="1"/>
      <c r="H10" s="161" t="s">
        <v>222</v>
      </c>
    </row>
    <row r="11" spans="1:8" x14ac:dyDescent="0.2">
      <c r="A11" s="133" t="s">
        <v>589</v>
      </c>
      <c r="B11" s="1"/>
      <c r="C11" s="1"/>
      <c r="D11" s="1"/>
      <c r="E11" s="1"/>
      <c r="F11" s="1"/>
      <c r="G11" s="1"/>
      <c r="H11" s="1"/>
    </row>
    <row r="12" spans="1:8" x14ac:dyDescent="0.2">
      <c r="A12" s="441" t="s">
        <v>544</v>
      </c>
      <c r="B12" s="1"/>
      <c r="C12" s="1"/>
      <c r="D12" s="1"/>
      <c r="E12" s="1"/>
      <c r="F12" s="1"/>
      <c r="G12" s="1"/>
      <c r="H12" s="1"/>
    </row>
    <row r="13" spans="1:8" x14ac:dyDescent="0.2">
      <c r="A13" s="852"/>
      <c r="B13" s="852"/>
      <c r="C13" s="852"/>
      <c r="D13" s="852"/>
      <c r="E13" s="852"/>
      <c r="F13" s="852"/>
      <c r="G13" s="852"/>
      <c r="H13" s="852"/>
    </row>
    <row r="14" spans="1:8" s="1" customFormat="1" x14ac:dyDescent="0.2">
      <c r="A14" s="852"/>
      <c r="B14" s="852"/>
      <c r="C14" s="852"/>
      <c r="D14" s="852"/>
      <c r="E14" s="852"/>
      <c r="F14" s="852"/>
      <c r="G14" s="852"/>
      <c r="H14" s="852"/>
    </row>
    <row r="15" spans="1:8" s="1" customFormat="1" x14ac:dyDescent="0.2">
      <c r="D15" s="166"/>
    </row>
    <row r="16" spans="1:8" s="1" customFormat="1" x14ac:dyDescent="0.2">
      <c r="D16" s="166"/>
    </row>
    <row r="17" spans="4:4" s="1" customFormat="1" x14ac:dyDescent="0.2">
      <c r="D17" s="166"/>
    </row>
    <row r="18" spans="4:4" s="1" customFormat="1" x14ac:dyDescent="0.2">
      <c r="D18" s="68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353</v>
      </c>
      <c r="B1" s="53"/>
      <c r="C1" s="53"/>
      <c r="D1" s="6"/>
      <c r="E1" s="6"/>
      <c r="F1" s="6"/>
      <c r="G1" s="6"/>
      <c r="H1" s="3"/>
    </row>
    <row r="2" spans="1:8" x14ac:dyDescent="0.2">
      <c r="A2" s="54"/>
      <c r="B2" s="54"/>
      <c r="C2" s="54"/>
      <c r="D2" s="65"/>
      <c r="E2" s="65"/>
      <c r="F2" s="65"/>
      <c r="G2" s="108"/>
      <c r="H2" s="55" t="s">
        <v>474</v>
      </c>
    </row>
    <row r="3" spans="1:8" x14ac:dyDescent="0.2">
      <c r="A3" s="56"/>
      <c r="B3" s="812">
        <f>INDICE!A3</f>
        <v>44317</v>
      </c>
      <c r="C3" s="811">
        <v>41671</v>
      </c>
      <c r="D3" s="811" t="s">
        <v>116</v>
      </c>
      <c r="E3" s="811"/>
      <c r="F3" s="811" t="s">
        <v>117</v>
      </c>
      <c r="G3" s="811"/>
      <c r="H3" s="811"/>
    </row>
    <row r="4" spans="1:8" ht="25.5" x14ac:dyDescent="0.2">
      <c r="A4" s="66"/>
      <c r="B4" s="184" t="s">
        <v>54</v>
      </c>
      <c r="C4" s="185" t="s">
        <v>429</v>
      </c>
      <c r="D4" s="184" t="s">
        <v>54</v>
      </c>
      <c r="E4" s="185" t="s">
        <v>429</v>
      </c>
      <c r="F4" s="184" t="s">
        <v>54</v>
      </c>
      <c r="G4" s="186" t="s">
        <v>429</v>
      </c>
      <c r="H4" s="185" t="s">
        <v>107</v>
      </c>
    </row>
    <row r="5" spans="1:8" ht="15" x14ac:dyDescent="0.25">
      <c r="A5" s="516" t="s">
        <v>354</v>
      </c>
      <c r="B5" s="593">
        <v>2.1639718415173999</v>
      </c>
      <c r="C5" s="450">
        <v>0</v>
      </c>
      <c r="D5" s="517">
        <v>10.7539000331174</v>
      </c>
      <c r="E5" s="518">
        <v>187.32607146635556</v>
      </c>
      <c r="F5" s="519">
        <v>25.9452228529174</v>
      </c>
      <c r="G5" s="518">
        <v>45.861355363069599</v>
      </c>
      <c r="H5" s="594">
        <v>4.5200388789463286</v>
      </c>
    </row>
    <row r="6" spans="1:8" ht="15" x14ac:dyDescent="0.25">
      <c r="A6" s="516" t="s">
        <v>355</v>
      </c>
      <c r="B6" s="593">
        <v>8.5100847999999996</v>
      </c>
      <c r="C6" s="536">
        <v>24.957928802588984</v>
      </c>
      <c r="D6" s="520">
        <v>40.69797698</v>
      </c>
      <c r="E6" s="523">
        <v>104.40262366028345</v>
      </c>
      <c r="F6" s="522">
        <v>72.693014980000001</v>
      </c>
      <c r="G6" s="523">
        <v>74.003239179271986</v>
      </c>
      <c r="H6" s="595">
        <v>12.664190853172085</v>
      </c>
    </row>
    <row r="7" spans="1:8" ht="15" x14ac:dyDescent="0.25">
      <c r="A7" s="516" t="s">
        <v>537</v>
      </c>
      <c r="B7" s="593">
        <v>33.814</v>
      </c>
      <c r="C7" s="536">
        <v>-18.767507002801114</v>
      </c>
      <c r="D7" s="520">
        <v>173.73399999999998</v>
      </c>
      <c r="E7" s="536">
        <v>-34.649122807017555</v>
      </c>
      <c r="F7" s="522">
        <v>375.80179999999996</v>
      </c>
      <c r="G7" s="521">
        <v>-59.66711685876389</v>
      </c>
      <c r="H7" s="596">
        <v>65.470192967990243</v>
      </c>
    </row>
    <row r="8" spans="1:8" ht="15" x14ac:dyDescent="0.25">
      <c r="A8" s="516" t="s">
        <v>547</v>
      </c>
      <c r="B8" s="593">
        <v>9.3513899999999985</v>
      </c>
      <c r="C8" s="536">
        <v>-2.0595850038332659</v>
      </c>
      <c r="D8" s="605">
        <v>40.109359999999995</v>
      </c>
      <c r="E8" s="523">
        <v>-13.047090163650118</v>
      </c>
      <c r="F8" s="522">
        <v>99.56438</v>
      </c>
      <c r="G8" s="523">
        <v>-2.7883936244645335</v>
      </c>
      <c r="H8" s="596">
        <v>17.345577299891346</v>
      </c>
    </row>
    <row r="9" spans="1:8" x14ac:dyDescent="0.2">
      <c r="A9" s="524" t="s">
        <v>187</v>
      </c>
      <c r="B9" s="525">
        <v>53.839446641517398</v>
      </c>
      <c r="C9" s="526">
        <v>-7.14871424219983</v>
      </c>
      <c r="D9" s="527">
        <v>265.2952370131174</v>
      </c>
      <c r="E9" s="526">
        <v>-20.95583529346791</v>
      </c>
      <c r="F9" s="527">
        <v>574.0044178329174</v>
      </c>
      <c r="G9" s="526">
        <v>-47.518879660851752</v>
      </c>
      <c r="H9" s="526">
        <v>100</v>
      </c>
    </row>
    <row r="10" spans="1:8" x14ac:dyDescent="0.2">
      <c r="A10" s="576" t="s">
        <v>250</v>
      </c>
      <c r="B10" s="512">
        <f>B9/'Consumo de gas natural'!B8*100</f>
        <v>0.19903329835249231</v>
      </c>
      <c r="C10" s="75"/>
      <c r="D10" s="97">
        <f>D9/'Consumo de gas natural'!D8*100</f>
        <v>0.16967019558215862</v>
      </c>
      <c r="E10" s="75"/>
      <c r="F10" s="97">
        <f>F9/'Consumo de gas natural'!F8*100</f>
        <v>0.15614469512666485</v>
      </c>
      <c r="G10" s="190"/>
      <c r="H10" s="513"/>
    </row>
    <row r="11" spans="1:8" x14ac:dyDescent="0.2">
      <c r="A11" s="80"/>
      <c r="B11" s="59"/>
      <c r="C11" s="59"/>
      <c r="D11" s="59"/>
      <c r="E11" s="59"/>
      <c r="F11" s="59"/>
      <c r="G11" s="73"/>
      <c r="H11" s="161" t="s">
        <v>222</v>
      </c>
    </row>
    <row r="12" spans="1:8" x14ac:dyDescent="0.2">
      <c r="A12" s="80" t="s">
        <v>586</v>
      </c>
      <c r="B12" s="108"/>
      <c r="C12" s="108"/>
      <c r="D12" s="108"/>
      <c r="E12" s="108"/>
      <c r="F12" s="108"/>
      <c r="G12" s="108"/>
      <c r="H12" s="1"/>
    </row>
    <row r="13" spans="1:8" x14ac:dyDescent="0.2">
      <c r="A13" s="441" t="s">
        <v>544</v>
      </c>
      <c r="B13" s="1"/>
      <c r="C13" s="1"/>
      <c r="D13" s="1"/>
      <c r="E13" s="1"/>
      <c r="F13" s="1"/>
      <c r="G13" s="1"/>
      <c r="H13" s="1"/>
    </row>
    <row r="14" spans="1:8" x14ac:dyDescent="0.2">
      <c r="A14" s="80" t="s">
        <v>548</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356</v>
      </c>
      <c r="B1" s="158"/>
      <c r="C1" s="158"/>
      <c r="D1" s="158"/>
      <c r="E1" s="15"/>
    </row>
    <row r="2" spans="1:5" x14ac:dyDescent="0.2">
      <c r="A2" s="159"/>
      <c r="B2" s="159"/>
      <c r="C2" s="159"/>
      <c r="D2" s="159"/>
      <c r="E2" s="55" t="s">
        <v>474</v>
      </c>
    </row>
    <row r="3" spans="1:5" x14ac:dyDescent="0.2">
      <c r="A3" s="238" t="s">
        <v>357</v>
      </c>
      <c r="B3" s="239"/>
      <c r="C3" s="240"/>
      <c r="D3" s="238" t="s">
        <v>358</v>
      </c>
      <c r="E3" s="239"/>
    </row>
    <row r="4" spans="1:5" x14ac:dyDescent="0.2">
      <c r="A4" s="145" t="s">
        <v>359</v>
      </c>
      <c r="B4" s="171">
        <v>32790.616276641522</v>
      </c>
      <c r="C4" s="241"/>
      <c r="D4" s="145" t="s">
        <v>360</v>
      </c>
      <c r="E4" s="171">
        <v>3334.99658</v>
      </c>
    </row>
    <row r="5" spans="1:5" x14ac:dyDescent="0.2">
      <c r="A5" s="18" t="s">
        <v>361</v>
      </c>
      <c r="B5" s="242">
        <v>53.839446641517398</v>
      </c>
      <c r="C5" s="241"/>
      <c r="D5" s="18" t="s">
        <v>362</v>
      </c>
      <c r="E5" s="243">
        <v>3334.99658</v>
      </c>
    </row>
    <row r="6" spans="1:5" x14ac:dyDescent="0.2">
      <c r="A6" s="18" t="s">
        <v>363</v>
      </c>
      <c r="B6" s="242">
        <v>15891.299389999998</v>
      </c>
      <c r="C6" s="241"/>
      <c r="D6" s="145" t="s">
        <v>365</v>
      </c>
      <c r="E6" s="171">
        <v>27050.471999999998</v>
      </c>
    </row>
    <row r="7" spans="1:5" x14ac:dyDescent="0.2">
      <c r="A7" s="18" t="s">
        <v>364</v>
      </c>
      <c r="B7" s="242">
        <v>16845.477440000002</v>
      </c>
      <c r="C7" s="241"/>
      <c r="D7" s="18" t="s">
        <v>366</v>
      </c>
      <c r="E7" s="243">
        <v>21114.021000000001</v>
      </c>
    </row>
    <row r="8" spans="1:5" x14ac:dyDescent="0.2">
      <c r="A8" s="452"/>
      <c r="B8" s="453"/>
      <c r="C8" s="241"/>
      <c r="D8" s="18" t="s">
        <v>367</v>
      </c>
      <c r="E8" s="243">
        <v>4867.7250000000004</v>
      </c>
    </row>
    <row r="9" spans="1:5" x14ac:dyDescent="0.2">
      <c r="A9" s="145" t="s">
        <v>259</v>
      </c>
      <c r="B9" s="171">
        <v>-2399</v>
      </c>
      <c r="C9" s="241"/>
      <c r="D9" s="18" t="s">
        <v>368</v>
      </c>
      <c r="E9" s="243">
        <v>1068.7260000000001</v>
      </c>
    </row>
    <row r="10" spans="1:5" x14ac:dyDescent="0.2">
      <c r="A10" s="18"/>
      <c r="B10" s="242"/>
      <c r="C10" s="241"/>
      <c r="D10" s="145" t="s">
        <v>369</v>
      </c>
      <c r="E10" s="171">
        <v>6.1476966415239076</v>
      </c>
    </row>
    <row r="11" spans="1:5" x14ac:dyDescent="0.2">
      <c r="A11" s="173" t="s">
        <v>115</v>
      </c>
      <c r="B11" s="174">
        <v>30391.616276641522</v>
      </c>
      <c r="C11" s="241"/>
      <c r="D11" s="173" t="s">
        <v>115</v>
      </c>
      <c r="E11" s="174">
        <v>30391.616276641522</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97" t="s">
        <v>504</v>
      </c>
      <c r="B1" s="797"/>
      <c r="C1" s="797"/>
      <c r="D1" s="797"/>
      <c r="E1" s="797"/>
      <c r="F1" s="640"/>
    </row>
    <row r="2" spans="1:8" x14ac:dyDescent="0.2">
      <c r="A2" s="798"/>
      <c r="B2" s="798"/>
      <c r="C2" s="798"/>
      <c r="D2" s="798"/>
      <c r="E2" s="798"/>
      <c r="F2" s="55" t="s">
        <v>370</v>
      </c>
    </row>
    <row r="3" spans="1:8" x14ac:dyDescent="0.2">
      <c r="A3" s="56"/>
      <c r="B3" s="56"/>
      <c r="C3" s="643" t="s">
        <v>502</v>
      </c>
      <c r="D3" s="643" t="s">
        <v>598</v>
      </c>
      <c r="E3" s="643" t="s">
        <v>503</v>
      </c>
      <c r="F3" s="643" t="s">
        <v>598</v>
      </c>
    </row>
    <row r="4" spans="1:8" ht="15" x14ac:dyDescent="0.25">
      <c r="A4" s="674">
        <v>2016</v>
      </c>
      <c r="B4" s="641" t="s">
        <v>521</v>
      </c>
      <c r="C4" s="649" t="s">
        <v>521</v>
      </c>
      <c r="D4" s="649" t="s">
        <v>521</v>
      </c>
      <c r="E4" s="649" t="s">
        <v>521</v>
      </c>
      <c r="F4" s="649" t="s">
        <v>521</v>
      </c>
    </row>
    <row r="5" spans="1:8" ht="15" x14ac:dyDescent="0.25">
      <c r="A5" s="748" t="s">
        <v>521</v>
      </c>
      <c r="B5" s="703" t="s">
        <v>618</v>
      </c>
      <c r="C5" s="244">
        <v>8.3602396900000002</v>
      </c>
      <c r="D5" s="454">
        <v>-2.7350457520015601</v>
      </c>
      <c r="E5" s="244">
        <v>6.476995689999999</v>
      </c>
      <c r="F5" s="454">
        <v>-3.6587405189396542</v>
      </c>
    </row>
    <row r="6" spans="1:8" ht="15" x14ac:dyDescent="0.25">
      <c r="A6" s="751" t="s">
        <v>521</v>
      </c>
      <c r="B6" s="665" t="s">
        <v>619</v>
      </c>
      <c r="C6" s="752">
        <v>8.1462632900000003</v>
      </c>
      <c r="D6" s="753">
        <v>-2.5594529335797063</v>
      </c>
      <c r="E6" s="752">
        <v>6.2630192899999999</v>
      </c>
      <c r="F6" s="753">
        <v>-3.3036365969852777</v>
      </c>
    </row>
    <row r="7" spans="1:8" ht="15" x14ac:dyDescent="0.25">
      <c r="A7" s="748"/>
      <c r="B7" s="703" t="s">
        <v>621</v>
      </c>
      <c r="C7" s="244">
        <v>8.2213304800000007</v>
      </c>
      <c r="D7" s="454">
        <v>0.92149231282703103</v>
      </c>
      <c r="E7" s="650">
        <v>6.3380864799999994</v>
      </c>
      <c r="F7" s="454">
        <v>1.198578297848409</v>
      </c>
    </row>
    <row r="8" spans="1:8" ht="15" x14ac:dyDescent="0.25">
      <c r="A8" s="674">
        <v>2017</v>
      </c>
      <c r="B8" s="641"/>
      <c r="C8" s="649" t="s">
        <v>521</v>
      </c>
      <c r="D8" s="649" t="s">
        <v>521</v>
      </c>
      <c r="E8" s="649" t="s">
        <v>521</v>
      </c>
      <c r="F8" s="649" t="s">
        <v>521</v>
      </c>
    </row>
    <row r="9" spans="1:8" ht="15" x14ac:dyDescent="0.25">
      <c r="A9" s="748" t="s">
        <v>521</v>
      </c>
      <c r="B9" s="703" t="s">
        <v>618</v>
      </c>
      <c r="C9" s="244">
        <v>8.4754970299999979</v>
      </c>
      <c r="D9" s="454">
        <v>3.0915500917802441</v>
      </c>
      <c r="E9" s="244">
        <v>6.58015303</v>
      </c>
      <c r="F9" s="454">
        <v>3.8192370956730866</v>
      </c>
    </row>
    <row r="10" spans="1:8" ht="15" x14ac:dyDescent="0.25">
      <c r="A10" s="751" t="s">
        <v>521</v>
      </c>
      <c r="B10" s="665" t="s">
        <v>619</v>
      </c>
      <c r="C10" s="752">
        <v>8.6130582999999987</v>
      </c>
      <c r="D10" s="753">
        <v>1.6230466427288794</v>
      </c>
      <c r="E10" s="752">
        <v>6.7177142999999999</v>
      </c>
      <c r="F10" s="753">
        <v>2.0905481889681821</v>
      </c>
    </row>
    <row r="11" spans="1:8" ht="15" x14ac:dyDescent="0.25">
      <c r="A11" s="751"/>
      <c r="B11" s="665" t="s">
        <v>620</v>
      </c>
      <c r="C11" s="752">
        <v>8.5372844699999977</v>
      </c>
      <c r="D11" s="753">
        <v>-0.87975522004769258</v>
      </c>
      <c r="E11" s="752">
        <v>6.6419404700000007</v>
      </c>
      <c r="F11" s="753">
        <v>-1.1279704169616036</v>
      </c>
      <c r="H11" s="665"/>
    </row>
    <row r="12" spans="1:8" ht="15" x14ac:dyDescent="0.25">
      <c r="A12" s="748"/>
      <c r="B12" s="703" t="s">
        <v>621</v>
      </c>
      <c r="C12" s="244">
        <v>8.4378188399999985</v>
      </c>
      <c r="D12" s="454">
        <v>-1.1650733948191752</v>
      </c>
      <c r="E12" s="244">
        <v>6.5424748399999997</v>
      </c>
      <c r="F12" s="454">
        <v>-1.4975387155193964</v>
      </c>
      <c r="H12" s="665"/>
    </row>
    <row r="13" spans="1:8" ht="15" x14ac:dyDescent="0.25">
      <c r="A13" s="674">
        <v>2018</v>
      </c>
      <c r="B13" s="641" t="s">
        <v>521</v>
      </c>
      <c r="C13" s="649" t="s">
        <v>521</v>
      </c>
      <c r="D13" s="649" t="s">
        <v>521</v>
      </c>
      <c r="E13" s="649" t="s">
        <v>521</v>
      </c>
      <c r="F13" s="649" t="s">
        <v>521</v>
      </c>
    </row>
    <row r="14" spans="1:8" ht="15" x14ac:dyDescent="0.25">
      <c r="A14" s="748" t="s">
        <v>521</v>
      </c>
      <c r="B14" s="703" t="s">
        <v>618</v>
      </c>
      <c r="C14" s="244">
        <v>8.8541459599999985</v>
      </c>
      <c r="D14" s="454">
        <v>4.9340608976620333</v>
      </c>
      <c r="E14" s="244">
        <v>6.9721119600000003</v>
      </c>
      <c r="F14" s="454">
        <v>6.5668899079786245</v>
      </c>
    </row>
    <row r="15" spans="1:8" ht="15" x14ac:dyDescent="0.25">
      <c r="A15" s="751" t="s">
        <v>521</v>
      </c>
      <c r="B15" s="665" t="s">
        <v>619</v>
      </c>
      <c r="C15" s="752">
        <v>8.6007973699999987</v>
      </c>
      <c r="D15" s="753">
        <v>-2.8613554728433672</v>
      </c>
      <c r="E15" s="752">
        <v>6.7187633700000005</v>
      </c>
      <c r="F15" s="753">
        <v>-3.6337424220020682</v>
      </c>
    </row>
    <row r="16" spans="1:8" ht="15" x14ac:dyDescent="0.25">
      <c r="A16" s="751"/>
      <c r="B16" s="665" t="s">
        <v>620</v>
      </c>
      <c r="C16" s="752">
        <v>8.8592170699999997</v>
      </c>
      <c r="D16" s="753">
        <v>3.0046016535790225</v>
      </c>
      <c r="E16" s="752">
        <v>6.9771830700000006</v>
      </c>
      <c r="F16" s="753">
        <v>3.8462390438376182</v>
      </c>
    </row>
    <row r="17" spans="1:8" ht="15" x14ac:dyDescent="0.25">
      <c r="A17" s="677"/>
      <c r="B17" s="212" t="s">
        <v>621</v>
      </c>
      <c r="C17" s="650">
        <v>9.4778791799999986</v>
      </c>
      <c r="D17" s="651">
        <v>6.9832594134641628</v>
      </c>
      <c r="E17" s="650">
        <v>7.5958451799999995</v>
      </c>
      <c r="F17" s="651">
        <v>8.8669324538735204</v>
      </c>
    </row>
    <row r="18" spans="1:8" ht="15" x14ac:dyDescent="0.25">
      <c r="A18" s="674">
        <v>2019</v>
      </c>
      <c r="B18" s="641" t="s">
        <v>521</v>
      </c>
      <c r="C18" s="649" t="s">
        <v>521</v>
      </c>
      <c r="D18" s="649" t="s">
        <v>521</v>
      </c>
      <c r="E18" s="649" t="s">
        <v>521</v>
      </c>
      <c r="F18" s="649" t="s">
        <v>521</v>
      </c>
    </row>
    <row r="19" spans="1:8" ht="15" x14ac:dyDescent="0.25">
      <c r="A19" s="748" t="s">
        <v>521</v>
      </c>
      <c r="B19" s="703" t="s">
        <v>618</v>
      </c>
      <c r="C19" s="244">
        <v>9.1141193000000005</v>
      </c>
      <c r="D19" s="454">
        <v>-3.8379881521131418</v>
      </c>
      <c r="E19" s="244">
        <v>7.2296652999999997</v>
      </c>
      <c r="F19" s="454">
        <v>-4.8207917792237023</v>
      </c>
    </row>
    <row r="20" spans="1:8" ht="15" x14ac:dyDescent="0.25">
      <c r="A20" s="677" t="s">
        <v>521</v>
      </c>
      <c r="B20" s="212" t="s">
        <v>619</v>
      </c>
      <c r="C20" s="650">
        <v>8.6282825199999991</v>
      </c>
      <c r="D20" s="651">
        <v>-5.3305949155175245</v>
      </c>
      <c r="E20" s="650">
        <v>6.7438285199999992</v>
      </c>
      <c r="F20" s="651">
        <v>-6.7200452557603256</v>
      </c>
    </row>
    <row r="21" spans="1:8" ht="15" x14ac:dyDescent="0.25">
      <c r="A21" s="674">
        <v>2020</v>
      </c>
      <c r="B21" s="641" t="s">
        <v>521</v>
      </c>
      <c r="C21" s="649" t="s">
        <v>521</v>
      </c>
      <c r="D21" s="649" t="s">
        <v>521</v>
      </c>
      <c r="E21" s="649" t="s">
        <v>521</v>
      </c>
      <c r="F21" s="649" t="s">
        <v>521</v>
      </c>
    </row>
    <row r="22" spans="1:8" ht="15" x14ac:dyDescent="0.25">
      <c r="A22" s="748"/>
      <c r="B22" s="703" t="s">
        <v>618</v>
      </c>
      <c r="C22" s="244">
        <v>8.3495372399999983</v>
      </c>
      <c r="D22" s="454">
        <v>-3.2305998250970669</v>
      </c>
      <c r="E22" s="244">
        <v>6.4662932399999997</v>
      </c>
      <c r="F22" s="454">
        <v>-4.1153964573227242</v>
      </c>
      <c r="H22" s="665"/>
    </row>
    <row r="23" spans="1:8" s="1" customFormat="1" ht="15" x14ac:dyDescent="0.25">
      <c r="A23" s="751" t="s">
        <v>521</v>
      </c>
      <c r="B23" s="665" t="s">
        <v>620</v>
      </c>
      <c r="C23" s="752">
        <v>7.9797079999999987</v>
      </c>
      <c r="D23" s="753">
        <v>-4.4293381701235424</v>
      </c>
      <c r="E23" s="752">
        <v>6.0964640000000001</v>
      </c>
      <c r="F23" s="753">
        <v>-5.7193391371777569</v>
      </c>
    </row>
    <row r="24" spans="1:8" s="1" customFormat="1" ht="15" x14ac:dyDescent="0.25">
      <c r="A24" s="677"/>
      <c r="B24" s="212" t="s">
        <v>621</v>
      </c>
      <c r="C24" s="650">
        <v>7.7840267999999995</v>
      </c>
      <c r="D24" s="651">
        <v>-2.452235094316725</v>
      </c>
      <c r="E24" s="650">
        <v>5.7697397999999991</v>
      </c>
      <c r="F24" s="651">
        <v>-5.3592410288980794</v>
      </c>
    </row>
    <row r="25" spans="1:8" s="1" customFormat="1" ht="15" x14ac:dyDescent="0.25">
      <c r="A25" s="674">
        <v>2021</v>
      </c>
      <c r="B25" s="641"/>
      <c r="C25" s="649" t="s">
        <v>521</v>
      </c>
      <c r="D25" s="649" t="s">
        <v>521</v>
      </c>
      <c r="E25" s="649" t="s">
        <v>521</v>
      </c>
      <c r="F25" s="649" t="s">
        <v>521</v>
      </c>
    </row>
    <row r="26" spans="1:8" s="1" customFormat="1" ht="15" x14ac:dyDescent="0.25">
      <c r="A26" s="674" t="s">
        <v>521</v>
      </c>
      <c r="B26" s="641" t="s">
        <v>618</v>
      </c>
      <c r="C26" s="649">
        <v>8.1517022399999988</v>
      </c>
      <c r="D26" s="754">
        <v>4.7234606129567709</v>
      </c>
      <c r="E26" s="649">
        <v>6.1374152400000002</v>
      </c>
      <c r="F26" s="754">
        <v>6.3724787034590564</v>
      </c>
    </row>
    <row r="27" spans="1:8" s="1" customFormat="1" x14ac:dyDescent="0.2">
      <c r="A27" s="80" t="s">
        <v>261</v>
      </c>
      <c r="C27" s="703"/>
      <c r="D27" s="703"/>
      <c r="E27" s="703"/>
      <c r="F27" s="55" t="s">
        <v>585</v>
      </c>
    </row>
    <row r="28" spans="1:8" s="1" customFormat="1" x14ac:dyDescent="0.2">
      <c r="A28" s="644"/>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809">
        <f>INDICE!A3</f>
        <v>44317</v>
      </c>
      <c r="C3" s="810"/>
      <c r="D3" s="810" t="s">
        <v>116</v>
      </c>
      <c r="E3" s="810"/>
      <c r="F3" s="810" t="s">
        <v>117</v>
      </c>
      <c r="G3" s="810"/>
      <c r="H3" s="810"/>
      <c r="I3"/>
    </row>
    <row r="4" spans="1:9" ht="14.25" x14ac:dyDescent="0.2">
      <c r="A4" s="66"/>
      <c r="B4" s="63" t="s">
        <v>47</v>
      </c>
      <c r="C4" s="63" t="s">
        <v>429</v>
      </c>
      <c r="D4" s="63" t="s">
        <v>47</v>
      </c>
      <c r="E4" s="63" t="s">
        <v>429</v>
      </c>
      <c r="F4" s="63" t="s">
        <v>47</v>
      </c>
      <c r="G4" s="64" t="s">
        <v>429</v>
      </c>
      <c r="H4" s="64" t="s">
        <v>122</v>
      </c>
      <c r="I4"/>
    </row>
    <row r="5" spans="1:9" ht="14.25" x14ac:dyDescent="0.2">
      <c r="A5" s="3" t="s">
        <v>523</v>
      </c>
      <c r="B5" s="309">
        <v>107.64182999999998</v>
      </c>
      <c r="C5" s="72">
        <v>5.1285326820240877</v>
      </c>
      <c r="D5" s="71">
        <v>795.68651999999986</v>
      </c>
      <c r="E5" s="72">
        <v>-18.456782243761406</v>
      </c>
      <c r="F5" s="71">
        <v>1912.2755799999995</v>
      </c>
      <c r="G5" s="72">
        <v>-15.963005654290194</v>
      </c>
      <c r="H5" s="312">
        <v>3.8481193383153007</v>
      </c>
      <c r="I5"/>
    </row>
    <row r="6" spans="1:9" ht="14.25" x14ac:dyDescent="0.2">
      <c r="A6" s="3" t="s">
        <v>48</v>
      </c>
      <c r="B6" s="310">
        <v>432.82016999999991</v>
      </c>
      <c r="C6" s="59">
        <v>121.21851271420707</v>
      </c>
      <c r="D6" s="58">
        <v>1810.1401500000006</v>
      </c>
      <c r="E6" s="59">
        <v>29.267748689160499</v>
      </c>
      <c r="F6" s="58">
        <v>4657.3085499999988</v>
      </c>
      <c r="G6" s="59">
        <v>-0.84560133017090089</v>
      </c>
      <c r="H6" s="313">
        <v>9.3720169222451659</v>
      </c>
      <c r="I6"/>
    </row>
    <row r="7" spans="1:9" ht="14.25" x14ac:dyDescent="0.2">
      <c r="A7" s="3" t="s">
        <v>49</v>
      </c>
      <c r="B7" s="310">
        <v>176.39381000000014</v>
      </c>
      <c r="C7" s="59">
        <v>277.2404194359205</v>
      </c>
      <c r="D7" s="58">
        <v>671.75882000000013</v>
      </c>
      <c r="E7" s="59">
        <v>-48.815504607580337</v>
      </c>
      <c r="F7" s="58">
        <v>1777.2692100000004</v>
      </c>
      <c r="G7" s="59">
        <v>-68.40896834534098</v>
      </c>
      <c r="H7" s="313">
        <v>3.5764426884504581</v>
      </c>
      <c r="I7"/>
    </row>
    <row r="8" spans="1:9" ht="14.25" x14ac:dyDescent="0.2">
      <c r="A8" s="3" t="s">
        <v>123</v>
      </c>
      <c r="B8" s="310">
        <v>2514.599379999996</v>
      </c>
      <c r="C8" s="59">
        <v>31.059133493251039</v>
      </c>
      <c r="D8" s="58">
        <v>12348.003909999996</v>
      </c>
      <c r="E8" s="59">
        <v>7.7521138622893062</v>
      </c>
      <c r="F8" s="58">
        <v>29409.25700999999</v>
      </c>
      <c r="G8" s="59">
        <v>-1.5637760062459882</v>
      </c>
      <c r="H8" s="313">
        <v>59.180973605104448</v>
      </c>
      <c r="I8"/>
    </row>
    <row r="9" spans="1:9" ht="14.25" x14ac:dyDescent="0.2">
      <c r="A9" s="3" t="s">
        <v>124</v>
      </c>
      <c r="B9" s="310">
        <v>484.27580999999992</v>
      </c>
      <c r="C9" s="59">
        <v>10.113801920864434</v>
      </c>
      <c r="D9" s="58">
        <v>2413.5413200000003</v>
      </c>
      <c r="E9" s="59">
        <v>1.9257608441969098</v>
      </c>
      <c r="F9" s="58">
        <v>5834.6287299999995</v>
      </c>
      <c r="G9" s="73">
        <v>-14.35393502002249</v>
      </c>
      <c r="H9" s="313">
        <v>11.741167372854829</v>
      </c>
      <c r="I9"/>
    </row>
    <row r="10" spans="1:9" ht="14.25" x14ac:dyDescent="0.2">
      <c r="A10" s="3" t="s">
        <v>629</v>
      </c>
      <c r="B10" s="310">
        <v>528</v>
      </c>
      <c r="C10" s="338">
        <v>10.715394097671837</v>
      </c>
      <c r="D10" s="58">
        <v>2577.523179711719</v>
      </c>
      <c r="E10" s="338">
        <v>22.614769230222603</v>
      </c>
      <c r="F10" s="58">
        <v>6103.031093905026</v>
      </c>
      <c r="G10" s="59">
        <v>18.655415772216454</v>
      </c>
      <c r="H10" s="313">
        <v>12.281280073029807</v>
      </c>
      <c r="I10"/>
    </row>
    <row r="11" spans="1:9" ht="14.25" x14ac:dyDescent="0.2">
      <c r="A11" s="60" t="s">
        <v>630</v>
      </c>
      <c r="B11" s="61">
        <v>4243.7309999999961</v>
      </c>
      <c r="C11" s="62">
        <v>33.443439682406016</v>
      </c>
      <c r="D11" s="61">
        <v>20616.653899711717</v>
      </c>
      <c r="E11" s="62">
        <v>5.089289811818869</v>
      </c>
      <c r="F11" s="61">
        <v>49693.77017390501</v>
      </c>
      <c r="G11" s="62">
        <v>-8.7029279577143566</v>
      </c>
      <c r="H11" s="62">
        <v>100</v>
      </c>
      <c r="I11"/>
    </row>
    <row r="12" spans="1:9" ht="14.25" x14ac:dyDescent="0.2">
      <c r="A12" s="3"/>
      <c r="B12" s="3"/>
      <c r="C12" s="3"/>
      <c r="D12" s="3"/>
      <c r="E12" s="3"/>
      <c r="F12" s="3"/>
      <c r="G12" s="3"/>
      <c r="H12" s="79" t="s">
        <v>222</v>
      </c>
      <c r="I12"/>
    </row>
    <row r="13" spans="1:9" ht="14.25" x14ac:dyDescent="0.2">
      <c r="A13" s="80" t="s">
        <v>486</v>
      </c>
      <c r="B13" s="3"/>
      <c r="C13" s="3"/>
      <c r="D13" s="3"/>
      <c r="E13" s="3"/>
      <c r="F13" s="3"/>
      <c r="G13" s="3"/>
      <c r="H13" s="3"/>
      <c r="I13"/>
    </row>
    <row r="14" spans="1:9" ht="14.25" x14ac:dyDescent="0.2">
      <c r="A14" s="80" t="s">
        <v>430</v>
      </c>
      <c r="B14" s="58"/>
      <c r="C14" s="3"/>
      <c r="D14" s="3"/>
      <c r="E14" s="3"/>
      <c r="F14" s="3"/>
      <c r="G14" s="3"/>
      <c r="H14" s="3"/>
      <c r="I14"/>
    </row>
    <row r="15" spans="1:9" ht="14.25" x14ac:dyDescent="0.2">
      <c r="A15" s="80" t="s">
        <v>431</v>
      </c>
      <c r="B15" s="3"/>
      <c r="C15" s="3"/>
      <c r="D15" s="3"/>
      <c r="E15" s="3"/>
      <c r="F15" s="3"/>
      <c r="G15" s="3"/>
      <c r="H15" s="3"/>
      <c r="I15"/>
    </row>
    <row r="16" spans="1:9" ht="14.25" x14ac:dyDescent="0.2">
      <c r="A16" s="133" t="s">
        <v>544</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09" priority="8" operator="equal">
      <formula>0</formula>
    </cfRule>
  </conditionalFormatting>
  <conditionalFormatting sqref="E10">
    <cfRule type="cellIs" dxfId="208" priority="9" operator="between">
      <formula>0</formula>
      <formula>0.5</formula>
    </cfRule>
  </conditionalFormatting>
  <conditionalFormatting sqref="C10">
    <cfRule type="cellIs" dxfId="207" priority="7" operator="between">
      <formula>0</formula>
      <formula>0.5</formula>
    </cfRule>
  </conditionalFormatting>
  <conditionalFormatting sqref="C10">
    <cfRule type="cellIs" dxfId="206"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371</v>
      </c>
    </row>
    <row r="2" spans="1:13" x14ac:dyDescent="0.2">
      <c r="A2" s="158"/>
      <c r="M2" s="161"/>
    </row>
    <row r="3" spans="1:13" x14ac:dyDescent="0.2">
      <c r="A3" s="191"/>
      <c r="B3" s="145">
        <v>2020</v>
      </c>
      <c r="C3" s="145" t="s">
        <v>521</v>
      </c>
      <c r="D3" s="145" t="s">
        <v>521</v>
      </c>
      <c r="E3" s="145" t="s">
        <v>521</v>
      </c>
      <c r="F3" s="145" t="s">
        <v>521</v>
      </c>
      <c r="G3" s="145" t="s">
        <v>521</v>
      </c>
      <c r="H3" s="145" t="s">
        <v>521</v>
      </c>
      <c r="I3" s="145">
        <v>2021</v>
      </c>
      <c r="J3" s="145" t="s">
        <v>521</v>
      </c>
      <c r="K3" s="145" t="s">
        <v>521</v>
      </c>
      <c r="L3" s="145" t="s">
        <v>521</v>
      </c>
      <c r="M3" s="145" t="s">
        <v>521</v>
      </c>
    </row>
    <row r="4" spans="1:13" x14ac:dyDescent="0.2">
      <c r="B4" s="555">
        <v>43983</v>
      </c>
      <c r="C4" s="555">
        <v>44013</v>
      </c>
      <c r="D4" s="555">
        <v>44044</v>
      </c>
      <c r="E4" s="555">
        <v>44075</v>
      </c>
      <c r="F4" s="555">
        <v>44105</v>
      </c>
      <c r="G4" s="555">
        <v>44136</v>
      </c>
      <c r="H4" s="555">
        <v>44166</v>
      </c>
      <c r="I4" s="555">
        <v>44197</v>
      </c>
      <c r="J4" s="555">
        <v>44228</v>
      </c>
      <c r="K4" s="555">
        <v>44256</v>
      </c>
      <c r="L4" s="555">
        <v>44287</v>
      </c>
      <c r="M4" s="555">
        <v>44317</v>
      </c>
    </row>
    <row r="5" spans="1:13" x14ac:dyDescent="0.2">
      <c r="A5" s="570" t="s">
        <v>552</v>
      </c>
      <c r="B5" s="557">
        <v>1.6313636363636363</v>
      </c>
      <c r="C5" s="557">
        <v>1.7580454545454545</v>
      </c>
      <c r="D5" s="557">
        <v>2.3018571428571426</v>
      </c>
      <c r="E5" s="557">
        <v>1.9220476190476188</v>
      </c>
      <c r="F5" s="557">
        <v>2.3887727272727273</v>
      </c>
      <c r="G5" s="557">
        <v>2.5934499999999998</v>
      </c>
      <c r="H5" s="557">
        <v>2.5678181818181818</v>
      </c>
      <c r="I5" s="557">
        <v>2.7125263157894737</v>
      </c>
      <c r="J5" s="557">
        <v>5.353210526315789</v>
      </c>
      <c r="K5" s="557">
        <v>2.618347826086957</v>
      </c>
      <c r="L5" s="557">
        <v>2.662666666666667</v>
      </c>
      <c r="M5" s="557">
        <v>2.9111500000000001</v>
      </c>
    </row>
    <row r="6" spans="1:13" x14ac:dyDescent="0.2">
      <c r="A6" s="18" t="s">
        <v>553</v>
      </c>
      <c r="B6" s="557">
        <v>13.169999999999998</v>
      </c>
      <c r="C6" s="557">
        <v>13.283913043478259</v>
      </c>
      <c r="D6" s="557">
        <v>20.294</v>
      </c>
      <c r="E6" s="557">
        <v>30.180909090909086</v>
      </c>
      <c r="F6" s="557">
        <v>38.331818181818178</v>
      </c>
      <c r="G6" s="557">
        <v>37.630000000000003</v>
      </c>
      <c r="H6" s="557">
        <v>45.859523809523814</v>
      </c>
      <c r="I6" s="557">
        <v>59.254999999999995</v>
      </c>
      <c r="J6" s="557">
        <v>46.071500000000007</v>
      </c>
      <c r="K6" s="557">
        <v>45.19130434782609</v>
      </c>
      <c r="L6" s="557">
        <v>55.897499999999994</v>
      </c>
      <c r="M6" s="557">
        <v>65.784210526315789</v>
      </c>
    </row>
    <row r="7" spans="1:13" x14ac:dyDescent="0.2">
      <c r="A7" s="530" t="s">
        <v>554</v>
      </c>
      <c r="B7" s="557">
        <v>4.996818181818182</v>
      </c>
      <c r="C7" s="557">
        <v>4.8773913043478272</v>
      </c>
      <c r="D7" s="557">
        <v>7.5423809523809515</v>
      </c>
      <c r="E7" s="557">
        <v>11.186818181818181</v>
      </c>
      <c r="F7" s="557">
        <v>13.95318181818182</v>
      </c>
      <c r="G7" s="557">
        <v>13.815714285714286</v>
      </c>
      <c r="H7" s="557">
        <v>16.288181818181819</v>
      </c>
      <c r="I7" s="557">
        <v>20.448571428571434</v>
      </c>
      <c r="J7" s="557">
        <v>17.413499999999999</v>
      </c>
      <c r="K7" s="557">
        <v>17.796521739130434</v>
      </c>
      <c r="L7" s="557">
        <v>20.845714285714287</v>
      </c>
      <c r="M7" s="597">
        <v>25.267142857142858</v>
      </c>
    </row>
    <row r="8" spans="1:13" x14ac:dyDescent="0.2">
      <c r="A8" s="452" t="s">
        <v>555</v>
      </c>
      <c r="B8" s="598">
        <v>6.492333333333332</v>
      </c>
      <c r="C8" s="598">
        <v>6.4412903225806453</v>
      </c>
      <c r="D8" s="598">
        <v>9.3896774193548378</v>
      </c>
      <c r="E8" s="598">
        <v>11.421000000000001</v>
      </c>
      <c r="F8" s="598">
        <v>13.416451612903225</v>
      </c>
      <c r="G8" s="598">
        <v>14.375999999999999</v>
      </c>
      <c r="H8" s="598">
        <v>18.203548387096777</v>
      </c>
      <c r="I8" s="598">
        <v>28.265806451612903</v>
      </c>
      <c r="J8" s="598">
        <v>16.845000000000002</v>
      </c>
      <c r="K8" s="598">
        <v>17.533225806451615</v>
      </c>
      <c r="L8" s="598">
        <v>21.084999999999994</v>
      </c>
      <c r="M8" s="598">
        <v>25.007741935483871</v>
      </c>
    </row>
    <row r="9" spans="1:13" x14ac:dyDescent="0.2">
      <c r="M9" s="161" t="s">
        <v>556</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53">
        <f>INDICE!A3</f>
        <v>44317</v>
      </c>
      <c r="C3" s="854">
        <v>41671</v>
      </c>
      <c r="D3" s="853">
        <f>DATE(YEAR(B3),MONTH(B3)-1,1)</f>
        <v>44287</v>
      </c>
      <c r="E3" s="854"/>
      <c r="F3" s="853">
        <f>DATE(YEAR(B3)-1,MONTH(B3),1)</f>
        <v>43952</v>
      </c>
      <c r="G3" s="854"/>
      <c r="H3" s="800" t="s">
        <v>429</v>
      </c>
      <c r="I3" s="80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648">
        <f>D3</f>
        <v>44287</v>
      </c>
      <c r="I4" s="289">
        <f>F3</f>
        <v>43952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373</v>
      </c>
      <c r="B5" s="243">
        <v>5494</v>
      </c>
      <c r="C5" s="457">
        <v>33.489789698262726</v>
      </c>
      <c r="D5" s="243">
        <v>5466</v>
      </c>
      <c r="E5" s="457">
        <v>33.517292126563646</v>
      </c>
      <c r="F5" s="243">
        <v>5897</v>
      </c>
      <c r="G5" s="457">
        <v>32.793905016127241</v>
      </c>
      <c r="H5" s="652">
        <v>0.51225759238931579</v>
      </c>
      <c r="I5" s="249">
        <v>-6.8339833813803601</v>
      </c>
      <c r="K5" s="248"/>
    </row>
    <row r="6" spans="1:71" s="13" customFormat="1" ht="15" x14ac:dyDescent="0.2">
      <c r="A6" s="16" t="s">
        <v>118</v>
      </c>
      <c r="B6" s="243">
        <v>10911</v>
      </c>
      <c r="C6" s="457">
        <v>66.510210301737274</v>
      </c>
      <c r="D6" s="243">
        <v>10842</v>
      </c>
      <c r="E6" s="457">
        <v>66.482707873436354</v>
      </c>
      <c r="F6" s="243">
        <v>12085</v>
      </c>
      <c r="G6" s="457">
        <v>67.206094983872759</v>
      </c>
      <c r="H6" s="249">
        <v>0.63641394576646371</v>
      </c>
      <c r="I6" s="249">
        <v>-9.7145221348779476</v>
      </c>
      <c r="K6" s="248"/>
    </row>
    <row r="7" spans="1:71" s="69" customFormat="1" ht="12.75" x14ac:dyDescent="0.2">
      <c r="A7" s="76" t="s">
        <v>115</v>
      </c>
      <c r="B7" s="77">
        <v>16405</v>
      </c>
      <c r="C7" s="78">
        <v>100</v>
      </c>
      <c r="D7" s="77">
        <v>16308</v>
      </c>
      <c r="E7" s="78">
        <v>100</v>
      </c>
      <c r="F7" s="77">
        <v>17982</v>
      </c>
      <c r="G7" s="78">
        <v>100</v>
      </c>
      <c r="H7" s="78">
        <v>0.59480009811135637</v>
      </c>
      <c r="I7" s="655">
        <v>-8.7698809921032144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505</v>
      </c>
      <c r="B9" s="246"/>
      <c r="C9" s="247"/>
      <c r="D9" s="246"/>
      <c r="E9" s="246"/>
      <c r="F9" s="246"/>
      <c r="G9" s="246"/>
      <c r="H9" s="246"/>
      <c r="I9" s="246"/>
      <c r="J9" s="246"/>
      <c r="K9" s="246"/>
      <c r="L9" s="246"/>
    </row>
    <row r="10" spans="1:71" x14ac:dyDescent="0.2">
      <c r="A10" s="456" t="s">
        <v>471</v>
      </c>
    </row>
    <row r="11" spans="1:71" x14ac:dyDescent="0.2">
      <c r="A11" s="455" t="s">
        <v>544</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53">
        <f>INDICE!A3</f>
        <v>44317</v>
      </c>
      <c r="C3" s="854">
        <v>41671</v>
      </c>
      <c r="D3" s="853">
        <f>DATE(YEAR(B3),MONTH(B3)-1,1)</f>
        <v>44287</v>
      </c>
      <c r="E3" s="854"/>
      <c r="F3" s="853">
        <f>DATE(YEAR(B3)-1,MONTH(B3),1)</f>
        <v>43952</v>
      </c>
      <c r="G3" s="854"/>
      <c r="H3" s="800" t="s">
        <v>429</v>
      </c>
      <c r="I3" s="80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289">
        <f>D3</f>
        <v>44287</v>
      </c>
      <c r="I4" s="289">
        <f>F3</f>
        <v>43952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473</v>
      </c>
      <c r="B5" s="243">
        <v>5828</v>
      </c>
      <c r="C5" s="457">
        <v>37.676711559186089</v>
      </c>
      <c r="D5" s="243">
        <v>5873</v>
      </c>
      <c r="E5" s="457">
        <v>38.396291671113538</v>
      </c>
      <c r="F5" s="243">
        <v>6206</v>
      </c>
      <c r="G5" s="457">
        <v>35.336746030921837</v>
      </c>
      <c r="H5" s="481">
        <v>-0.76621828707645157</v>
      </c>
      <c r="I5" s="718">
        <v>-6.0908797937479857</v>
      </c>
      <c r="K5" s="248"/>
    </row>
    <row r="6" spans="1:71" s="13" customFormat="1" ht="15" x14ac:dyDescent="0.2">
      <c r="A6" s="16" t="s">
        <v>527</v>
      </c>
      <c r="B6" s="243">
        <v>9640.4412699999957</v>
      </c>
      <c r="C6" s="457">
        <v>62.323288440813904</v>
      </c>
      <c r="D6" s="243">
        <v>9422.7479600000042</v>
      </c>
      <c r="E6" s="457">
        <v>61.603708328886462</v>
      </c>
      <c r="F6" s="243">
        <v>11356.45466000001</v>
      </c>
      <c r="G6" s="457">
        <v>64.66325396907817</v>
      </c>
      <c r="H6" s="404">
        <v>2.3102953716273587</v>
      </c>
      <c r="I6" s="404">
        <v>-15.110467495143535</v>
      </c>
      <c r="K6" s="248"/>
    </row>
    <row r="7" spans="1:71" s="69" customFormat="1" ht="12.75" x14ac:dyDescent="0.2">
      <c r="A7" s="76" t="s">
        <v>115</v>
      </c>
      <c r="B7" s="77">
        <v>15468.441269999996</v>
      </c>
      <c r="C7" s="78">
        <v>100</v>
      </c>
      <c r="D7" s="77">
        <v>15295.747960000004</v>
      </c>
      <c r="E7" s="78">
        <v>100</v>
      </c>
      <c r="F7" s="77">
        <v>17562.45466000001</v>
      </c>
      <c r="G7" s="78">
        <v>100</v>
      </c>
      <c r="H7" s="78">
        <v>1.1290282139297974</v>
      </c>
      <c r="I7" s="78">
        <v>-11.923238696065129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505</v>
      </c>
    </row>
    <row r="10" spans="1:71" x14ac:dyDescent="0.2">
      <c r="A10" s="455" t="s">
        <v>471</v>
      </c>
    </row>
    <row r="11" spans="1:71" x14ac:dyDescent="0.2">
      <c r="A11" s="441" t="s">
        <v>544</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3" t="s">
        <v>514</v>
      </c>
      <c r="B1" s="843"/>
      <c r="C1" s="843"/>
      <c r="D1" s="843"/>
      <c r="E1" s="843"/>
      <c r="F1" s="843"/>
    </row>
    <row r="2" spans="1:9" x14ac:dyDescent="0.2">
      <c r="A2" s="844"/>
      <c r="B2" s="844"/>
      <c r="C2" s="844"/>
      <c r="D2" s="844"/>
      <c r="E2" s="844"/>
      <c r="F2" s="844"/>
      <c r="I2" s="161" t="s">
        <v>472</v>
      </c>
    </row>
    <row r="3" spans="1:9" x14ac:dyDescent="0.2">
      <c r="A3" s="257"/>
      <c r="B3" s="259"/>
      <c r="C3" s="259"/>
      <c r="D3" s="809">
        <f>INDICE!A3</f>
        <v>44317</v>
      </c>
      <c r="E3" s="809">
        <v>41671</v>
      </c>
      <c r="F3" s="809">
        <f>DATE(YEAR(D3),MONTH(D3)-1,1)</f>
        <v>44287</v>
      </c>
      <c r="G3" s="809"/>
      <c r="H3" s="812">
        <f>DATE(YEAR(D3)-1,MONTH(D3),1)</f>
        <v>43952</v>
      </c>
      <c r="I3" s="812"/>
    </row>
    <row r="4" spans="1:9" x14ac:dyDescent="0.2">
      <c r="A4" s="221"/>
      <c r="B4" s="222"/>
      <c r="C4" s="222"/>
      <c r="D4" s="82" t="s">
        <v>376</v>
      </c>
      <c r="E4" s="184" t="s">
        <v>107</v>
      </c>
      <c r="F4" s="82" t="s">
        <v>376</v>
      </c>
      <c r="G4" s="184" t="s">
        <v>107</v>
      </c>
      <c r="H4" s="82" t="s">
        <v>376</v>
      </c>
      <c r="I4" s="184" t="s">
        <v>107</v>
      </c>
    </row>
    <row r="5" spans="1:9" x14ac:dyDescent="0.2">
      <c r="A5" s="558" t="s">
        <v>375</v>
      </c>
      <c r="B5" s="166"/>
      <c r="C5" s="166"/>
      <c r="D5" s="404">
        <v>100.70754067584481</v>
      </c>
      <c r="E5" s="460">
        <v>100</v>
      </c>
      <c r="F5" s="404">
        <v>99.98617021276597</v>
      </c>
      <c r="G5" s="460">
        <v>100</v>
      </c>
      <c r="H5" s="404">
        <v>111.6110902255639</v>
      </c>
      <c r="I5" s="460">
        <v>100</v>
      </c>
    </row>
    <row r="6" spans="1:9" x14ac:dyDescent="0.2">
      <c r="A6" s="599" t="s">
        <v>469</v>
      </c>
      <c r="B6" s="166"/>
      <c r="C6" s="166"/>
      <c r="D6" s="404">
        <v>62.912421777221518</v>
      </c>
      <c r="E6" s="460">
        <v>62.470418158380639</v>
      </c>
      <c r="F6" s="404">
        <v>61.891145181476844</v>
      </c>
      <c r="G6" s="460">
        <v>61.899705779084577</v>
      </c>
      <c r="H6" s="404">
        <v>71.464003759398508</v>
      </c>
      <c r="I6" s="460">
        <v>64.029482746715502</v>
      </c>
    </row>
    <row r="7" spans="1:9" x14ac:dyDescent="0.2">
      <c r="A7" s="599" t="s">
        <v>470</v>
      </c>
      <c r="B7" s="166"/>
      <c r="C7" s="166"/>
      <c r="D7" s="404">
        <v>37.795118898623286</v>
      </c>
      <c r="E7" s="460">
        <v>37.529581841619361</v>
      </c>
      <c r="F7" s="404">
        <v>38.095025031289104</v>
      </c>
      <c r="G7" s="460">
        <v>38.100294220915401</v>
      </c>
      <c r="H7" s="404">
        <v>40.147086466165419</v>
      </c>
      <c r="I7" s="460">
        <v>35.97051725328452</v>
      </c>
    </row>
    <row r="8" spans="1:9" x14ac:dyDescent="0.2">
      <c r="A8" s="559" t="s">
        <v>636</v>
      </c>
      <c r="B8" s="256"/>
      <c r="C8" s="256"/>
      <c r="D8" s="453">
        <v>90</v>
      </c>
      <c r="E8" s="461"/>
      <c r="F8" s="453">
        <v>90</v>
      </c>
      <c r="G8" s="461"/>
      <c r="H8" s="453">
        <v>90</v>
      </c>
      <c r="I8" s="461"/>
    </row>
    <row r="9" spans="1:9" x14ac:dyDescent="0.2">
      <c r="B9" s="133"/>
      <c r="C9" s="133"/>
      <c r="D9" s="133"/>
      <c r="E9" s="228"/>
      <c r="I9" s="161" t="s">
        <v>222</v>
      </c>
    </row>
    <row r="10" spans="1:9" x14ac:dyDescent="0.2">
      <c r="A10" s="411" t="s">
        <v>590</v>
      </c>
      <c r="B10" s="254"/>
      <c r="C10" s="254"/>
      <c r="D10" s="254"/>
      <c r="E10" s="254"/>
      <c r="F10" s="254"/>
      <c r="G10" s="254"/>
      <c r="H10" s="254"/>
      <c r="I10" s="254"/>
    </row>
    <row r="11" spans="1:9" x14ac:dyDescent="0.2">
      <c r="A11" s="411" t="s">
        <v>565</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3" t="s">
        <v>473</v>
      </c>
      <c r="B1" s="843"/>
      <c r="C1" s="843"/>
      <c r="D1" s="843"/>
      <c r="E1" s="258"/>
      <c r="F1" s="1"/>
      <c r="G1" s="1"/>
      <c r="H1" s="1"/>
      <c r="I1" s="1"/>
    </row>
    <row r="2" spans="1:40" ht="15" x14ac:dyDescent="0.2">
      <c r="A2" s="843"/>
      <c r="B2" s="843"/>
      <c r="C2" s="843"/>
      <c r="D2" s="843"/>
      <c r="E2" s="258"/>
      <c r="F2" s="1"/>
      <c r="G2" s="212"/>
      <c r="H2" s="253"/>
      <c r="I2" s="252" t="s">
        <v>152</v>
      </c>
    </row>
    <row r="3" spans="1:40" x14ac:dyDescent="0.2">
      <c r="A3" s="257"/>
      <c r="B3" s="853">
        <f>INDICE!A3</f>
        <v>44317</v>
      </c>
      <c r="C3" s="854">
        <v>41671</v>
      </c>
      <c r="D3" s="853">
        <f>DATE(YEAR(B3),MONTH(B3)-1,1)</f>
        <v>44287</v>
      </c>
      <c r="E3" s="854"/>
      <c r="F3" s="853">
        <f>DATE(YEAR(B3)-1,MONTH(B3),1)</f>
        <v>43952</v>
      </c>
      <c r="G3" s="854"/>
      <c r="H3" s="800" t="s">
        <v>429</v>
      </c>
      <c r="I3" s="800"/>
    </row>
    <row r="4" spans="1:40" x14ac:dyDescent="0.2">
      <c r="A4" s="221"/>
      <c r="B4" s="184" t="s">
        <v>47</v>
      </c>
      <c r="C4" s="184" t="s">
        <v>107</v>
      </c>
      <c r="D4" s="184" t="s">
        <v>47</v>
      </c>
      <c r="E4" s="184" t="s">
        <v>107</v>
      </c>
      <c r="F4" s="184" t="s">
        <v>47</v>
      </c>
      <c r="G4" s="184" t="s">
        <v>107</v>
      </c>
      <c r="H4" s="793">
        <f>D3</f>
        <v>44287</v>
      </c>
      <c r="I4" s="793">
        <f>F3</f>
        <v>43952</v>
      </c>
    </row>
    <row r="5" spans="1:40" x14ac:dyDescent="0.2">
      <c r="A5" s="558" t="s">
        <v>48</v>
      </c>
      <c r="B5" s="242">
        <v>436</v>
      </c>
      <c r="C5" s="249">
        <v>7.4811256005490741</v>
      </c>
      <c r="D5" s="242">
        <v>436</v>
      </c>
      <c r="E5" s="249">
        <v>7.4238038481185082</v>
      </c>
      <c r="F5" s="242">
        <v>436</v>
      </c>
      <c r="G5" s="249">
        <v>7.0254592330003227</v>
      </c>
      <c r="H5" s="404">
        <v>0</v>
      </c>
      <c r="I5" s="404">
        <v>0</v>
      </c>
    </row>
    <row r="6" spans="1:40" x14ac:dyDescent="0.2">
      <c r="A6" s="599" t="s">
        <v>49</v>
      </c>
      <c r="B6" s="242">
        <v>336</v>
      </c>
      <c r="C6" s="249">
        <v>5.7652711050102949</v>
      </c>
      <c r="D6" s="242">
        <v>336</v>
      </c>
      <c r="E6" s="249">
        <v>5.7210965435041716</v>
      </c>
      <c r="F6" s="242">
        <v>337</v>
      </c>
      <c r="G6" s="249">
        <v>5.4302288108282308</v>
      </c>
      <c r="H6" s="404">
        <v>0</v>
      </c>
      <c r="I6" s="404">
        <v>-0.29673590504451036</v>
      </c>
    </row>
    <row r="7" spans="1:40" x14ac:dyDescent="0.2">
      <c r="A7" s="599" t="s">
        <v>123</v>
      </c>
      <c r="B7" s="242">
        <v>3416</v>
      </c>
      <c r="C7" s="249">
        <v>58.613589567604663</v>
      </c>
      <c r="D7" s="242">
        <v>3416</v>
      </c>
      <c r="E7" s="249">
        <v>58.164481525625746</v>
      </c>
      <c r="F7" s="242">
        <v>3417</v>
      </c>
      <c r="G7" s="249">
        <v>55.059619722848851</v>
      </c>
      <c r="H7" s="404">
        <v>0</v>
      </c>
      <c r="I7" s="757">
        <v>-2.9265437518290898E-2</v>
      </c>
    </row>
    <row r="8" spans="1:40" x14ac:dyDescent="0.2">
      <c r="A8" s="599" t="s">
        <v>124</v>
      </c>
      <c r="B8" s="242">
        <v>48</v>
      </c>
      <c r="C8" s="249">
        <v>0.82361015785861369</v>
      </c>
      <c r="D8" s="242">
        <v>93</v>
      </c>
      <c r="E8" s="249">
        <v>1.5835177932913331</v>
      </c>
      <c r="F8" s="242">
        <v>93</v>
      </c>
      <c r="G8" s="249">
        <v>1.498549790525298</v>
      </c>
      <c r="H8" s="404">
        <v>-48.387096774193552</v>
      </c>
      <c r="I8" s="404">
        <v>-48.387096774193552</v>
      </c>
    </row>
    <row r="9" spans="1:40" x14ac:dyDescent="0.2">
      <c r="A9" s="559" t="s">
        <v>374</v>
      </c>
      <c r="B9" s="453">
        <v>1592</v>
      </c>
      <c r="C9" s="458">
        <v>27.31640356897735</v>
      </c>
      <c r="D9" s="453">
        <v>1592</v>
      </c>
      <c r="E9" s="458">
        <v>27.107100289460242</v>
      </c>
      <c r="F9" s="453">
        <v>1923</v>
      </c>
      <c r="G9" s="458">
        <v>30.986142442797295</v>
      </c>
      <c r="H9" s="459">
        <v>0</v>
      </c>
      <c r="I9" s="459">
        <v>-17.212688507540303</v>
      </c>
    </row>
    <row r="10" spans="1:40" s="69" customFormat="1" x14ac:dyDescent="0.2">
      <c r="A10" s="76" t="s">
        <v>115</v>
      </c>
      <c r="B10" s="77">
        <v>5828</v>
      </c>
      <c r="C10" s="255">
        <v>100</v>
      </c>
      <c r="D10" s="77">
        <v>5873</v>
      </c>
      <c r="E10" s="255">
        <v>100</v>
      </c>
      <c r="F10" s="77">
        <v>6206</v>
      </c>
      <c r="G10" s="255">
        <v>100</v>
      </c>
      <c r="H10" s="655">
        <v>-0.76621828707645157</v>
      </c>
      <c r="I10" s="78">
        <v>-6.0908797937479857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505</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471</v>
      </c>
      <c r="B13" s="254"/>
      <c r="C13" s="254"/>
      <c r="D13" s="254"/>
      <c r="E13" s="254"/>
      <c r="F13" s="254"/>
      <c r="G13" s="254"/>
      <c r="H13" s="254"/>
      <c r="I13" s="254"/>
    </row>
    <row r="14" spans="1:40" x14ac:dyDescent="0.2">
      <c r="A14" s="441" t="s">
        <v>543</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43" t="s">
        <v>40</v>
      </c>
      <c r="B1" s="843"/>
      <c r="C1" s="843"/>
      <c r="D1" s="11"/>
      <c r="E1" s="11"/>
      <c r="F1" s="11"/>
      <c r="G1" s="11"/>
      <c r="H1" s="11"/>
      <c r="I1" s="11"/>
      <c r="J1" s="11"/>
      <c r="K1" s="11"/>
      <c r="L1" s="11"/>
    </row>
    <row r="2" spans="1:47" x14ac:dyDescent="0.2">
      <c r="A2" s="843"/>
      <c r="B2" s="843"/>
      <c r="C2" s="843"/>
      <c r="D2" s="263"/>
      <c r="E2" s="11"/>
      <c r="F2" s="11"/>
      <c r="H2" s="11"/>
      <c r="I2" s="11"/>
      <c r="J2" s="11"/>
      <c r="K2" s="11"/>
    </row>
    <row r="3" spans="1:47" x14ac:dyDescent="0.2">
      <c r="A3" s="262"/>
      <c r="B3" s="11"/>
      <c r="C3" s="11"/>
      <c r="D3" s="11"/>
      <c r="E3" s="11"/>
      <c r="F3" s="11"/>
      <c r="G3" s="11"/>
      <c r="H3" s="230"/>
      <c r="I3" s="252" t="s">
        <v>507</v>
      </c>
      <c r="J3" s="11"/>
      <c r="K3" s="11"/>
      <c r="L3" s="11"/>
    </row>
    <row r="4" spans="1:47" x14ac:dyDescent="0.2">
      <c r="A4" s="11"/>
      <c r="B4" s="853">
        <f>INDICE!A3</f>
        <v>44317</v>
      </c>
      <c r="C4" s="854">
        <v>41671</v>
      </c>
      <c r="D4" s="853">
        <f>DATE(YEAR(B4),MONTH(B4)-1,1)</f>
        <v>44287</v>
      </c>
      <c r="E4" s="854"/>
      <c r="F4" s="853">
        <f>DATE(YEAR(B4)-1,MONTH(B4),1)</f>
        <v>43952</v>
      </c>
      <c r="G4" s="854"/>
      <c r="H4" s="800" t="s">
        <v>429</v>
      </c>
      <c r="I4" s="800"/>
      <c r="J4" s="11"/>
      <c r="K4" s="11"/>
      <c r="L4" s="11"/>
    </row>
    <row r="5" spans="1:47" x14ac:dyDescent="0.2">
      <c r="A5" s="262"/>
      <c r="B5" s="184" t="s">
        <v>54</v>
      </c>
      <c r="C5" s="184" t="s">
        <v>107</v>
      </c>
      <c r="D5" s="184" t="s">
        <v>54</v>
      </c>
      <c r="E5" s="184" t="s">
        <v>107</v>
      </c>
      <c r="F5" s="184" t="s">
        <v>54</v>
      </c>
      <c r="G5" s="184" t="s">
        <v>107</v>
      </c>
      <c r="H5" s="289">
        <f>D4</f>
        <v>44287</v>
      </c>
      <c r="I5" s="289">
        <f>F4</f>
        <v>43952</v>
      </c>
      <c r="J5" s="11"/>
      <c r="K5" s="11"/>
      <c r="L5" s="11"/>
    </row>
    <row r="6" spans="1:47" ht="15" customHeight="1" x14ac:dyDescent="0.2">
      <c r="A6" s="11" t="s">
        <v>379</v>
      </c>
      <c r="B6" s="232">
        <v>11576.258420000002</v>
      </c>
      <c r="C6" s="231">
        <v>34.408613005023639</v>
      </c>
      <c r="D6" s="232">
        <v>10481.923770000001</v>
      </c>
      <c r="E6" s="231">
        <v>33.548483823353799</v>
      </c>
      <c r="F6" s="232">
        <v>11987.645050000001</v>
      </c>
      <c r="G6" s="231">
        <v>31.464554421938161</v>
      </c>
      <c r="H6" s="231">
        <v>10.440208057342137</v>
      </c>
      <c r="I6" s="231">
        <v>-3.4317551803054016</v>
      </c>
      <c r="J6" s="11"/>
      <c r="K6" s="11"/>
      <c r="L6" s="11"/>
    </row>
    <row r="7" spans="1:47" x14ac:dyDescent="0.2">
      <c r="A7" s="261" t="s">
        <v>378</v>
      </c>
      <c r="B7" s="232">
        <v>22067.232</v>
      </c>
      <c r="C7" s="231">
        <v>65.591386994976361</v>
      </c>
      <c r="D7" s="232">
        <v>20762.182000000001</v>
      </c>
      <c r="E7" s="231">
        <v>66.451516176646194</v>
      </c>
      <c r="F7" s="232">
        <v>26111.241999999998</v>
      </c>
      <c r="G7" s="231">
        <v>68.535445578061839</v>
      </c>
      <c r="H7" s="702">
        <v>6.2857073500270797</v>
      </c>
      <c r="I7" s="702">
        <v>-15.487620236524938</v>
      </c>
      <c r="J7" s="11"/>
      <c r="K7" s="11"/>
      <c r="L7" s="11"/>
    </row>
    <row r="8" spans="1:47" x14ac:dyDescent="0.2">
      <c r="A8" s="173" t="s">
        <v>115</v>
      </c>
      <c r="B8" s="174">
        <v>33643.490420000002</v>
      </c>
      <c r="C8" s="175">
        <v>100</v>
      </c>
      <c r="D8" s="174">
        <v>31244.105770000002</v>
      </c>
      <c r="E8" s="175">
        <v>100</v>
      </c>
      <c r="F8" s="174">
        <v>38098.887049999998</v>
      </c>
      <c r="G8" s="175">
        <v>100</v>
      </c>
      <c r="H8" s="78">
        <v>7.6794793477617906</v>
      </c>
      <c r="I8" s="78">
        <v>-11.694296014875311</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505</v>
      </c>
      <c r="B10" s="246"/>
      <c r="C10" s="247"/>
      <c r="D10" s="246"/>
      <c r="E10" s="246"/>
      <c r="F10" s="246"/>
      <c r="G10" s="246"/>
      <c r="H10" s="11"/>
      <c r="I10" s="11"/>
      <c r="J10" s="11"/>
      <c r="K10" s="11"/>
      <c r="L10" s="11"/>
    </row>
    <row r="11" spans="1:47" x14ac:dyDescent="0.2">
      <c r="A11" s="133" t="s">
        <v>506</v>
      </c>
      <c r="B11" s="11"/>
      <c r="C11" s="260"/>
      <c r="D11" s="11"/>
      <c r="E11" s="11"/>
      <c r="F11" s="11"/>
      <c r="G11" s="11"/>
      <c r="H11" s="11"/>
      <c r="I11" s="11"/>
      <c r="J11" s="11"/>
      <c r="K11" s="11"/>
      <c r="L11" s="11"/>
    </row>
    <row r="12" spans="1:47" x14ac:dyDescent="0.2">
      <c r="A12" s="133" t="s">
        <v>471</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705"/>
      <c r="C14" s="11"/>
      <c r="D14" s="232"/>
      <c r="E14" s="232"/>
      <c r="F14" s="639"/>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377</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5" t="s">
        <v>1</v>
      </c>
      <c r="B1" s="855"/>
      <c r="C1" s="855"/>
      <c r="D1" s="855"/>
      <c r="E1" s="264"/>
      <c r="F1" s="264"/>
      <c r="G1" s="265"/>
    </row>
    <row r="2" spans="1:7" x14ac:dyDescent="0.2">
      <c r="A2" s="855"/>
      <c r="B2" s="855"/>
      <c r="C2" s="855"/>
      <c r="D2" s="855"/>
      <c r="E2" s="265"/>
      <c r="F2" s="265"/>
      <c r="G2" s="265"/>
    </row>
    <row r="3" spans="1:7" x14ac:dyDescent="0.2">
      <c r="A3" s="410"/>
      <c r="B3" s="410"/>
      <c r="C3" s="410"/>
      <c r="D3" s="265"/>
      <c r="E3" s="265"/>
      <c r="F3" s="265"/>
      <c r="G3" s="265"/>
    </row>
    <row r="4" spans="1:7" x14ac:dyDescent="0.2">
      <c r="A4" s="264" t="s">
        <v>380</v>
      </c>
      <c r="B4" s="265"/>
      <c r="C4" s="265"/>
      <c r="D4" s="265"/>
      <c r="E4" s="265"/>
      <c r="F4" s="265"/>
      <c r="G4" s="265"/>
    </row>
    <row r="5" spans="1:7" x14ac:dyDescent="0.2">
      <c r="A5" s="266"/>
      <c r="B5" s="266" t="s">
        <v>381</v>
      </c>
      <c r="C5" s="266" t="s">
        <v>382</v>
      </c>
      <c r="D5" s="266" t="s">
        <v>383</v>
      </c>
      <c r="E5" s="266" t="s">
        <v>384</v>
      </c>
      <c r="F5" s="266" t="s">
        <v>54</v>
      </c>
      <c r="G5" s="265"/>
    </row>
    <row r="6" spans="1:7" x14ac:dyDescent="0.2">
      <c r="A6" s="267" t="s">
        <v>381</v>
      </c>
      <c r="B6" s="268">
        <v>1</v>
      </c>
      <c r="C6" s="268">
        <v>238.8</v>
      </c>
      <c r="D6" s="268">
        <v>0.23880000000000001</v>
      </c>
      <c r="E6" s="269" t="s">
        <v>385</v>
      </c>
      <c r="F6" s="269">
        <v>0.27779999999999999</v>
      </c>
      <c r="G6" s="265"/>
    </row>
    <row r="7" spans="1:7" x14ac:dyDescent="0.2">
      <c r="A7" s="264" t="s">
        <v>382</v>
      </c>
      <c r="B7" s="270" t="s">
        <v>386</v>
      </c>
      <c r="C7" s="265">
        <v>1</v>
      </c>
      <c r="D7" s="271" t="s">
        <v>387</v>
      </c>
      <c r="E7" s="271" t="s">
        <v>388</v>
      </c>
      <c r="F7" s="270" t="s">
        <v>389</v>
      </c>
      <c r="G7" s="265"/>
    </row>
    <row r="8" spans="1:7" x14ac:dyDescent="0.2">
      <c r="A8" s="264" t="s">
        <v>383</v>
      </c>
      <c r="B8" s="270">
        <v>4.1867999999999999</v>
      </c>
      <c r="C8" s="271" t="s">
        <v>390</v>
      </c>
      <c r="D8" s="265">
        <v>1</v>
      </c>
      <c r="E8" s="271" t="s">
        <v>391</v>
      </c>
      <c r="F8" s="270">
        <v>1.163</v>
      </c>
      <c r="G8" s="265"/>
    </row>
    <row r="9" spans="1:7" x14ac:dyDescent="0.2">
      <c r="A9" s="264" t="s">
        <v>384</v>
      </c>
      <c r="B9" s="270" t="s">
        <v>392</v>
      </c>
      <c r="C9" s="271" t="s">
        <v>393</v>
      </c>
      <c r="D9" s="271" t="s">
        <v>394</v>
      </c>
      <c r="E9" s="270">
        <v>1</v>
      </c>
      <c r="F9" s="272">
        <v>11630</v>
      </c>
      <c r="G9" s="265"/>
    </row>
    <row r="10" spans="1:7" x14ac:dyDescent="0.2">
      <c r="A10" s="273" t="s">
        <v>54</v>
      </c>
      <c r="B10" s="274">
        <v>3.6</v>
      </c>
      <c r="C10" s="274">
        <v>860</v>
      </c>
      <c r="D10" s="274">
        <v>0.86</v>
      </c>
      <c r="E10" s="275" t="s">
        <v>395</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396</v>
      </c>
      <c r="B13" s="265"/>
      <c r="C13" s="265"/>
      <c r="D13" s="265"/>
      <c r="E13" s="265"/>
      <c r="F13" s="265"/>
      <c r="G13" s="265"/>
    </row>
    <row r="14" spans="1:7" x14ac:dyDescent="0.2">
      <c r="A14" s="266"/>
      <c r="B14" s="276" t="s">
        <v>397</v>
      </c>
      <c r="C14" s="266" t="s">
        <v>398</v>
      </c>
      <c r="D14" s="266" t="s">
        <v>399</v>
      </c>
      <c r="E14" s="266" t="s">
        <v>400</v>
      </c>
      <c r="F14" s="266" t="s">
        <v>401</v>
      </c>
      <c r="G14" s="265"/>
    </row>
    <row r="15" spans="1:7" x14ac:dyDescent="0.2">
      <c r="A15" s="267" t="s">
        <v>397</v>
      </c>
      <c r="B15" s="268">
        <v>1</v>
      </c>
      <c r="C15" s="268">
        <v>2.3810000000000001E-2</v>
      </c>
      <c r="D15" s="268">
        <v>0.13370000000000001</v>
      </c>
      <c r="E15" s="268">
        <v>3.7850000000000001</v>
      </c>
      <c r="F15" s="268">
        <v>3.8E-3</v>
      </c>
      <c r="G15" s="265"/>
    </row>
    <row r="16" spans="1:7" x14ac:dyDescent="0.2">
      <c r="A16" s="264" t="s">
        <v>398</v>
      </c>
      <c r="B16" s="265">
        <v>42</v>
      </c>
      <c r="C16" s="265">
        <v>1</v>
      </c>
      <c r="D16" s="265">
        <v>5.6150000000000002</v>
      </c>
      <c r="E16" s="265">
        <v>159</v>
      </c>
      <c r="F16" s="265">
        <v>0.159</v>
      </c>
      <c r="G16" s="265"/>
    </row>
    <row r="17" spans="1:7" x14ac:dyDescent="0.2">
      <c r="A17" s="264" t="s">
        <v>399</v>
      </c>
      <c r="B17" s="265">
        <v>7.48</v>
      </c>
      <c r="C17" s="265">
        <v>0.17810000000000001</v>
      </c>
      <c r="D17" s="265">
        <v>1</v>
      </c>
      <c r="E17" s="265">
        <v>28.3</v>
      </c>
      <c r="F17" s="265">
        <v>2.8299999999999999E-2</v>
      </c>
      <c r="G17" s="265"/>
    </row>
    <row r="18" spans="1:7" x14ac:dyDescent="0.2">
      <c r="A18" s="264" t="s">
        <v>400</v>
      </c>
      <c r="B18" s="265">
        <v>0.26419999999999999</v>
      </c>
      <c r="C18" s="265">
        <v>6.3E-3</v>
      </c>
      <c r="D18" s="265">
        <v>3.5299999999999998E-2</v>
      </c>
      <c r="E18" s="265">
        <v>1</v>
      </c>
      <c r="F18" s="265">
        <v>1E-3</v>
      </c>
      <c r="G18" s="265"/>
    </row>
    <row r="19" spans="1:7" x14ac:dyDescent="0.2">
      <c r="A19" s="273" t="s">
        <v>401</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402</v>
      </c>
      <c r="B22" s="265"/>
      <c r="C22" s="265"/>
      <c r="D22" s="265"/>
      <c r="E22" s="265"/>
      <c r="F22" s="265"/>
      <c r="G22" s="265"/>
    </row>
    <row r="23" spans="1:7" x14ac:dyDescent="0.2">
      <c r="A23" s="278" t="s">
        <v>272</v>
      </c>
      <c r="B23" s="278"/>
      <c r="C23" s="278"/>
      <c r="D23" s="278"/>
      <c r="E23" s="278"/>
      <c r="F23" s="278"/>
      <c r="G23" s="265"/>
    </row>
    <row r="24" spans="1:7" x14ac:dyDescent="0.2">
      <c r="A24" s="856" t="s">
        <v>403</v>
      </c>
      <c r="B24" s="856"/>
      <c r="C24" s="856"/>
      <c r="D24" s="857" t="s">
        <v>404</v>
      </c>
      <c r="E24" s="857"/>
      <c r="F24" s="857"/>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405</v>
      </c>
      <c r="B27" s="265"/>
      <c r="C27" s="6"/>
      <c r="D27" s="264" t="s">
        <v>406</v>
      </c>
      <c r="E27" s="265"/>
      <c r="F27" s="265"/>
      <c r="G27" s="265"/>
    </row>
    <row r="28" spans="1:7" x14ac:dyDescent="0.2">
      <c r="A28" s="276" t="s">
        <v>272</v>
      </c>
      <c r="B28" s="266" t="s">
        <v>408</v>
      </c>
      <c r="C28" s="3"/>
      <c r="D28" s="267" t="s">
        <v>110</v>
      </c>
      <c r="E28" s="268"/>
      <c r="F28" s="269" t="s">
        <v>409</v>
      </c>
      <c r="G28" s="265"/>
    </row>
    <row r="29" spans="1:7" x14ac:dyDescent="0.2">
      <c r="A29" s="279" t="s">
        <v>566</v>
      </c>
      <c r="B29" s="280" t="s">
        <v>413</v>
      </c>
      <c r="C29" s="3"/>
      <c r="D29" s="273" t="s">
        <v>374</v>
      </c>
      <c r="E29" s="274"/>
      <c r="F29" s="275" t="s">
        <v>414</v>
      </c>
      <c r="G29" s="265"/>
    </row>
    <row r="30" spans="1:7" x14ac:dyDescent="0.2">
      <c r="A30" s="65" t="s">
        <v>567</v>
      </c>
      <c r="B30" s="281" t="s">
        <v>415</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407</v>
      </c>
      <c r="B33" s="265"/>
      <c r="C33" s="265"/>
      <c r="D33" s="265"/>
      <c r="E33" s="264" t="s">
        <v>416</v>
      </c>
      <c r="F33" s="265"/>
      <c r="G33" s="265"/>
    </row>
    <row r="34" spans="1:7" x14ac:dyDescent="0.2">
      <c r="A34" s="278" t="s">
        <v>410</v>
      </c>
      <c r="B34" s="278" t="s">
        <v>411</v>
      </c>
      <c r="C34" s="278" t="s">
        <v>412</v>
      </c>
      <c r="D34" s="265"/>
      <c r="E34" s="266"/>
      <c r="F34" s="266" t="s">
        <v>417</v>
      </c>
      <c r="G34" s="265"/>
    </row>
    <row r="35" spans="1:7" x14ac:dyDescent="0.2">
      <c r="A35" s="1"/>
      <c r="B35" s="1"/>
      <c r="C35" s="1"/>
      <c r="D35" s="1"/>
      <c r="E35" s="267" t="s">
        <v>418</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4" t="s">
        <v>419</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420</v>
      </c>
      <c r="F41" s="283">
        <v>8</v>
      </c>
      <c r="G41" s="265"/>
    </row>
    <row r="42" spans="1:7" x14ac:dyDescent="0.2">
      <c r="A42" s="265"/>
      <c r="B42" s="265"/>
      <c r="C42" s="265"/>
      <c r="D42" s="265"/>
      <c r="E42" s="265"/>
      <c r="F42" s="265"/>
      <c r="G42" s="265"/>
    </row>
    <row r="43" spans="1:7" ht="15" x14ac:dyDescent="0.25">
      <c r="A43" s="284" t="s">
        <v>578</v>
      </c>
      <c r="B43" s="265"/>
      <c r="C43" s="265"/>
      <c r="D43" s="265"/>
      <c r="E43" s="265"/>
      <c r="F43" s="265"/>
      <c r="G43" s="265"/>
    </row>
    <row r="44" spans="1:7" x14ac:dyDescent="0.2">
      <c r="A44" s="1" t="s">
        <v>579</v>
      </c>
      <c r="B44" s="265"/>
      <c r="C44" s="265"/>
      <c r="D44" s="265"/>
      <c r="E44" s="265"/>
      <c r="F44" s="265"/>
      <c r="G44" s="265"/>
    </row>
    <row r="45" spans="1:7" x14ac:dyDescent="0.2">
      <c r="A45" s="265"/>
      <c r="B45" s="265"/>
      <c r="C45" s="265"/>
      <c r="D45" s="265"/>
      <c r="E45" s="265"/>
      <c r="F45" s="265"/>
      <c r="G45" s="265"/>
    </row>
    <row r="46" spans="1:7" ht="15" x14ac:dyDescent="0.25">
      <c r="A46" s="284" t="s">
        <v>421</v>
      </c>
      <c r="B46" s="1"/>
      <c r="C46" s="1"/>
      <c r="D46" s="1"/>
      <c r="E46" s="1"/>
      <c r="F46" s="1"/>
      <c r="G46" s="1"/>
    </row>
    <row r="47" spans="1:7" ht="14.25" customHeight="1" x14ac:dyDescent="0.2">
      <c r="A47" s="858" t="s">
        <v>627</v>
      </c>
      <c r="B47" s="858"/>
      <c r="C47" s="858"/>
      <c r="D47" s="858"/>
      <c r="E47" s="858"/>
      <c r="F47" s="858"/>
      <c r="G47" s="858"/>
    </row>
    <row r="48" spans="1:7" x14ac:dyDescent="0.2">
      <c r="A48" s="858"/>
      <c r="B48" s="858"/>
      <c r="C48" s="858"/>
      <c r="D48" s="858"/>
      <c r="E48" s="858"/>
      <c r="F48" s="858"/>
      <c r="G48" s="858"/>
    </row>
    <row r="49" spans="1:200" x14ac:dyDescent="0.2">
      <c r="A49" s="858"/>
      <c r="B49" s="858"/>
      <c r="C49" s="858"/>
      <c r="D49" s="858"/>
      <c r="E49" s="858"/>
      <c r="F49" s="858"/>
      <c r="G49" s="858"/>
    </row>
    <row r="50" spans="1:200" ht="15" x14ac:dyDescent="0.25">
      <c r="A50" s="284" t="s">
        <v>422</v>
      </c>
      <c r="B50" s="1"/>
      <c r="C50" s="1"/>
      <c r="D50" s="1"/>
      <c r="E50" s="1"/>
      <c r="F50" s="1"/>
      <c r="G50" s="1"/>
    </row>
    <row r="51" spans="1:200" x14ac:dyDescent="0.2">
      <c r="A51" s="1" t="s">
        <v>572</v>
      </c>
      <c r="B51" s="1"/>
      <c r="C51" s="1"/>
      <c r="D51" s="1"/>
      <c r="E51" s="1"/>
      <c r="F51" s="1"/>
      <c r="G51" s="1"/>
    </row>
    <row r="52" spans="1:200" x14ac:dyDescent="0.2">
      <c r="A52" s="1" t="s">
        <v>583</v>
      </c>
      <c r="B52" s="1"/>
      <c r="C52" s="1"/>
      <c r="D52" s="1"/>
      <c r="E52" s="1"/>
      <c r="F52" s="1"/>
      <c r="G52" s="1"/>
    </row>
    <row r="53" spans="1:200" x14ac:dyDescent="0.2">
      <c r="A53" s="1" t="s">
        <v>573</v>
      </c>
      <c r="B53" s="1"/>
      <c r="C53" s="1"/>
      <c r="D53" s="1"/>
      <c r="E53" s="1"/>
      <c r="F53" s="1"/>
      <c r="G53" s="1"/>
    </row>
    <row r="54" spans="1:200" x14ac:dyDescent="0.2">
      <c r="A54" s="1"/>
      <c r="B54" s="1"/>
      <c r="C54" s="1"/>
      <c r="D54" s="1"/>
      <c r="E54" s="1"/>
      <c r="F54" s="1"/>
      <c r="G54" s="1"/>
    </row>
    <row r="55" spans="1:200" ht="15" x14ac:dyDescent="0.25">
      <c r="A55" s="284" t="s">
        <v>423</v>
      </c>
      <c r="B55" s="1"/>
      <c r="C55" s="1"/>
      <c r="D55" s="1"/>
      <c r="E55" s="1"/>
      <c r="F55" s="1"/>
      <c r="G55" s="1"/>
    </row>
    <row r="56" spans="1:200" ht="14.25" customHeight="1" x14ac:dyDescent="0.2">
      <c r="A56" s="858" t="s">
        <v>679</v>
      </c>
      <c r="B56" s="858"/>
      <c r="C56" s="858"/>
      <c r="D56" s="858"/>
      <c r="E56" s="858"/>
      <c r="F56" s="858"/>
      <c r="G56" s="858"/>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58"/>
      <c r="B57" s="858"/>
      <c r="C57" s="858"/>
      <c r="D57" s="858"/>
      <c r="E57" s="858"/>
      <c r="F57" s="858"/>
      <c r="G57" s="858"/>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58"/>
      <c r="B58" s="858"/>
      <c r="C58" s="858"/>
      <c r="D58" s="858"/>
      <c r="E58" s="858"/>
      <c r="F58" s="858"/>
      <c r="G58" s="858"/>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58"/>
      <c r="B59" s="858"/>
      <c r="C59" s="858"/>
      <c r="D59" s="858"/>
      <c r="E59" s="858"/>
      <c r="F59" s="858"/>
      <c r="G59" s="85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8"/>
      <c r="B60" s="858"/>
      <c r="C60" s="858"/>
      <c r="D60" s="858"/>
      <c r="E60" s="858"/>
      <c r="F60" s="858"/>
      <c r="G60" s="858"/>
    </row>
    <row r="61" spans="1:200" ht="15" x14ac:dyDescent="0.25">
      <c r="A61" s="284" t="s">
        <v>542</v>
      </c>
      <c r="B61" s="1"/>
      <c r="C61" s="1"/>
      <c r="D61" s="1"/>
      <c r="E61" s="1"/>
      <c r="F61" s="1"/>
      <c r="G61" s="1"/>
    </row>
    <row r="62" spans="1:200" x14ac:dyDescent="0.2">
      <c r="A62" s="1" t="s">
        <v>569</v>
      </c>
      <c r="B62" s="1"/>
      <c r="C62" s="1"/>
      <c r="D62" s="1"/>
      <c r="E62" s="1"/>
      <c r="F62" s="1"/>
      <c r="G62" s="1"/>
    </row>
    <row r="63" spans="1:200" x14ac:dyDescent="0.2">
      <c r="A63" s="1" t="s">
        <v>568</v>
      </c>
      <c r="B63" s="1"/>
      <c r="C63" s="1"/>
      <c r="D63" s="1"/>
      <c r="E63" s="1"/>
      <c r="F63" s="1"/>
      <c r="G63" s="1"/>
    </row>
    <row r="64" spans="1:200" x14ac:dyDescent="0.2">
      <c r="A64" s="1"/>
      <c r="B64" s="1"/>
      <c r="C64" s="1"/>
      <c r="D64" s="1"/>
      <c r="E64" s="1"/>
      <c r="F64" s="1"/>
      <c r="G64" s="1"/>
    </row>
    <row r="65" spans="1:7" ht="15" x14ac:dyDescent="0.25">
      <c r="A65" s="284" t="s">
        <v>643</v>
      </c>
      <c r="B65" s="1"/>
      <c r="C65" s="1"/>
      <c r="D65" s="1"/>
      <c r="E65" s="1"/>
      <c r="F65" s="1"/>
      <c r="G65" s="1"/>
    </row>
    <row r="66" spans="1:7" x14ac:dyDescent="0.2">
      <c r="A66" s="1" t="s">
        <v>570</v>
      </c>
      <c r="B66" s="1"/>
      <c r="C66" s="1"/>
      <c r="D66" s="1"/>
      <c r="E66" s="1"/>
      <c r="F66" s="1"/>
      <c r="G66" s="1"/>
    </row>
    <row r="67" spans="1:7" x14ac:dyDescent="0.2">
      <c r="A67" s="1" t="s">
        <v>571</v>
      </c>
      <c r="B67" s="1"/>
      <c r="C67" s="1"/>
      <c r="D67" s="1"/>
      <c r="E67" s="1"/>
      <c r="F67" s="1"/>
      <c r="G67" s="1"/>
    </row>
    <row r="68" spans="1:7" x14ac:dyDescent="0.2">
      <c r="A68" s="1" t="s">
        <v>644</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432</v>
      </c>
      <c r="B1" s="573"/>
      <c r="C1" s="573"/>
      <c r="D1" s="573"/>
    </row>
    <row r="2" spans="1:18" x14ac:dyDescent="0.2">
      <c r="A2" s="574"/>
      <c r="B2" s="452"/>
      <c r="C2" s="452"/>
      <c r="D2" s="575"/>
    </row>
    <row r="3" spans="1:18" x14ac:dyDescent="0.2">
      <c r="A3" s="712"/>
      <c r="B3" s="712">
        <v>2019</v>
      </c>
      <c r="C3" s="712">
        <v>2020</v>
      </c>
      <c r="D3" s="712">
        <v>2021</v>
      </c>
    </row>
    <row r="4" spans="1:18" x14ac:dyDescent="0.2">
      <c r="A4" s="18" t="s">
        <v>127</v>
      </c>
      <c r="B4" s="577">
        <v>3.3226964445838352</v>
      </c>
      <c r="C4" s="577">
        <v>-1.376306276678595</v>
      </c>
      <c r="D4" s="577">
        <v>-19.391184383038745</v>
      </c>
      <c r="Q4" s="578"/>
      <c r="R4" s="578"/>
    </row>
    <row r="5" spans="1:18" x14ac:dyDescent="0.2">
      <c r="A5" s="18" t="s">
        <v>128</v>
      </c>
      <c r="B5" s="577">
        <v>2.6470666026134122</v>
      </c>
      <c r="C5" s="577">
        <v>-1.1875246064740865</v>
      </c>
      <c r="D5" s="577">
        <v>-20.817361854222344</v>
      </c>
    </row>
    <row r="6" spans="1:18" x14ac:dyDescent="0.2">
      <c r="A6" s="18" t="s">
        <v>129</v>
      </c>
      <c r="B6" s="577">
        <v>2.3285422576309038</v>
      </c>
      <c r="C6" s="577">
        <v>-2.4611544715620002</v>
      </c>
      <c r="D6" s="577">
        <v>-19.212736245750335</v>
      </c>
    </row>
    <row r="7" spans="1:18" x14ac:dyDescent="0.2">
      <c r="A7" s="18" t="s">
        <v>130</v>
      </c>
      <c r="B7" s="577">
        <v>1.8848428877322918</v>
      </c>
      <c r="C7" s="577">
        <v>-6.2465448603545823</v>
      </c>
      <c r="D7" s="577">
        <v>-13.85871391296955</v>
      </c>
    </row>
    <row r="8" spans="1:18" x14ac:dyDescent="0.2">
      <c r="A8" s="18" t="s">
        <v>131</v>
      </c>
      <c r="B8" s="577">
        <v>2.1200999555098718</v>
      </c>
      <c r="C8" s="577">
        <v>-9.9134807956606537</v>
      </c>
      <c r="D8" s="579">
        <v>-8.7029279577143566</v>
      </c>
    </row>
    <row r="9" spans="1:18" x14ac:dyDescent="0.2">
      <c r="A9" s="18" t="s">
        <v>132</v>
      </c>
      <c r="B9" s="577">
        <v>2.0107302758977568</v>
      </c>
      <c r="C9" s="577">
        <v>-11.731043633853174</v>
      </c>
      <c r="D9" s="579" t="s">
        <v>521</v>
      </c>
    </row>
    <row r="10" spans="1:18" x14ac:dyDescent="0.2">
      <c r="A10" s="18" t="s">
        <v>133</v>
      </c>
      <c r="B10" s="577">
        <v>1.8819626440110955</v>
      </c>
      <c r="C10" s="577">
        <v>-13.404939312543052</v>
      </c>
      <c r="D10" s="579" t="s">
        <v>521</v>
      </c>
    </row>
    <row r="11" spans="1:18" x14ac:dyDescent="0.2">
      <c r="A11" s="18" t="s">
        <v>134</v>
      </c>
      <c r="B11" s="577">
        <v>1.4509385133528634</v>
      </c>
      <c r="C11" s="577">
        <v>-14.653269230302246</v>
      </c>
      <c r="D11" s="579" t="s">
        <v>521</v>
      </c>
    </row>
    <row r="12" spans="1:18" x14ac:dyDescent="0.2">
      <c r="A12" s="18" t="s">
        <v>135</v>
      </c>
      <c r="B12" s="577">
        <v>1.1615351583993072</v>
      </c>
      <c r="C12" s="577">
        <v>-15.655834627312547</v>
      </c>
      <c r="D12" s="579" t="s">
        <v>521</v>
      </c>
    </row>
    <row r="13" spans="1:18" x14ac:dyDescent="0.2">
      <c r="A13" s="18" t="s">
        <v>136</v>
      </c>
      <c r="B13" s="577">
        <v>0.64639167810294462</v>
      </c>
      <c r="C13" s="577">
        <v>-16.844065918985066</v>
      </c>
      <c r="D13" s="579" t="s">
        <v>521</v>
      </c>
    </row>
    <row r="14" spans="1:18" x14ac:dyDescent="0.2">
      <c r="A14" s="18" t="s">
        <v>137</v>
      </c>
      <c r="B14" s="577">
        <v>5.6968122184403405E-2</v>
      </c>
      <c r="C14" s="577">
        <v>-17.993808706113082</v>
      </c>
      <c r="D14" s="577" t="s">
        <v>521</v>
      </c>
    </row>
    <row r="15" spans="1:18" x14ac:dyDescent="0.2">
      <c r="A15" s="452" t="s">
        <v>138</v>
      </c>
      <c r="B15" s="458">
        <v>-0.22378370638721862</v>
      </c>
      <c r="C15" s="458">
        <v>-18.575465307208407</v>
      </c>
      <c r="D15" s="458" t="s">
        <v>521</v>
      </c>
    </row>
    <row r="16" spans="1:18" x14ac:dyDescent="0.2">
      <c r="A16" s="581"/>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809">
        <f>INDICE!A3</f>
        <v>44317</v>
      </c>
      <c r="C3" s="810"/>
      <c r="D3" s="810" t="s">
        <v>116</v>
      </c>
      <c r="E3" s="810"/>
      <c r="F3" s="810" t="s">
        <v>117</v>
      </c>
      <c r="G3" s="810"/>
      <c r="H3" s="810"/>
    </row>
    <row r="4" spans="1:8" s="69" customFormat="1" x14ac:dyDescent="0.2">
      <c r="A4" s="291"/>
      <c r="B4" s="82" t="s">
        <v>47</v>
      </c>
      <c r="C4" s="82" t="s">
        <v>429</v>
      </c>
      <c r="D4" s="82" t="s">
        <v>47</v>
      </c>
      <c r="E4" s="82" t="s">
        <v>429</v>
      </c>
      <c r="F4" s="82" t="s">
        <v>47</v>
      </c>
      <c r="G4" s="83" t="s">
        <v>429</v>
      </c>
      <c r="H4" s="83" t="s">
        <v>122</v>
      </c>
    </row>
    <row r="5" spans="1:8" x14ac:dyDescent="0.2">
      <c r="A5" s="322" t="s">
        <v>139</v>
      </c>
      <c r="B5" s="331">
        <v>53.926760000000002</v>
      </c>
      <c r="C5" s="324">
        <v>18.736059839699966</v>
      </c>
      <c r="D5" s="323">
        <v>379.82664</v>
      </c>
      <c r="E5" s="324">
        <v>2.8454372632273666</v>
      </c>
      <c r="F5" s="323">
        <v>795.46387000000004</v>
      </c>
      <c r="G5" s="324">
        <v>-0.58263347556388423</v>
      </c>
      <c r="H5" s="329">
        <v>41.597763330743376</v>
      </c>
    </row>
    <row r="6" spans="1:8" x14ac:dyDescent="0.2">
      <c r="A6" s="322" t="s">
        <v>140</v>
      </c>
      <c r="B6" s="331">
        <v>26.399029999999996</v>
      </c>
      <c r="C6" s="324">
        <v>42.518656323606983</v>
      </c>
      <c r="D6" s="323">
        <v>230.46160999999998</v>
      </c>
      <c r="E6" s="324">
        <v>6.3590067210706289</v>
      </c>
      <c r="F6" s="323">
        <v>438.27259999999995</v>
      </c>
      <c r="G6" s="324">
        <v>-3.3412623595504836</v>
      </c>
      <c r="H6" s="329">
        <v>22.918903770135476</v>
      </c>
    </row>
    <row r="7" spans="1:8" x14ac:dyDescent="0.2">
      <c r="A7" s="322" t="s">
        <v>141</v>
      </c>
      <c r="B7" s="331">
        <v>6.730629999999997</v>
      </c>
      <c r="C7" s="324">
        <v>148.19513022571448</v>
      </c>
      <c r="D7" s="323">
        <v>29.120649999999994</v>
      </c>
      <c r="E7" s="324">
        <v>19.13438852735262</v>
      </c>
      <c r="F7" s="323">
        <v>70.641669999999991</v>
      </c>
      <c r="G7" s="324">
        <v>-9.6227028953699101</v>
      </c>
      <c r="H7" s="329">
        <v>3.6941155730284438</v>
      </c>
    </row>
    <row r="8" spans="1:8" x14ac:dyDescent="0.2">
      <c r="A8" s="325" t="s">
        <v>449</v>
      </c>
      <c r="B8" s="330">
        <v>20.58541</v>
      </c>
      <c r="C8" s="327">
        <v>-42.399598637988198</v>
      </c>
      <c r="D8" s="326">
        <v>156.27761999999998</v>
      </c>
      <c r="E8" s="328">
        <v>-57.224158131349348</v>
      </c>
      <c r="F8" s="326">
        <v>607.89744000000007</v>
      </c>
      <c r="G8" s="328">
        <v>-35.590780557522145</v>
      </c>
      <c r="H8" s="497">
        <v>31.789217326092729</v>
      </c>
    </row>
    <row r="9" spans="1:8" s="69" customFormat="1" x14ac:dyDescent="0.2">
      <c r="A9" s="292" t="s">
        <v>115</v>
      </c>
      <c r="B9" s="61">
        <v>107.64182999999998</v>
      </c>
      <c r="C9" s="62">
        <v>5.1285326820240877</v>
      </c>
      <c r="D9" s="61">
        <v>795.68651999999986</v>
      </c>
      <c r="E9" s="62">
        <v>-18.456782243761406</v>
      </c>
      <c r="F9" s="61">
        <v>1912.2755799999995</v>
      </c>
      <c r="G9" s="62">
        <v>-15.963005654290194</v>
      </c>
      <c r="H9" s="62">
        <v>100</v>
      </c>
    </row>
    <row r="10" spans="1:8" x14ac:dyDescent="0.2">
      <c r="A10" s="316"/>
      <c r="B10" s="315"/>
      <c r="C10" s="321"/>
      <c r="D10" s="315"/>
      <c r="E10" s="321"/>
      <c r="F10" s="315"/>
      <c r="G10" s="321"/>
      <c r="H10" s="79" t="s">
        <v>222</v>
      </c>
    </row>
    <row r="11" spans="1:8" x14ac:dyDescent="0.2">
      <c r="A11" s="293" t="s">
        <v>486</v>
      </c>
      <c r="B11" s="315"/>
      <c r="C11" s="315"/>
      <c r="D11" s="315"/>
      <c r="E11" s="315"/>
      <c r="F11" s="315"/>
      <c r="G11" s="321"/>
      <c r="H11" s="321"/>
    </row>
    <row r="12" spans="1:8" x14ac:dyDescent="0.2">
      <c r="A12" s="293" t="s">
        <v>530</v>
      </c>
      <c r="B12" s="315"/>
      <c r="C12" s="315"/>
      <c r="D12" s="315"/>
      <c r="E12" s="315"/>
      <c r="F12" s="315"/>
      <c r="G12" s="321"/>
      <c r="H12" s="321"/>
    </row>
    <row r="13" spans="1:8" ht="14.25" x14ac:dyDescent="0.2">
      <c r="A13" s="133" t="s">
        <v>544</v>
      </c>
      <c r="B13" s="1"/>
      <c r="C13" s="1"/>
      <c r="D13" s="1"/>
      <c r="E13" s="1"/>
      <c r="F13" s="1"/>
      <c r="G13" s="1"/>
      <c r="H13" s="1"/>
    </row>
    <row r="17" spans="3:21" x14ac:dyDescent="0.2">
      <c r="C17" s="606"/>
      <c r="D17" s="606"/>
      <c r="E17" s="606"/>
      <c r="F17" s="606"/>
      <c r="G17" s="606"/>
      <c r="H17" s="606"/>
      <c r="I17" s="606"/>
      <c r="J17" s="606"/>
      <c r="K17" s="606"/>
      <c r="L17" s="606"/>
      <c r="M17" s="606"/>
      <c r="N17" s="606"/>
      <c r="O17" s="606"/>
      <c r="P17" s="606"/>
      <c r="Q17" s="606"/>
      <c r="R17" s="606"/>
      <c r="S17" s="606"/>
      <c r="T17" s="606"/>
      <c r="U17" s="606"/>
    </row>
  </sheetData>
  <mergeCells count="3">
    <mergeCell ref="B3:C3"/>
    <mergeCell ref="D3:E3"/>
    <mergeCell ref="F3:H3"/>
  </mergeCells>
  <conditionalFormatting sqref="B8">
    <cfRule type="cellIs" dxfId="205" priority="7" operator="between">
      <formula>0</formula>
      <formula>0.5</formula>
    </cfRule>
  </conditionalFormatting>
  <conditionalFormatting sqref="D8">
    <cfRule type="cellIs" dxfId="204" priority="6" operator="between">
      <formula>0</formula>
      <formula>0.5</formula>
    </cfRule>
  </conditionalFormatting>
  <conditionalFormatting sqref="F8">
    <cfRule type="cellIs" dxfId="203" priority="5" operator="between">
      <formula>0</formula>
      <formula>0.5</formula>
    </cfRule>
  </conditionalFormatting>
  <conditionalFormatting sqref="H8">
    <cfRule type="cellIs" dxfId="202" priority="4" operator="between">
      <formula>0</formula>
      <formula>0.5</formula>
    </cfRule>
  </conditionalFormatting>
  <conditionalFormatting sqref="C17:U17">
    <cfRule type="cellIs" dxfId="201"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809">
        <f>INDICE!A3</f>
        <v>44317</v>
      </c>
      <c r="C3" s="810"/>
      <c r="D3" s="811" t="s">
        <v>116</v>
      </c>
      <c r="E3" s="811"/>
      <c r="F3" s="811" t="s">
        <v>117</v>
      </c>
      <c r="G3" s="811"/>
      <c r="H3" s="811"/>
    </row>
    <row r="4" spans="1:14" x14ac:dyDescent="0.2">
      <c r="A4" s="66"/>
      <c r="B4" s="82" t="s">
        <v>47</v>
      </c>
      <c r="C4" s="82" t="s">
        <v>433</v>
      </c>
      <c r="D4" s="82" t="s">
        <v>47</v>
      </c>
      <c r="E4" s="82" t="s">
        <v>429</v>
      </c>
      <c r="F4" s="82" t="s">
        <v>47</v>
      </c>
      <c r="G4" s="83" t="s">
        <v>429</v>
      </c>
      <c r="H4" s="83" t="s">
        <v>107</v>
      </c>
    </row>
    <row r="5" spans="1:14" x14ac:dyDescent="0.2">
      <c r="A5" s="84" t="s">
        <v>184</v>
      </c>
      <c r="B5" s="345">
        <v>400.33500999999995</v>
      </c>
      <c r="C5" s="341">
        <v>122.7540903628135</v>
      </c>
      <c r="D5" s="340">
        <v>1669.0701300000005</v>
      </c>
      <c r="E5" s="342">
        <v>28.777910860697386</v>
      </c>
      <c r="F5" s="340">
        <v>4286.1523199999983</v>
      </c>
      <c r="G5" s="342">
        <v>-1.359767577258699</v>
      </c>
      <c r="H5" s="347">
        <v>92.030671233925432</v>
      </c>
    </row>
    <row r="6" spans="1:14" x14ac:dyDescent="0.2">
      <c r="A6" s="84" t="s">
        <v>185</v>
      </c>
      <c r="B6" s="331">
        <v>31.948319999999992</v>
      </c>
      <c r="C6" s="324">
        <v>102.14058842138569</v>
      </c>
      <c r="D6" s="323">
        <v>139.17015999999998</v>
      </c>
      <c r="E6" s="324">
        <v>35.408406150416496</v>
      </c>
      <c r="F6" s="323">
        <v>366.19165999999996</v>
      </c>
      <c r="G6" s="324">
        <v>5.5835751810668715</v>
      </c>
      <c r="H6" s="329">
        <v>7.8627313623015169</v>
      </c>
    </row>
    <row r="7" spans="1:14" x14ac:dyDescent="0.2">
      <c r="A7" s="84" t="s">
        <v>189</v>
      </c>
      <c r="B7" s="346">
        <v>7.9000000000000001E-4</v>
      </c>
      <c r="C7" s="338">
        <v>-95.028319697923223</v>
      </c>
      <c r="D7" s="337">
        <v>7.9000000000000001E-4</v>
      </c>
      <c r="E7" s="603">
        <v>-99.795002205672461</v>
      </c>
      <c r="F7" s="337">
        <v>5.6440000000000004E-2</v>
      </c>
      <c r="G7" s="603">
        <v>-93.840243596319851</v>
      </c>
      <c r="H7" s="346">
        <v>1.2118587247134402E-3</v>
      </c>
    </row>
    <row r="8" spans="1:14" x14ac:dyDescent="0.2">
      <c r="A8" s="84" t="s">
        <v>146</v>
      </c>
      <c r="B8" s="346">
        <v>0</v>
      </c>
      <c r="C8" s="338">
        <v>0</v>
      </c>
      <c r="D8" s="337">
        <v>0.01</v>
      </c>
      <c r="E8" s="603">
        <v>-9.0909090909090917</v>
      </c>
      <c r="F8" s="337">
        <v>0.17638000000000001</v>
      </c>
      <c r="G8" s="338">
        <v>624.65078060805251</v>
      </c>
      <c r="H8" s="346">
        <v>3.7871658728730793E-3</v>
      </c>
    </row>
    <row r="9" spans="1:14" x14ac:dyDescent="0.2">
      <c r="A9" s="344" t="s">
        <v>147</v>
      </c>
      <c r="B9" s="332">
        <v>432.28411999999992</v>
      </c>
      <c r="C9" s="333">
        <v>121.05783357410394</v>
      </c>
      <c r="D9" s="332">
        <v>1808.2510800000005</v>
      </c>
      <c r="E9" s="333">
        <v>29.229224764545521</v>
      </c>
      <c r="F9" s="332">
        <v>4652.5767999999989</v>
      </c>
      <c r="G9" s="333">
        <v>-0.86144410846614272</v>
      </c>
      <c r="H9" s="333">
        <v>99.898401620824544</v>
      </c>
    </row>
    <row r="10" spans="1:14" x14ac:dyDescent="0.2">
      <c r="A10" s="84" t="s">
        <v>148</v>
      </c>
      <c r="B10" s="346">
        <v>0.53604999999999992</v>
      </c>
      <c r="C10" s="338">
        <v>434.55325089748709</v>
      </c>
      <c r="D10" s="337">
        <v>1.88907</v>
      </c>
      <c r="E10" s="338">
        <v>80.883028840629677</v>
      </c>
      <c r="F10" s="337">
        <v>4.7317500000000008</v>
      </c>
      <c r="G10" s="338">
        <v>17.639088472649693</v>
      </c>
      <c r="H10" s="329">
        <v>0.10159837917545751</v>
      </c>
    </row>
    <row r="11" spans="1:14" x14ac:dyDescent="0.2">
      <c r="A11" s="60" t="s">
        <v>149</v>
      </c>
      <c r="B11" s="334">
        <v>432.82016999999991</v>
      </c>
      <c r="C11" s="335">
        <v>121.21851271420707</v>
      </c>
      <c r="D11" s="334">
        <v>1810.1401500000006</v>
      </c>
      <c r="E11" s="335">
        <v>29.267748689160499</v>
      </c>
      <c r="F11" s="334">
        <v>4657.3085499999988</v>
      </c>
      <c r="G11" s="335">
        <v>-0.84560133017090089</v>
      </c>
      <c r="H11" s="335">
        <v>100</v>
      </c>
    </row>
    <row r="12" spans="1:14" x14ac:dyDescent="0.2">
      <c r="A12" s="371" t="s">
        <v>150</v>
      </c>
      <c r="B12" s="336"/>
      <c r="C12" s="336"/>
      <c r="D12" s="336"/>
      <c r="E12" s="336"/>
      <c r="F12" s="336"/>
      <c r="G12" s="336"/>
      <c r="H12" s="336"/>
    </row>
    <row r="13" spans="1:14" x14ac:dyDescent="0.2">
      <c r="A13" s="607" t="s">
        <v>189</v>
      </c>
      <c r="B13" s="608">
        <v>12.583739999999992</v>
      </c>
      <c r="C13" s="609">
        <v>139.75513376951463</v>
      </c>
      <c r="D13" s="610">
        <v>61.082459999999962</v>
      </c>
      <c r="E13" s="609">
        <v>10.191172541638799</v>
      </c>
      <c r="F13" s="610">
        <v>140.26505</v>
      </c>
      <c r="G13" s="609">
        <v>-17.337233850769341</v>
      </c>
      <c r="H13" s="611">
        <v>3.011719075387437</v>
      </c>
    </row>
    <row r="14" spans="1:14" x14ac:dyDescent="0.2">
      <c r="A14" s="612" t="s">
        <v>151</v>
      </c>
      <c r="B14" s="613">
        <v>2.9073829900302459</v>
      </c>
      <c r="C14" s="614"/>
      <c r="D14" s="615">
        <v>3.3744602593340596</v>
      </c>
      <c r="E14" s="614"/>
      <c r="F14" s="615">
        <v>3.011719075387437</v>
      </c>
      <c r="G14" s="614"/>
      <c r="H14" s="616"/>
    </row>
    <row r="15" spans="1:14" x14ac:dyDescent="0.2">
      <c r="A15" s="84"/>
      <c r="B15" s="84"/>
      <c r="C15" s="84"/>
      <c r="D15" s="84"/>
      <c r="E15" s="84"/>
      <c r="F15" s="84"/>
      <c r="G15" s="84"/>
      <c r="H15" s="79" t="s">
        <v>222</v>
      </c>
    </row>
    <row r="16" spans="1:14" x14ac:dyDescent="0.2">
      <c r="A16" s="80" t="s">
        <v>486</v>
      </c>
      <c r="B16" s="84"/>
      <c r="C16" s="84"/>
      <c r="D16" s="84"/>
      <c r="E16" s="84"/>
      <c r="F16" s="85"/>
      <c r="G16" s="84"/>
      <c r="H16" s="84"/>
      <c r="I16" s="88"/>
      <c r="J16" s="88"/>
      <c r="K16" s="88"/>
      <c r="L16" s="88"/>
      <c r="M16" s="88"/>
      <c r="N16" s="88"/>
    </row>
    <row r="17" spans="1:14" x14ac:dyDescent="0.2">
      <c r="A17" s="80" t="s">
        <v>434</v>
      </c>
      <c r="B17" s="84"/>
      <c r="C17" s="84"/>
      <c r="D17" s="84"/>
      <c r="E17" s="84"/>
      <c r="F17" s="84"/>
      <c r="G17" s="84"/>
      <c r="H17" s="84"/>
      <c r="I17" s="88"/>
      <c r="J17" s="88"/>
      <c r="K17" s="88"/>
      <c r="L17" s="88"/>
      <c r="M17" s="88"/>
      <c r="N17" s="88"/>
    </row>
    <row r="18" spans="1:14" x14ac:dyDescent="0.2">
      <c r="A18" s="133" t="s">
        <v>544</v>
      </c>
      <c r="B18" s="84"/>
      <c r="C18" s="84"/>
      <c r="D18" s="84"/>
      <c r="E18" s="84"/>
      <c r="F18" s="84"/>
      <c r="G18" s="84"/>
      <c r="H18" s="84"/>
    </row>
  </sheetData>
  <mergeCells count="3">
    <mergeCell ref="B3:C3"/>
    <mergeCell ref="D3:E3"/>
    <mergeCell ref="F3:H3"/>
  </mergeCells>
  <conditionalFormatting sqref="H8">
    <cfRule type="cellIs" dxfId="200" priority="16" operator="between">
      <formula>0</formula>
      <formula>0.5</formula>
    </cfRule>
  </conditionalFormatting>
  <conditionalFormatting sqref="B10 D10 F10:G10">
    <cfRule type="cellIs" dxfId="199" priority="18" operator="between">
      <formula>0</formula>
      <formula>0.5</formula>
    </cfRule>
  </conditionalFormatting>
  <conditionalFormatting sqref="B8:C8 F8:G8">
    <cfRule type="cellIs" dxfId="198" priority="17" operator="between">
      <formula>0</formula>
      <formula>0.5</formula>
    </cfRule>
  </conditionalFormatting>
  <conditionalFormatting sqref="C8">
    <cfRule type="cellIs" dxfId="197" priority="15" operator="equal">
      <formula>0</formula>
    </cfRule>
  </conditionalFormatting>
  <conditionalFormatting sqref="B8">
    <cfRule type="cellIs" dxfId="196" priority="14" operator="equal">
      <formula>0</formula>
    </cfRule>
  </conditionalFormatting>
  <conditionalFormatting sqref="D8">
    <cfRule type="cellIs" dxfId="195" priority="12" operator="between">
      <formula>0</formula>
      <formula>0.5</formula>
    </cfRule>
  </conditionalFormatting>
  <conditionalFormatting sqref="D8">
    <cfRule type="cellIs" dxfId="194" priority="11" operator="equal">
      <formula>0</formula>
    </cfRule>
  </conditionalFormatting>
  <conditionalFormatting sqref="B7">
    <cfRule type="cellIs" dxfId="193" priority="9" operator="between">
      <formula>0</formula>
      <formula>0.5</formula>
    </cfRule>
  </conditionalFormatting>
  <conditionalFormatting sqref="B7">
    <cfRule type="cellIs" dxfId="192" priority="8" operator="equal">
      <formula>0</formula>
    </cfRule>
  </conditionalFormatting>
  <conditionalFormatting sqref="C7">
    <cfRule type="cellIs" dxfId="191" priority="7" operator="between">
      <formula>0</formula>
      <formula>0.5</formula>
    </cfRule>
  </conditionalFormatting>
  <conditionalFormatting sqref="C7">
    <cfRule type="cellIs" dxfId="190" priority="6" operator="equal">
      <formula>0</formula>
    </cfRule>
  </conditionalFormatting>
  <conditionalFormatting sqref="D7">
    <cfRule type="cellIs" dxfId="189" priority="5" operator="between">
      <formula>0</formula>
      <formula>0.5</formula>
    </cfRule>
  </conditionalFormatting>
  <conditionalFormatting sqref="D7">
    <cfRule type="cellIs" dxfId="188" priority="4" operator="equal">
      <formula>0</formula>
    </cfRule>
  </conditionalFormatting>
  <conditionalFormatting sqref="H7">
    <cfRule type="cellIs" dxfId="187" priority="3" operator="between">
      <formula>0</formula>
      <formula>0.5</formula>
    </cfRule>
  </conditionalFormatting>
  <conditionalFormatting sqref="F7">
    <cfRule type="cellIs" dxfId="186" priority="2" operator="between">
      <formula>0</formula>
      <formula>0.5</formula>
    </cfRule>
  </conditionalFormatting>
  <conditionalFormatting sqref="F7">
    <cfRule type="cellIs" dxfId="185"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631</v>
      </c>
    </row>
    <row r="2" spans="1:10" ht="15.75" x14ac:dyDescent="0.25">
      <c r="A2" s="2"/>
      <c r="B2" s="89"/>
      <c r="H2" s="79" t="s">
        <v>152</v>
      </c>
    </row>
    <row r="3" spans="1:10" ht="13.9" customHeight="1" x14ac:dyDescent="0.2">
      <c r="A3" s="90"/>
      <c r="B3" s="812">
        <f>INDICE!A3</f>
        <v>44317</v>
      </c>
      <c r="C3" s="812"/>
      <c r="D3" s="812"/>
      <c r="E3" s="91"/>
      <c r="F3" s="813" t="s">
        <v>117</v>
      </c>
      <c r="G3" s="813"/>
      <c r="H3" s="813"/>
    </row>
    <row r="4" spans="1:10" x14ac:dyDescent="0.2">
      <c r="A4" s="92"/>
      <c r="B4" s="93" t="s">
        <v>144</v>
      </c>
      <c r="C4" s="503" t="s">
        <v>145</v>
      </c>
      <c r="D4" s="93" t="s">
        <v>153</v>
      </c>
      <c r="E4" s="93"/>
      <c r="F4" s="93" t="s">
        <v>144</v>
      </c>
      <c r="G4" s="503" t="s">
        <v>145</v>
      </c>
      <c r="H4" s="93" t="s">
        <v>153</v>
      </c>
    </row>
    <row r="5" spans="1:10" x14ac:dyDescent="0.2">
      <c r="A5" s="90" t="s">
        <v>154</v>
      </c>
      <c r="B5" s="94">
        <v>60.640609999999995</v>
      </c>
      <c r="C5" s="96">
        <v>3.1376300000000006</v>
      </c>
      <c r="D5" s="348">
        <v>63.778239999999997</v>
      </c>
      <c r="E5" s="94"/>
      <c r="F5" s="94">
        <v>651.02846000000113</v>
      </c>
      <c r="G5" s="96">
        <v>33.844159999999981</v>
      </c>
      <c r="H5" s="348">
        <v>684.87262000000112</v>
      </c>
    </row>
    <row r="6" spans="1:10" x14ac:dyDescent="0.2">
      <c r="A6" s="92" t="s">
        <v>155</v>
      </c>
      <c r="B6" s="95">
        <v>10.901289999999999</v>
      </c>
      <c r="C6" s="96">
        <v>0.61529</v>
      </c>
      <c r="D6" s="349">
        <v>11.516579999999999</v>
      </c>
      <c r="E6" s="95"/>
      <c r="F6" s="95">
        <v>121.24871999999993</v>
      </c>
      <c r="G6" s="96">
        <v>7.1333800000000025</v>
      </c>
      <c r="H6" s="349">
        <v>128.38209999999992</v>
      </c>
    </row>
    <row r="7" spans="1:10" x14ac:dyDescent="0.2">
      <c r="A7" s="92" t="s">
        <v>156</v>
      </c>
      <c r="B7" s="95">
        <v>7.1635600000000013</v>
      </c>
      <c r="C7" s="96">
        <v>0.66071000000000002</v>
      </c>
      <c r="D7" s="349">
        <v>7.8242700000000012</v>
      </c>
      <c r="E7" s="95"/>
      <c r="F7" s="95">
        <v>79.742160000000027</v>
      </c>
      <c r="G7" s="96">
        <v>7.2082800000000029</v>
      </c>
      <c r="H7" s="349">
        <v>86.950440000000029</v>
      </c>
    </row>
    <row r="8" spans="1:10" x14ac:dyDescent="0.2">
      <c r="A8" s="92" t="s">
        <v>157</v>
      </c>
      <c r="B8" s="95">
        <v>17.17961</v>
      </c>
      <c r="C8" s="96">
        <v>1.0731000000000002</v>
      </c>
      <c r="D8" s="349">
        <v>18.25271</v>
      </c>
      <c r="E8" s="95"/>
      <c r="F8" s="95">
        <v>186.35580999999988</v>
      </c>
      <c r="G8" s="96">
        <v>12.38752</v>
      </c>
      <c r="H8" s="349">
        <v>198.74332999999987</v>
      </c>
    </row>
    <row r="9" spans="1:10" x14ac:dyDescent="0.2">
      <c r="A9" s="92" t="s">
        <v>158</v>
      </c>
      <c r="B9" s="95">
        <v>29.289260000000006</v>
      </c>
      <c r="C9" s="96">
        <v>9.8351100000000002</v>
      </c>
      <c r="D9" s="349">
        <v>39.124370000000006</v>
      </c>
      <c r="E9" s="95"/>
      <c r="F9" s="95">
        <v>335.29174</v>
      </c>
      <c r="G9" s="96">
        <v>116.86525999999998</v>
      </c>
      <c r="H9" s="349">
        <v>452.15699999999998</v>
      </c>
    </row>
    <row r="10" spans="1:10" x14ac:dyDescent="0.2">
      <c r="A10" s="92" t="s">
        <v>159</v>
      </c>
      <c r="B10" s="95">
        <v>4.4496599999999997</v>
      </c>
      <c r="C10" s="96">
        <v>0.29743000000000003</v>
      </c>
      <c r="D10" s="349">
        <v>4.74709</v>
      </c>
      <c r="E10" s="95"/>
      <c r="F10" s="95">
        <v>56.695049999999959</v>
      </c>
      <c r="G10" s="96">
        <v>3.9873400000000001</v>
      </c>
      <c r="H10" s="349">
        <v>60.682389999999963</v>
      </c>
    </row>
    <row r="11" spans="1:10" x14ac:dyDescent="0.2">
      <c r="A11" s="92" t="s">
        <v>160</v>
      </c>
      <c r="B11" s="95">
        <v>20.768210000000003</v>
      </c>
      <c r="C11" s="96">
        <v>1.3698999999999997</v>
      </c>
      <c r="D11" s="349">
        <v>22.138110000000005</v>
      </c>
      <c r="E11" s="95"/>
      <c r="F11" s="95">
        <v>227.9527099999998</v>
      </c>
      <c r="G11" s="96">
        <v>16.571660000000012</v>
      </c>
      <c r="H11" s="349">
        <v>244.52436999999981</v>
      </c>
    </row>
    <row r="12" spans="1:10" x14ac:dyDescent="0.2">
      <c r="A12" s="92" t="s">
        <v>524</v>
      </c>
      <c r="B12" s="95">
        <v>16.297279999999997</v>
      </c>
      <c r="C12" s="96">
        <v>0.89907999999999999</v>
      </c>
      <c r="D12" s="349">
        <v>17.196359999999999</v>
      </c>
      <c r="E12" s="95"/>
      <c r="F12" s="95">
        <v>167.32568000000006</v>
      </c>
      <c r="G12" s="96">
        <v>9.5968700000000133</v>
      </c>
      <c r="H12" s="349">
        <v>176.92255000000009</v>
      </c>
      <c r="J12" s="96"/>
    </row>
    <row r="13" spans="1:10" x14ac:dyDescent="0.2">
      <c r="A13" s="92" t="s">
        <v>161</v>
      </c>
      <c r="B13" s="95">
        <v>69.573579999999978</v>
      </c>
      <c r="C13" s="96">
        <v>4.9214100000000007</v>
      </c>
      <c r="D13" s="349">
        <v>74.494989999999973</v>
      </c>
      <c r="E13" s="95"/>
      <c r="F13" s="95">
        <v>732.81161000000009</v>
      </c>
      <c r="G13" s="96">
        <v>54.522579999999991</v>
      </c>
      <c r="H13" s="349">
        <v>787.33419000000004</v>
      </c>
      <c r="J13" s="96"/>
    </row>
    <row r="14" spans="1:10" x14ac:dyDescent="0.2">
      <c r="A14" s="92" t="s">
        <v>162</v>
      </c>
      <c r="B14" s="95">
        <v>0.42563999999999996</v>
      </c>
      <c r="C14" s="96">
        <v>7.3459999999999998E-2</v>
      </c>
      <c r="D14" s="350">
        <v>0.49909999999999999</v>
      </c>
      <c r="E14" s="96"/>
      <c r="F14" s="95">
        <v>4.6459099999999998</v>
      </c>
      <c r="G14" s="96">
        <v>0.70707000000000009</v>
      </c>
      <c r="H14" s="350">
        <v>5.3529799999999996</v>
      </c>
      <c r="J14" s="96"/>
    </row>
    <row r="15" spans="1:10" x14ac:dyDescent="0.2">
      <c r="A15" s="92" t="s">
        <v>163</v>
      </c>
      <c r="B15" s="95">
        <v>45.704619999999998</v>
      </c>
      <c r="C15" s="96">
        <v>2.3281300000000003</v>
      </c>
      <c r="D15" s="349">
        <v>48.03275</v>
      </c>
      <c r="E15" s="95"/>
      <c r="F15" s="95">
        <v>501.1675300000004</v>
      </c>
      <c r="G15" s="96">
        <v>26.986789999999989</v>
      </c>
      <c r="H15" s="349">
        <v>528.15432000000044</v>
      </c>
      <c r="J15" s="96"/>
    </row>
    <row r="16" spans="1:10" x14ac:dyDescent="0.2">
      <c r="A16" s="92" t="s">
        <v>164</v>
      </c>
      <c r="B16" s="95">
        <v>7.7280800000000003</v>
      </c>
      <c r="C16" s="96">
        <v>0.33373000000000003</v>
      </c>
      <c r="D16" s="349">
        <v>8.0618099999999995</v>
      </c>
      <c r="E16" s="95"/>
      <c r="F16" s="95">
        <v>80.061650000000057</v>
      </c>
      <c r="G16" s="96">
        <v>3.4932200000000009</v>
      </c>
      <c r="H16" s="349">
        <v>83.554870000000051</v>
      </c>
      <c r="J16" s="96"/>
    </row>
    <row r="17" spans="1:11" x14ac:dyDescent="0.2">
      <c r="A17" s="92" t="s">
        <v>165</v>
      </c>
      <c r="B17" s="95">
        <v>19.614429999999995</v>
      </c>
      <c r="C17" s="96">
        <v>1.4009100000000003</v>
      </c>
      <c r="D17" s="349">
        <v>21.015339999999995</v>
      </c>
      <c r="E17" s="95"/>
      <c r="F17" s="95">
        <v>214.15167000000011</v>
      </c>
      <c r="G17" s="96">
        <v>16.156050000000015</v>
      </c>
      <c r="H17" s="349">
        <v>230.30772000000013</v>
      </c>
      <c r="J17" s="96"/>
    </row>
    <row r="18" spans="1:11" x14ac:dyDescent="0.2">
      <c r="A18" s="92" t="s">
        <v>166</v>
      </c>
      <c r="B18" s="95">
        <v>1.9191100000000001</v>
      </c>
      <c r="C18" s="96">
        <v>0.11081000000000001</v>
      </c>
      <c r="D18" s="349">
        <v>2.0299200000000002</v>
      </c>
      <c r="E18" s="95"/>
      <c r="F18" s="95">
        <v>20.591480000000001</v>
      </c>
      <c r="G18" s="96">
        <v>1.4658499999999997</v>
      </c>
      <c r="H18" s="349">
        <v>22.05733</v>
      </c>
      <c r="J18" s="96"/>
    </row>
    <row r="19" spans="1:11" x14ac:dyDescent="0.2">
      <c r="A19" s="92" t="s">
        <v>167</v>
      </c>
      <c r="B19" s="95">
        <v>56.093049999999998</v>
      </c>
      <c r="C19" s="96">
        <v>2.9481299999999999</v>
      </c>
      <c r="D19" s="349">
        <v>59.041179999999997</v>
      </c>
      <c r="E19" s="95"/>
      <c r="F19" s="95">
        <v>549.38334999999995</v>
      </c>
      <c r="G19" s="96">
        <v>32.34431</v>
      </c>
      <c r="H19" s="349">
        <v>581.7276599999999</v>
      </c>
      <c r="J19" s="96"/>
    </row>
    <row r="20" spans="1:11" x14ac:dyDescent="0.2">
      <c r="A20" s="92" t="s">
        <v>168</v>
      </c>
      <c r="B20" s="96">
        <v>0.51590000000000003</v>
      </c>
      <c r="C20" s="96">
        <v>0</v>
      </c>
      <c r="D20" s="350">
        <v>0.51590000000000003</v>
      </c>
      <c r="E20" s="96"/>
      <c r="F20" s="95">
        <v>5.5295299999999985</v>
      </c>
      <c r="G20" s="96">
        <v>0</v>
      </c>
      <c r="H20" s="350">
        <v>5.5295299999999985</v>
      </c>
      <c r="J20" s="96"/>
    </row>
    <row r="21" spans="1:11" x14ac:dyDescent="0.2">
      <c r="A21" s="92" t="s">
        <v>169</v>
      </c>
      <c r="B21" s="95">
        <v>10.295219999999999</v>
      </c>
      <c r="C21" s="96">
        <v>0.67331000000000008</v>
      </c>
      <c r="D21" s="349">
        <v>10.968529999999999</v>
      </c>
      <c r="E21" s="95"/>
      <c r="F21" s="95">
        <v>117.04753000000001</v>
      </c>
      <c r="G21" s="96">
        <v>7.6786599999999989</v>
      </c>
      <c r="H21" s="349">
        <v>124.72619</v>
      </c>
      <c r="J21" s="96"/>
      <c r="K21" s="96"/>
    </row>
    <row r="22" spans="1:11" x14ac:dyDescent="0.2">
      <c r="A22" s="92" t="s">
        <v>170</v>
      </c>
      <c r="B22" s="95">
        <v>5.2922600000000006</v>
      </c>
      <c r="C22" s="96">
        <v>0.26013999999999998</v>
      </c>
      <c r="D22" s="349">
        <v>5.5524000000000004</v>
      </c>
      <c r="E22" s="95"/>
      <c r="F22" s="95">
        <v>58.644720000000007</v>
      </c>
      <c r="G22" s="96">
        <v>2.9660299999999999</v>
      </c>
      <c r="H22" s="349">
        <v>61.61075000000001</v>
      </c>
      <c r="J22" s="96"/>
    </row>
    <row r="23" spans="1:11" x14ac:dyDescent="0.2">
      <c r="A23" s="97" t="s">
        <v>171</v>
      </c>
      <c r="B23" s="98">
        <v>16.483640000000001</v>
      </c>
      <c r="C23" s="96">
        <v>1.01004</v>
      </c>
      <c r="D23" s="351">
        <v>17.493680000000001</v>
      </c>
      <c r="E23" s="98"/>
      <c r="F23" s="98">
        <v>176.47701999999998</v>
      </c>
      <c r="G23" s="96">
        <v>12.276630000000003</v>
      </c>
      <c r="H23" s="351">
        <v>188.75364999999999</v>
      </c>
      <c r="J23" s="96"/>
    </row>
    <row r="24" spans="1:11" x14ac:dyDescent="0.2">
      <c r="A24" s="99" t="s">
        <v>438</v>
      </c>
      <c r="B24" s="100">
        <v>400.33501000000024</v>
      </c>
      <c r="C24" s="100">
        <v>31.948319999999985</v>
      </c>
      <c r="D24" s="100">
        <v>432.28333000000021</v>
      </c>
      <c r="E24" s="100"/>
      <c r="F24" s="100">
        <v>4286.1523300000044</v>
      </c>
      <c r="G24" s="100">
        <v>366.19166000000075</v>
      </c>
      <c r="H24" s="100">
        <v>4652.3439900000049</v>
      </c>
      <c r="J24" s="96"/>
    </row>
    <row r="25" spans="1:11" x14ac:dyDescent="0.2">
      <c r="H25" s="79" t="s">
        <v>222</v>
      </c>
      <c r="J25" s="96"/>
    </row>
    <row r="26" spans="1:11" x14ac:dyDescent="0.2">
      <c r="A26" s="352" t="s">
        <v>574</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84" priority="11" operator="between">
      <formula>0</formula>
      <formula>0.5</formula>
    </cfRule>
    <cfRule type="cellIs" dxfId="183" priority="12" operator="between">
      <formula>0</formula>
      <formula>0.49</formula>
    </cfRule>
  </conditionalFormatting>
  <conditionalFormatting sqref="C5:C23">
    <cfRule type="cellIs" dxfId="182" priority="10" stopIfTrue="1" operator="equal">
      <formula>0</formula>
    </cfRule>
  </conditionalFormatting>
  <conditionalFormatting sqref="G20">
    <cfRule type="cellIs" dxfId="181" priority="9" stopIfTrue="1" operator="equal">
      <formula>0</formula>
    </cfRule>
  </conditionalFormatting>
  <conditionalFormatting sqref="G5:G23">
    <cfRule type="cellIs" dxfId="180" priority="8" stopIfTrue="1" operator="equal">
      <formula>0</formula>
    </cfRule>
  </conditionalFormatting>
  <conditionalFormatting sqref="J12:J30">
    <cfRule type="cellIs" dxfId="179" priority="6" operator="between">
      <formula>0</formula>
      <formula>0.5</formula>
    </cfRule>
    <cfRule type="cellIs" dxfId="178" priority="7" operator="between">
      <formula>0</formula>
      <formula>0.49</formula>
    </cfRule>
  </conditionalFormatting>
  <conditionalFormatting sqref="J27">
    <cfRule type="cellIs" dxfId="177" priority="5" stopIfTrue="1" operator="equal">
      <formula>0</formula>
    </cfRule>
  </conditionalFormatting>
  <conditionalFormatting sqref="J12:J30">
    <cfRule type="cellIs" dxfId="176"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2021-07-21T06:26:56Z</dcterms:modified>
</cp:coreProperties>
</file>