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U:\INFORMES CORES WEB\BEH\BEH 2014\2021\06. JUNIO\"/>
    </mc:Choice>
  </mc:AlternateContent>
  <xr:revisionPtr revIDLastSave="0" documentId="13_ncr:1_{AFB473E0-F356-4EEF-B2AC-56963171448B}" xr6:coauthVersionLast="47" xr6:coauthVersionMax="47" xr10:uidLastSave="{00000000-0000-0000-0000-000000000000}"/>
  <bookViews>
    <workbookView xWindow="2760" yWindow="0" windowWidth="14565" windowHeight="1740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<sst xmlns="http://schemas.openxmlformats.org/spreadsheetml/2006/main" count="1766" uniqueCount="684">
  <si>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</si>
  <si>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</si>
  <si>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</si>
  <si>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</si>
  <si>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</si>
  <si>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</si>
  <si>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</si>
  <si>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</si>
  <si>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</si>
  <si>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</si>
  <si>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</si>
  <si>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</si>
  <si>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</si>
  <si>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</si>
  <si>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</si>
  <si>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</si>
  <si>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</si>
  <si>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</si>
  <si>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</si>
  <si>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</si>
  <si>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</si>
  <si>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</si>
  <si>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</si>
  <si>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</si>
  <si>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</si>
  <si>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</si>
  <si>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</si>
  <si>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</si>
  <si>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</si>
  <si>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</si>
  <si>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</si>
  <si>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</si>
  <si>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</si>
  <si>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</si>
  <si>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</si>
  <si>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</si>
  <si>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</si>
  <si>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</si>
  <si>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</si>
  <si>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</si>
  <si>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</si>
  <si>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</si>
  <si>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</si>
  <si>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</si>
  <si>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</si>
  <si>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</si>
  <si>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</si>
  <si>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</si>
  <si>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</si>
  <si>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</si>
  <si>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</si>
  <si>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</si>
  <si>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</si>
  <si>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</si>
  <si>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</si>
  <si>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</si>
  <si>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</si>
  <si>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</si>
  <si>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</si>
  <si>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</si>
  <si>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</si>
  <si>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</si>
  <si>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</si>
  <si>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</si>
  <si>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</si>
  <si>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</si>
  <si>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</si>
  <si>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</si>
  <si>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</si>
  <si>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</si>
  <si>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</si>
  <si>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</si>
  <si>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</si>
  <si>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</si>
  <si>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</si>
  <si>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</si>
  <si>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</si>
  <si>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</si>
  <si>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</si>
  <si>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</si>
  <si>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</si>
  <si>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</si>
  <si>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</si>
  <si>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</si>
  <si>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</si>
  <si>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</si>
  <si>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</si>
  <si>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</si>
  <si>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</si>
  <si>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</si>
  <si>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</si>
  <si>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</si>
  <si>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</si>
  <si>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</si>
  <si>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</si>
  <si>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</si>
  <si>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</si>
  <si>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</si>
  <si>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</si>
  <si>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</si>
  <si>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</si>
  <si>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</si>
  <si>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</si>
  <si>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</si>
  <si>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</si>
  <si>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</si>
  <si>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</si>
  <si>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</si>
  <si>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</si>
  <si>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</si>
  <si>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</si>
  <si>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</si>
  <si>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</si>
  <si>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</si>
  <si>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</si>
  <si>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</si>
  <si>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</si>
  <si>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</si>
  <si>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</si>
  <si>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</si>
  <si>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</si>
  <si>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</si>
  <si>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</si>
  <si>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</si>
  <si>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</si>
  <si>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</si>
  <si>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</si>
  <si>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</si>
  <si>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</si>
  <si>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</si>
  <si>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</si>
  <si>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</si>
  <si>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</si>
  <si>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</si>
  <si>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</si>
  <si>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</si>
  <si>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</si>
  <si>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</si>
  <si>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</si>
  <si>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</si>
  <si>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</si>
  <si>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</si>
  <si>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</si>
  <si>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</si>
  <si>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</si>
  <si>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</si>
  <si>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</si>
  <si>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</si>
  <si>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</si>
  <si>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</si>
  <si>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</si>
  <si>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</si>
  <si>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</si>
  <si>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</si>
  <si>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</si>
  <si>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</si>
  <si>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</si>
  <si>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</si>
  <si>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</si>
  <si>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</si>
  <si>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</si>
  <si>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</si>
  <si>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</si>
  <si>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</si>
  <si>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</si>
  <si>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</si>
  <si>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</si>
  <si>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</si>
  <si>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</si>
  <si>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</si>
  <si>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</si>
  <si>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</si>
  <si>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</si>
  <si>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</si>
  <si>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</si>
  <si>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</si>
  <si>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</si>
  <si>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</si>
  <si>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</si>
  <si>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</si>
  <si>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</si>
  <si>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</si>
  <si>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</si>
  <si>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</si>
  <si>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</si>
  <si>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</si>
  <si>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</si>
  <si>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</si>
  <si>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</si>
  <si>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</si>
  <si>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</si>
  <si>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</si>
  <si>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</si>
  <si>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</si>
  <si>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</si>
  <si>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</si>
  <si>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</si>
  <si>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</si>
  <si>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</si>
  <si>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</si>
  <si>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</si>
  <si>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</si>
  <si>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</si>
  <si>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</si>
  <si>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</si>
  <si>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</si>
  <si>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</si>
  <si>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</si>
  <si>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</si>
  <si>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</si>
  <si>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</si>
  <si>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</si>
  <si>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</si>
  <si>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</si>
  <si>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</si>
  <si>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</si>
  <si>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</si>
  <si>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</si>
  <si>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</si>
  <si>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</si>
  <si>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</si>
  <si>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</si>
  <si>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</si>
  <si>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</si>
  <si>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</si>
  <si>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</si>
  <si>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</si>
  <si>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</si>
  <si>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</si>
  <si>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</si>
  <si>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</si>
  <si>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</si>
  <si>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</si>
  <si>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</si>
  <si>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</si>
  <si>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</si>
  <si>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</si>
  <si>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</si>
  <si>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</si>
  <si>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</si>
  <si>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</si>
  <si>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</si>
  <si>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</si>
  <si>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</si>
  <si>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</si>
  <si>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</si>
  <si>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</si>
  <si>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</si>
  <si>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</si>
  <si>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</si>
  <si>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</si>
  <si>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</si>
  <si>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</si>
  <si>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</si>
  <si>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</si>
  <si>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</si>
  <si>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</si>
  <si>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</si>
  <si>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</si>
  <si>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</si>
  <si>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</si>
  <si>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</si>
  <si>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</si>
  <si>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</si>
  <si>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</si>
  <si>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</si>
  <si>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</si>
  <si>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</si>
  <si>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</si>
  <si>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</si>
  <si>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</si>
  <si>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</si>
  <si>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</si>
  <si>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</si>
  <si>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</si>
  <si>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</si>
  <si>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</si>
  <si>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</si>
  <si>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</si>
  <si>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</si>
  <si>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</si>
  <si>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</si>
  <si>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</si>
  <si>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</si>
  <si>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</si>
  <si>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</si>
  <si>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</si>
  <si>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</si>
  <si>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</si>
  <si>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</si>
  <si>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</si>
  <si>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</si>
  <si>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</si>
  <si>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</si>
  <si>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</si>
  <si>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</si>
  <si>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</si>
  <si>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</si>
  <si>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</si>
  <si>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</si>
  <si>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</si>
  <si>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</si>
  <si>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</si>
  <si>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</si>
  <si>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</si>
  <si>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</si>
  <si>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</si>
  <si>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</si>
  <si>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</si>
  <si>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</si>
  <si>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</si>
  <si>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</si>
  <si>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</si>
  <si>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</si>
  <si>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</si>
  <si>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</si>
  <si>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</si>
  <si>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</si>
  <si>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</si>
  <si>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</si>
  <si>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</si>
  <si>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</si>
  <si>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</si>
  <si>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</si>
  <si>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</si>
  <si>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</si>
  <si>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</si>
  <si>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</si>
  <si>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</si>
  <si>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</si>
  <si>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</si>
  <si>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</si>
  <si>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</si>
  <si>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</si>
  <si>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</si>
  <si>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</si>
  <si>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</si>
  <si>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</si>
  <si>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</si>
  <si>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</si>
  <si>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</si>
  <si>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</si>
  <si>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</si>
  <si>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</si>
  <si>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</si>
  <si>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</si>
  <si>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</si>
  <si>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</si>
  <si>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</si>
  <si>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</si>
  <si>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</si>
  <si>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</si>
  <si>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</si>
  <si>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</si>
  <si>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</si>
  <si>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</si>
  <si>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</si>
  <si>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</si>
  <si>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</si>
  <si>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</si>
  <si>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</si>
  <si>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</si>
  <si>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</si>
  <si>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</si>
  <si>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</si>
  <si>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</si>
  <si>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</si>
  <si>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</si>
  <si>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</si>
  <si>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</si>
  <si>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</si>
  <si>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</si>
  <si>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</si>
  <si>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</si>
  <si>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</si>
  <si>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</si>
  <si>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</si>
  <si>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</si>
  <si>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</si>
  <si>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</si>
  <si>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</si>
  <si>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</si>
  <si>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</si>
  <si>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</si>
  <si>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</si>
  <si>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</si>
  <si>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</si>
  <si>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</si>
  <si>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</si>
  <si>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</si>
  <si>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</si>
  <si>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</si>
  <si>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</si>
  <si>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</si>
  <si>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</si>
  <si>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</si>
  <si>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</si>
  <si>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</si>
  <si>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</si>
  <si>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</si>
  <si>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</si>
  <si>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</si>
  <si>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</si>
  <si>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</si>
  <si>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</si>
  <si>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</si>
  <si>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</si>
  <si>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</si>
  <si>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</si>
  <si>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</si>
  <si>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</si>
  <si>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</si>
  <si>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</si>
  <si>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</si>
  <si>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</si>
  <si>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</si>
  <si>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</si>
  <si>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</si>
  <si>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</si>
  <si>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</si>
  <si>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</si>
  <si>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</si>
  <si>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</si>
  <si>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</si>
  <si>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</si>
  <si>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</si>
  <si>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</si>
  <si>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</si>
  <si>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</si>
  <si>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</si>
  <si>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</si>
  <si>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</si>
  <si>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</si>
  <si>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</si>
  <si>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</si>
  <si>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</si>
  <si>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</si>
  <si>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</si>
  <si>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</si>
  <si>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</si>
  <si>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</si>
  <si>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</si>
  <si>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</si>
  <si>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</si>
  <si>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</si>
  <si>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</si>
  <si>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</si>
  <si>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</si>
  <si>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</si>
  <si>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</si>
  <si>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</si>
  <si>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</si>
  <si>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</si>
  <si>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</si>
  <si>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</si>
  <si>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</si>
  <si>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</si>
  <si>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</si>
  <si>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</si>
  <si>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</si>
  <si>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</si>
  <si>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</si>
  <si>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</si>
  <si>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</si>
  <si>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</si>
  <si>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</si>
  <si>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</si>
  <si>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</si>
  <si>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</si>
  <si>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</si>
  <si>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</si>
  <si>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</si>
  <si>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</si>
  <si>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</si>
  <si>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</si>
  <si>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</si>
  <si>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</si>
  <si>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</si>
  <si>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</si>
  <si>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</si>
  <si>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</si>
  <si>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</si>
  <si>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</si>
  <si>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</si>
  <si>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</si>
  <si>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</si>
  <si>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</si>
  <si>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</si>
  <si>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</si>
  <si>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</si>
  <si>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</si>
  <si>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</si>
  <si>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</si>
  <si>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</si>
  <si>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</si>
  <si>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</si>
  <si>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</si>
  <si>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</si>
  <si>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</si>
  <si>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</si>
  <si>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</si>
  <si>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</si>
  <si>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</si>
  <si>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</si>
  <si>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</si>
  <si>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</si>
  <si>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</si>
  <si>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</si>
  <si>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</si>
  <si>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</si>
  <si>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</si>
  <si>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</si>
  <si>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</si>
  <si>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</si>
  <si>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</si>
  <si>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</si>
  <si>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</si>
  <si>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</si>
  <si>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</si>
  <si>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</si>
  <si>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</si>
  <si>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</si>
  <si>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</si>
  <si>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</si>
  <si>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</si>
  <si>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</si>
  <si>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</si>
  <si>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</si>
  <si>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</si>
  <si>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</si>
  <si>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</si>
  <si>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</si>
  <si>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</si>
  <si>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</si>
  <si>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</si>
  <si>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</si>
  <si>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</si>
  <si>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</si>
  <si>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</si>
  <si>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</si>
  <si>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</si>
  <si>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</si>
  <si>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</si>
  <si>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</si>
  <si>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</si>
  <si>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</si>
  <si>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</si>
  <si>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</si>
  <si>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</si>
  <si>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</si>
  <si>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</si>
  <si>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</si>
  <si>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</si>
  <si>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</si>
  <si>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</si>
  <si>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</si>
  <si>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</si>
  <si>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</si>
  <si>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</si>
  <si>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</si>
  <si>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</si>
  <si>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</si>
  <si>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</si>
  <si>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</si>
  <si>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</si>
  <si>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</si>
  <si>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</si>
  <si>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</si>
  <si>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</si>
  <si>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</si>
  <si>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</si>
  <si>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</si>
  <si>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</si>
  <si>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</si>
  <si>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</si>
  <si>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</si>
  <si>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</si>
  <si>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</si>
  <si>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</si>
  <si>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</si>
  <si>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</si>
  <si>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</si>
  <si>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</si>
  <si>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</si>
  <si>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</si>
  <si>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</si>
  <si>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</si>
  <si>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</si>
  <si>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</si>
  <si>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</si>
  <si>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</si>
  <si>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</si>
  <si>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</si>
  <si>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</si>
  <si>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</si>
  <si>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</si>
  <si>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</si>
  <si>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</si>
  <si>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</si>
  <si>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</si>
  <si>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</si>
  <si>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</si>
  <si>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16 Mayo</t>
  </si>
  <si>
    <t>18 Julio</t>
  </si>
  <si>
    <t>19 Septiembre</t>
  </si>
  <si>
    <t>21 Noviembre</t>
  </si>
  <si>
    <t>16 Enero</t>
  </si>
  <si>
    <t>20 Marzo</t>
  </si>
  <si>
    <t>22 Mayo</t>
  </si>
  <si>
    <t>17 Julio</t>
  </si>
  <si>
    <t>18 Septiembre</t>
  </si>
  <si>
    <t>20 Noviembre</t>
  </si>
  <si>
    <t>15 Enero</t>
  </si>
  <si>
    <t>19 Marzo</t>
  </si>
  <si>
    <t>América Central y del Sur</t>
  </si>
  <si>
    <t>21 Mayo</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</si>
  <si>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</si>
  <si>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</si>
  <si>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</si>
  <si>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</si>
  <si>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</si>
  <si>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</si>
  <si>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</si>
  <si>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</si>
  <si>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</si>
  <si>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</si>
  <si>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</si>
  <si>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</si>
  <si>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</si>
  <si>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</si>
  <si>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</si>
  <si>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</si>
  <si>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</si>
  <si>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</si>
  <si>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</si>
  <si>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</si>
  <si>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</si>
  <si>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</si>
  <si>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</si>
  <si>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</si>
  <si>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</si>
  <si>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</si>
  <si>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</si>
  <si>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</si>
  <si>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</si>
  <si>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xml:space="preserve">        UE **</t>
  </si>
  <si>
    <t>Año 2019</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</si>
  <si>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</si>
  <si>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</si>
  <si>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</si>
  <si>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</si>
  <si>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</si>
  <si>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Corea</t>
  </si>
  <si>
    <t>*** Cisternas o asimilables no cargadas en plantas de regasificación.</t>
  </si>
  <si>
    <t>17 Noviembre</t>
  </si>
  <si>
    <t>19 Enero</t>
  </si>
  <si>
    <t>(*) Tasa de variación respecto al mismo periodo del año anterior // '- igual que 0,0 / ^ distinto de 0,0</t>
  </si>
  <si>
    <t>16 Marzo</t>
  </si>
  <si>
    <t>Japón</t>
  </si>
  <si>
    <t>** Reino Unido no incluido desde el 1 de febrero de 2020 por su salida de la UE (31 enero 2020).</t>
  </si>
  <si>
    <t>Año 2020</t>
  </si>
  <si>
    <t>Tv (%)
2020/2019</t>
  </si>
  <si>
    <t>may-21</t>
  </si>
  <si>
    <t>UE***</t>
  </si>
  <si>
    <t>* Reino Unido no incluido desde el 1 de febrero de 2020 por su salida de la UE (31 enero 2020).</t>
  </si>
  <si>
    <t>18 Mayo</t>
  </si>
  <si>
    <t>UE**</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</si>
  <si>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</si>
  <si>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</si>
  <si>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 xml:space="preserve">              n.d.: no disponible por la supresión del flujo de turistas a España ocasionado por la COVID-19</t>
  </si>
  <si>
    <t>jun-21</t>
  </si>
  <si>
    <t>Kuwait</t>
  </si>
  <si>
    <t>Puerto Rico</t>
  </si>
  <si>
    <t>America Central y Sur</t>
  </si>
  <si>
    <t>Gabón</t>
  </si>
  <si>
    <t>jun-20</t>
  </si>
  <si>
    <t>2º 2021</t>
  </si>
  <si>
    <t>ND</t>
  </si>
  <si>
    <t>Otras salidas del sistema**</t>
  </si>
  <si>
    <t>*** Reino Unido no incluido desde el 1 de febrero de 2020 por su salida de la UE (31 enero 2020).</t>
  </si>
  <si>
    <t>BOLETÍN ESTADÍSTICO HIDROCARBUROS JUNIO 2021</t>
  </si>
  <si>
    <t>UE*</t>
  </si>
  <si>
    <t>Otras salidas***</t>
  </si>
  <si>
    <t>Plantas de regasificación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</si>
</sst>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90"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6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4" fillId="2" borderId="0" xfId="9" applyFont="1" applyFill="1" applyAlignment="1">
      <alignment horizontal="left"/>
    </xf>
    <xf numFmtId="3" fontId="4" fillId="13" borderId="0" xfId="1" applyNumberFormat="1" applyFill="1" applyAlignment="1">
      <alignment horizontal="right"/>
    </xf>
    <xf numFmtId="190"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71" fontId="13" fillId="5" borderId="0" xfId="0" applyNumberFormat="1" applyFont="1" applyFill="1" applyAlignment="1"/>
    <xf numFmtId="168" fontId="31" fillId="2" borderId="0" xfId="0" applyNumberFormat="1" applyFont="1" applyFill="1" applyAlignment="1"/>
    <xf numFmtId="171" fontId="31" fillId="5" borderId="0" xfId="0" applyNumberFormat="1" applyFont="1" applyFill="1" applyAlignment="1"/>
    <xf numFmtId="3" fontId="4" fillId="5" borderId="0" xfId="1" quotePrefix="1" applyNumberFormat="1" applyFill="1" applyAlignment="1"/>
    <xf numFmtId="0" fontId="8" fillId="2" borderId="15" xfId="0" applyFont="1" applyFill="1" applyBorder="1" applyAlignment="1"/>
    <xf numFmtId="171" fontId="17" fillId="2" borderId="2"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0" fontId="22" fillId="2" borderId="0" xfId="0" quotePrefix="1" applyFont="1" applyFill="1"/>
    <xf numFmtId="0" fontId="22" fillId="2" borderId="0" xfId="0" quotePrefix="1" applyFont="1" applyFill="1" applyAlignment="1"/>
    <xf numFmtId="0" fontId="3" fillId="2" borderId="0" xfId="0" applyFont="1" applyFill="1" applyAlignment="1">
      <alignment horizontal="left"/>
    </xf>
    <xf numFmtId="168" fontId="15" fillId="2" borderId="0" xfId="13" applyNumberFormat="1" applyFont="1" applyFill="1" applyAlignment="1">
      <alignment horizontal="right"/>
    </xf>
    <xf numFmtId="0" fontId="3" fillId="2" borderId="0" xfId="0" applyFont="1" applyFill="1" applyBorder="1" applyAlignment="1">
      <alignment horizontal="left"/>
    </xf>
    <xf numFmtId="176" fontId="4" fillId="2" borderId="0" xfId="1" applyNumberFormat="1" applyFill="1" applyBorder="1" applyAlignment="1">
      <alignment horizontal="right"/>
    </xf>
    <xf numFmtId="168" fontId="4" fillId="11" borderId="0" xfId="1" applyNumberFormat="1" applyFill="1" applyBorder="1" applyAlignment="1">
      <alignment horizontal="right"/>
    </xf>
    <xf numFmtId="168" fontId="4" fillId="11" borderId="2" xfId="1" applyNumberFormat="1" applyFill="1" applyBorder="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2" borderId="0" xfId="1" quotePrefix="1" applyNumberFormat="1" applyFon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3" fontId="43" fillId="2" borderId="0" xfId="1" quotePrefix="1" applyNumberFormat="1" applyFont="1" applyFill="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16" borderId="20" xfId="0" applyNumberFormat="1" applyFont="1" applyFill="1" applyBorder="1" applyAlignment="1">
      <alignment horizontal="right"/>
    </xf>
    <xf numFmtId="171" fontId="13" fillId="2" borderId="0" xfId="0" quotePrefix="1" applyNumberFormat="1" applyFont="1" applyFill="1" applyBorder="1" applyAlignment="1">
      <alignment horizontal="left"/>
    </xf>
    <xf numFmtId="0" fontId="8" fillId="9" borderId="23" xfId="0" applyFont="1" applyFill="1" applyBorder="1" applyAlignment="1">
      <alignment horizontal="left" indent="2"/>
    </xf>
    <xf numFmtId="0" fontId="8" fillId="9" borderId="23" xfId="0" applyFont="1" applyFill="1" applyBorder="1"/>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5" fontId="17" fillId="6" borderId="20" xfId="0" applyNumberFormat="1" applyFont="1" applyFill="1" applyBorder="1" applyAlignment="1"/>
    <xf numFmtId="168" fontId="17" fillId="6" borderId="20" xfId="0" applyNumberFormat="1" applyFont="1" applyFill="1" applyBorder="1" applyAlignment="1"/>
    <xf numFmtId="3" fontId="17" fillId="6" borderId="20" xfId="0" applyNumberFormat="1" applyFont="1" applyFill="1" applyBorder="1" applyAlignment="1"/>
    <xf numFmtId="173" fontId="17" fillId="6" borderId="20" xfId="0" applyNumberFormat="1" applyFont="1" applyFill="1" applyBorder="1" applyAlignment="1"/>
    <xf numFmtId="17" fontId="8" fillId="2" borderId="2" xfId="1" applyNumberFormat="1" applyFont="1" applyFill="1" applyBorder="1" applyAlignment="1">
      <alignment horizontal="right"/>
    </xf>
    <xf numFmtId="0" fontId="8" fillId="2" borderId="17" xfId="0" applyFont="1" applyFill="1" applyBorder="1"/>
    <xf numFmtId="171" fontId="13" fillId="5" borderId="0" xfId="0" applyNumberFormat="1" applyFont="1" applyFill="1"/>
    <xf numFmtId="173" fontId="13" fillId="6" borderId="0" xfId="0" applyNumberFormat="1" applyFont="1" applyFill="1" applyAlignment="1">
      <alignment horizontal="right"/>
    </xf>
    <xf numFmtId="177" fontId="4" fillId="6" borderId="0" xfId="1" quotePrefix="1" applyNumberForma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168" fontId="4" fillId="6" borderId="0" xfId="1" quotePrefix="1" applyNumberFormat="1" applyFill="1" applyAlignment="1">
      <alignment horizontal="right"/>
    </xf>
    <xf numFmtId="3" fontId="4" fillId="6" borderId="0" xfId="1" quotePrefix="1" applyNumberFormat="1" applyFill="1" applyAlignment="1">
      <alignment horizontal="right"/>
    </xf>
    <xf numFmtId="168" fontId="27" fillId="2" borderId="2" xfId="7" quotePrefix="1" applyNumberFormat="1" applyFont="1" applyFill="1" applyBorder="1" applyAlignment="1" applyProtection="1">
      <alignment horizontal="right"/>
      <protection locked="0"/>
    </xf>
    <xf numFmtId="173" fontId="27" fillId="2" borderId="2" xfId="7" applyNumberFormat="1" applyFont="1" applyFill="1" applyBorder="1" applyAlignment="1" applyProtection="1">
      <alignment horizontal="right"/>
      <protection locked="0"/>
    </xf>
    <xf numFmtId="168" fontId="28" fillId="2" borderId="2" xfId="7" quotePrefix="1" applyNumberFormat="1" applyFont="1" applyFill="1" applyBorder="1" applyAlignment="1" applyProtection="1">
      <alignment horizontal="right"/>
      <protection locked="0"/>
    </xf>
    <xf numFmtId="171" fontId="17" fillId="2" borderId="0" xfId="0" applyNumberFormat="1" applyFont="1" applyFill="1"/>
    <xf numFmtId="0" fontId="22" fillId="0" borderId="0" xfId="1" applyFont="1" applyAlignment="1">
      <alignment horizontal="right"/>
    </xf>
    <xf numFmtId="0" fontId="22" fillId="2" borderId="0" xfId="1" applyFont="1" applyFill="1" applyAlignment="1">
      <alignment horizontal="left" vertical="top"/>
    </xf>
    <xf numFmtId="168" fontId="31" fillId="2" borderId="0" xfId="0" applyNumberFormat="1" applyFont="1" applyFill="1" applyAlignment="1">
      <alignment horizontal="left" indent="1"/>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0" xfId="1" applyFont="1" applyFill="1" applyBorder="1" applyAlignment="1">
      <alignment horizontal="left" vertical="center"/>
    </xf>
    <xf numFmtId="0" fontId="8" fillId="2" borderId="4"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00000000-0005-0000-0000-000007000000}"/>
    <cellStyle name="Millares 2 2 2 2 3" xfId="95" xr:uid="{00000000-0005-0000-0000-000008000000}"/>
    <cellStyle name="Millares 2 2 2 3" xfId="59" xr:uid="{00000000-0005-0000-0000-000009000000}"/>
    <cellStyle name="Millares 2 2 2 3 2" xfId="107" xr:uid="{00000000-0005-0000-0000-00000A000000}"/>
    <cellStyle name="Millares 2 2 2 4" xfId="83" xr:uid="{00000000-0005-0000-0000-00000B000000}"/>
    <cellStyle name="Millares 2 2 3" xfId="43" xr:uid="{00000000-0005-0000-0000-00000C000000}"/>
    <cellStyle name="Millares 2 2 3 2" xfId="67" xr:uid="{00000000-0005-0000-0000-00000D000000}"/>
    <cellStyle name="Millares 2 2 3 2 2" xfId="115" xr:uid="{00000000-0005-0000-0000-00000E000000}"/>
    <cellStyle name="Millares 2 2 3 3" xfId="91" xr:uid="{00000000-0005-0000-0000-00000F000000}"/>
    <cellStyle name="Millares 2 2 4" xfId="55" xr:uid="{00000000-0005-0000-0000-000010000000}"/>
    <cellStyle name="Millares 2 2 4 2" xfId="103" xr:uid="{00000000-0005-0000-0000-000011000000}"/>
    <cellStyle name="Millares 2 2 5" xfId="79" xr:uid="{00000000-0005-0000-0000-000012000000}"/>
    <cellStyle name="Millares 2 3" xfId="33" xr:uid="{00000000-0005-0000-0000-000013000000}"/>
    <cellStyle name="Millares 2 3 2" xfId="45" xr:uid="{00000000-0005-0000-0000-000014000000}"/>
    <cellStyle name="Millares 2 3 2 2" xfId="69" xr:uid="{00000000-0005-0000-0000-000015000000}"/>
    <cellStyle name="Millares 2 3 2 2 2" xfId="117" xr:uid="{00000000-0005-0000-0000-000016000000}"/>
    <cellStyle name="Millares 2 3 2 3" xfId="93" xr:uid="{00000000-0005-0000-0000-000017000000}"/>
    <cellStyle name="Millares 2 3 3" xfId="57" xr:uid="{00000000-0005-0000-0000-000018000000}"/>
    <cellStyle name="Millares 2 3 3 2" xfId="105" xr:uid="{00000000-0005-0000-0000-000019000000}"/>
    <cellStyle name="Millares 2 3 4" xfId="81" xr:uid="{00000000-0005-0000-0000-00001A000000}"/>
    <cellStyle name="Millares 2 4" xfId="28" xr:uid="{00000000-0005-0000-0000-00001B000000}"/>
    <cellStyle name="Millares 2 4 2" xfId="41" xr:uid="{00000000-0005-0000-0000-00001C000000}"/>
    <cellStyle name="Millares 2 4 2 2" xfId="65" xr:uid="{00000000-0005-0000-0000-00001D000000}"/>
    <cellStyle name="Millares 2 4 2 2 2" xfId="113" xr:uid="{00000000-0005-0000-0000-00001E000000}"/>
    <cellStyle name="Millares 2 4 2 3" xfId="89" xr:uid="{00000000-0005-0000-0000-00001F000000}"/>
    <cellStyle name="Millares 2 4 3" xfId="53" xr:uid="{00000000-0005-0000-0000-000020000000}"/>
    <cellStyle name="Millares 2 4 3 2" xfId="101" xr:uid="{00000000-0005-0000-0000-000021000000}"/>
    <cellStyle name="Millares 2 4 4" xfId="77" xr:uid="{00000000-0005-0000-0000-000022000000}"/>
    <cellStyle name="Millares 2 5" xfId="37" xr:uid="{00000000-0005-0000-0000-000023000000}"/>
    <cellStyle name="Millares 2 5 2" xfId="61" xr:uid="{00000000-0005-0000-0000-000024000000}"/>
    <cellStyle name="Millares 2 5 2 2" xfId="109" xr:uid="{00000000-0005-0000-0000-000025000000}"/>
    <cellStyle name="Millares 2 5 3" xfId="85" xr:uid="{00000000-0005-0000-0000-000026000000}"/>
    <cellStyle name="Millares 2 6" xfId="49" xr:uid="{00000000-0005-0000-0000-000027000000}"/>
    <cellStyle name="Millares 2 6 2" xfId="97" xr:uid="{00000000-0005-0000-0000-000028000000}"/>
    <cellStyle name="Millares 2 7" xfId="73" xr:uid="{00000000-0005-0000-0000-000029000000}"/>
    <cellStyle name="Millares 3" xfId="16" xr:uid="{00000000-0005-0000-0000-00002A000000}"/>
    <cellStyle name="Millares 3 2" xfId="34" xr:uid="{00000000-0005-0000-0000-00002B000000}"/>
    <cellStyle name="Millares 3 2 2" xfId="46" xr:uid="{00000000-0005-0000-0000-00002C000000}"/>
    <cellStyle name="Millares 3 2 2 2" xfId="70" xr:uid="{00000000-0005-0000-0000-00002D000000}"/>
    <cellStyle name="Millares 3 2 2 2 2" xfId="118" xr:uid="{00000000-0005-0000-0000-00002E000000}"/>
    <cellStyle name="Millares 3 2 2 3" xfId="94" xr:uid="{00000000-0005-0000-0000-00002F000000}"/>
    <cellStyle name="Millares 3 2 3" xfId="58" xr:uid="{00000000-0005-0000-0000-000030000000}"/>
    <cellStyle name="Millares 3 2 3 2" xfId="106" xr:uid="{00000000-0005-0000-0000-000031000000}"/>
    <cellStyle name="Millares 3 2 4" xfId="82" xr:uid="{00000000-0005-0000-0000-000032000000}"/>
    <cellStyle name="Millares 3 3" xfId="30" xr:uid="{00000000-0005-0000-0000-000033000000}"/>
    <cellStyle name="Millares 3 3 2" xfId="42" xr:uid="{00000000-0005-0000-0000-000034000000}"/>
    <cellStyle name="Millares 3 3 2 2" xfId="66" xr:uid="{00000000-0005-0000-0000-000035000000}"/>
    <cellStyle name="Millares 3 3 2 2 2" xfId="114" xr:uid="{00000000-0005-0000-0000-000036000000}"/>
    <cellStyle name="Millares 3 3 2 3" xfId="90" xr:uid="{00000000-0005-0000-0000-000037000000}"/>
    <cellStyle name="Millares 3 3 3" xfId="54" xr:uid="{00000000-0005-0000-0000-000038000000}"/>
    <cellStyle name="Millares 3 3 3 2" xfId="102" xr:uid="{00000000-0005-0000-0000-000039000000}"/>
    <cellStyle name="Millares 3 3 4" xfId="78" xr:uid="{00000000-0005-0000-0000-00003A000000}"/>
    <cellStyle name="Millares 3 4" xfId="36" xr:uid="{00000000-0005-0000-0000-00003B000000}"/>
    <cellStyle name="Millares 3 4 2" xfId="60" xr:uid="{00000000-0005-0000-0000-00003C000000}"/>
    <cellStyle name="Millares 3 4 2 2" xfId="108" xr:uid="{00000000-0005-0000-0000-00003D000000}"/>
    <cellStyle name="Millares 3 4 3" xfId="84" xr:uid="{00000000-0005-0000-0000-00003E000000}"/>
    <cellStyle name="Millares 3 5" xfId="48" xr:uid="{00000000-0005-0000-0000-00003F000000}"/>
    <cellStyle name="Millares 3 5 2" xfId="96" xr:uid="{00000000-0005-0000-0000-000040000000}"/>
    <cellStyle name="Millares 3 6" xfId="72" xr:uid="{00000000-0005-0000-0000-000041000000}"/>
    <cellStyle name="Millares 4" xfId="32" xr:uid="{00000000-0005-0000-0000-000042000000}"/>
    <cellStyle name="Millares 4 2" xfId="44" xr:uid="{00000000-0005-0000-0000-000043000000}"/>
    <cellStyle name="Millares 4 2 2" xfId="68" xr:uid="{00000000-0005-0000-0000-000044000000}"/>
    <cellStyle name="Millares 4 2 2 2" xfId="116" xr:uid="{00000000-0005-0000-0000-000045000000}"/>
    <cellStyle name="Millares 4 2 3" xfId="92" xr:uid="{00000000-0005-0000-0000-000046000000}"/>
    <cellStyle name="Millares 4 3" xfId="56" xr:uid="{00000000-0005-0000-0000-000047000000}"/>
    <cellStyle name="Millares 4 3 2" xfId="104" xr:uid="{00000000-0005-0000-0000-000048000000}"/>
    <cellStyle name="Millares 4 4" xfId="80" xr:uid="{00000000-0005-0000-0000-000049000000}"/>
    <cellStyle name="Millares 5" xfId="25" xr:uid="{00000000-0005-0000-0000-00004A000000}"/>
    <cellStyle name="Millares 5 2" xfId="40" xr:uid="{00000000-0005-0000-0000-00004B000000}"/>
    <cellStyle name="Millares 5 2 2" xfId="64" xr:uid="{00000000-0005-0000-0000-00004C000000}"/>
    <cellStyle name="Millares 5 2 2 2" xfId="112" xr:uid="{00000000-0005-0000-0000-00004D000000}"/>
    <cellStyle name="Millares 5 2 3" xfId="88" xr:uid="{00000000-0005-0000-0000-00004E000000}"/>
    <cellStyle name="Millares 5 3" xfId="52" xr:uid="{00000000-0005-0000-0000-00004F000000}"/>
    <cellStyle name="Millares 5 3 2" xfId="100" xr:uid="{00000000-0005-0000-0000-000050000000}"/>
    <cellStyle name="Millares 5 4" xfId="76" xr:uid="{00000000-0005-0000-0000-000051000000}"/>
    <cellStyle name="Millares 6" xfId="39" xr:uid="{00000000-0005-0000-0000-000052000000}"/>
    <cellStyle name="Millares 6 2" xfId="63" xr:uid="{00000000-0005-0000-0000-000053000000}"/>
    <cellStyle name="Millares 6 2 2" xfId="111" xr:uid="{00000000-0005-0000-0000-000054000000}"/>
    <cellStyle name="Millares 6 3" xfId="87" xr:uid="{00000000-0005-0000-0000-000055000000}"/>
    <cellStyle name="Millares 7" xfId="51" xr:uid="{00000000-0005-0000-0000-000056000000}"/>
    <cellStyle name="Millares 7 2" xfId="99" xr:uid="{00000000-0005-0000-0000-000057000000}"/>
    <cellStyle name="Millares 8" xfId="75" xr:uid="{00000000-0005-0000-0000-000058000000}"/>
    <cellStyle name="Moneda 2" xfId="18" xr:uid="{00000000-0005-0000-0000-000059000000}"/>
    <cellStyle name="Moneda 2 2" xfId="38" xr:uid="{00000000-0005-0000-0000-00005A000000}"/>
    <cellStyle name="Moneda 2 2 2" xfId="62" xr:uid="{00000000-0005-0000-0000-00005B000000}"/>
    <cellStyle name="Moneda 2 2 2 2" xfId="110" xr:uid="{00000000-0005-0000-0000-00005C000000}"/>
    <cellStyle name="Moneda 2 2 3" xfId="86" xr:uid="{00000000-0005-0000-0000-00005D000000}"/>
    <cellStyle name="Moneda 2 3" xfId="50" xr:uid="{00000000-0005-0000-0000-00005E000000}"/>
    <cellStyle name="Moneda 2 3 2" xfId="98" xr:uid="{00000000-0005-0000-0000-00005F000000}"/>
    <cellStyle name="Moneda 2 4" xfId="74" xr:uid="{00000000-0005-0000-0000-000060000000}"/>
    <cellStyle name="Normal" xfId="0" builtinId="0"/>
    <cellStyle name="Normal 11" xfId="9" xr:uid="{00000000-0005-0000-0000-000062000000}"/>
    <cellStyle name="Normal 2" xfId="1" xr:uid="{00000000-0005-0000-0000-000063000000}"/>
    <cellStyle name="Normal 2 2" xfId="3" xr:uid="{00000000-0005-0000-0000-000064000000}"/>
    <cellStyle name="Normal 2 3" xfId="12" xr:uid="{00000000-0005-0000-0000-000065000000}"/>
    <cellStyle name="Normal 2 3 2" xfId="14" xr:uid="{00000000-0005-0000-0000-000066000000}"/>
    <cellStyle name="Normal 3" xfId="4" xr:uid="{00000000-0005-0000-0000-000067000000}"/>
    <cellStyle name="Normal 3 2" xfId="13" xr:uid="{00000000-0005-0000-0000-000068000000}"/>
    <cellStyle name="Normal 3 2 2" xfId="27" xr:uid="{00000000-0005-0000-0000-000069000000}"/>
    <cellStyle name="Normal 3 2 3" xfId="26" xr:uid="{00000000-0005-0000-0000-00006A000000}"/>
    <cellStyle name="Normal 3 3" xfId="19" xr:uid="{00000000-0005-0000-0000-00006B000000}"/>
    <cellStyle name="Normal 3 4" xfId="29" xr:uid="{00000000-0005-0000-0000-00006C000000}"/>
    <cellStyle name="Normal 4" xfId="11" xr:uid="{00000000-0005-0000-0000-00006D000000}"/>
    <cellStyle name="Normal 4 2" xfId="20" xr:uid="{00000000-0005-0000-0000-00006E000000}"/>
    <cellStyle name="Normal 5" xfId="10" xr:uid="{00000000-0005-0000-0000-00006F000000}"/>
    <cellStyle name="Normal 5 2" xfId="21" xr:uid="{00000000-0005-0000-0000-000070000000}"/>
    <cellStyle name="Normal 6" xfId="15" xr:uid="{00000000-0005-0000-0000-000071000000}"/>
    <cellStyle name="Normal 7" xfId="6" xr:uid="{00000000-0005-0000-0000-000072000000}"/>
    <cellStyle name="Normal 8" xfId="5" xr:uid="{00000000-0005-0000-0000-000073000000}"/>
    <cellStyle name="Normal 8 2" xfId="8" xr:uid="{00000000-0005-0000-0000-000074000000}"/>
    <cellStyle name="Porcentaje 2" xfId="22" xr:uid="{00000000-0005-0000-0000-000075000000}"/>
    <cellStyle name="Porcentual 2" xfId="7" xr:uid="{00000000-0005-0000-0000-000076000000}"/>
    <cellStyle name="Titular_gráfico" xfId="23" xr:uid="{00000000-0005-0000-0000-000077000000}"/>
  </cellStyles>
  <dxfs count="223">
    <dxf>
      <numFmt numFmtId="193" formatCode="\^"/>
    </dxf>
    <dxf>
      <numFmt numFmtId="194" formatCode="\^;\^;\^"/>
    </dxf>
    <dxf>
      <numFmt numFmtId="195" formatCode="&quot;-&quot;"/>
    </dxf>
    <dxf>
      <numFmt numFmtId="195" formatCode="&quot;-&quot;"/>
    </dxf>
    <dxf>
      <numFmt numFmtId="193" formatCode="\^"/>
    </dxf>
    <dxf>
      <numFmt numFmtId="194" formatCode="\^;\^;\^"/>
    </dxf>
    <dxf>
      <numFmt numFmtId="195" formatCode="&quot;-&quot;"/>
    </dxf>
    <dxf>
      <numFmt numFmtId="194" formatCode="\^;\^;\^"/>
    </dxf>
    <dxf>
      <numFmt numFmtId="195" formatCode="&quot;-&quot;"/>
    </dxf>
    <dxf>
      <numFmt numFmtId="194" formatCode="\^;\^;\^"/>
    </dxf>
    <dxf>
      <numFmt numFmtId="195" formatCode="&quot;-&quot;"/>
    </dxf>
    <dxf>
      <numFmt numFmtId="194" formatCode="\^;\^;\^"/>
    </dxf>
    <dxf>
      <numFmt numFmtId="195" formatCode="&quot;-&quot;"/>
    </dxf>
    <dxf>
      <numFmt numFmtId="194" formatCode="\^;\^;\^"/>
    </dxf>
    <dxf>
      <numFmt numFmtId="195" formatCode="&quot;-&quot;"/>
    </dxf>
    <dxf>
      <numFmt numFmtId="194" formatCode="\^;\^;\^"/>
    </dxf>
    <dxf>
      <numFmt numFmtId="195" formatCode="&quot;-&quot;"/>
    </dxf>
    <dxf>
      <numFmt numFmtId="193" formatCode="\^"/>
    </dxf>
    <dxf>
      <numFmt numFmtId="194" formatCode="\^;\^;\^"/>
    </dxf>
    <dxf>
      <numFmt numFmtId="195" formatCode="&quot;-&quot;"/>
    </dxf>
    <dxf>
      <numFmt numFmtId="193" formatCode="\^"/>
    </dxf>
    <dxf>
      <numFmt numFmtId="193" formatCode="\^"/>
    </dxf>
    <dxf>
      <numFmt numFmtId="193" formatCode="\^"/>
    </dxf>
    <dxf>
      <numFmt numFmtId="196" formatCode="&quot;^&quot;"/>
    </dxf>
    <dxf>
      <numFmt numFmtId="196" formatCode="&quot;^&quot;"/>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5" formatCode="&quot;-&quot;"/>
    </dxf>
    <dxf>
      <numFmt numFmtId="193" formatCode="\^"/>
    </dxf>
    <dxf>
      <numFmt numFmtId="193" formatCode="\^"/>
    </dxf>
    <dxf>
      <numFmt numFmtId="193" formatCode="\^"/>
    </dxf>
    <dxf>
      <numFmt numFmtId="193" formatCode="\^"/>
    </dxf>
    <dxf>
      <numFmt numFmtId="193" formatCode="\^"/>
    </dxf>
    <dxf>
      <numFmt numFmtId="194" formatCode="\^;\^;\^"/>
    </dxf>
    <dxf>
      <numFmt numFmtId="194"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0" formatCode="\^;&quot;^&quot;"/>
    </dxf>
    <dxf>
      <numFmt numFmtId="193" formatCode="\^"/>
    </dxf>
    <dxf>
      <numFmt numFmtId="190" formatCode="\^;&quot;^&quot;"/>
    </dxf>
    <dxf>
      <numFmt numFmtId="193" formatCode="\^"/>
    </dxf>
    <dxf>
      <numFmt numFmtId="190" formatCode="\^;&quot;^&quot;"/>
    </dxf>
    <dxf>
      <numFmt numFmtId="193" formatCode="\^"/>
    </dxf>
    <dxf>
      <numFmt numFmtId="190" formatCode="\^;&quot;^&quot;"/>
    </dxf>
    <dxf>
      <numFmt numFmtId="195" formatCode="&quot;-&quot;"/>
    </dxf>
    <dxf>
      <numFmt numFmtId="194" formatCode="\^;\^;\^"/>
    </dxf>
    <dxf>
      <numFmt numFmtId="195" formatCode="&quot;-&quot;"/>
    </dxf>
    <dxf>
      <numFmt numFmtId="194"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5" formatCode="&quot;-&quot;"/>
    </dxf>
    <dxf>
      <numFmt numFmtId="193" formatCode="\^"/>
    </dxf>
    <dxf>
      <numFmt numFmtId="193" formatCode="\^"/>
    </dxf>
    <dxf>
      <numFmt numFmtId="193" formatCode="\^"/>
    </dxf>
    <dxf>
      <numFmt numFmtId="193" formatCode="\^"/>
    </dxf>
    <dxf>
      <numFmt numFmtId="195" formatCode="&quot;-&quot;"/>
    </dxf>
    <dxf>
      <numFmt numFmtId="193" formatCode="\^"/>
    </dxf>
    <dxf>
      <numFmt numFmtId="193" formatCode="\^"/>
    </dxf>
    <dxf>
      <numFmt numFmtId="195" formatCode="&quot;-&quot;"/>
    </dxf>
    <dxf>
      <numFmt numFmtId="193" formatCode="\^"/>
    </dxf>
    <dxf>
      <numFmt numFmtId="193" formatCode="\^"/>
    </dxf>
    <dxf>
      <numFmt numFmtId="195" formatCode="&quot;-&quot;"/>
    </dxf>
    <dxf>
      <numFmt numFmtId="193" formatCode="\^"/>
    </dxf>
    <dxf>
      <numFmt numFmtId="193" formatCode="\^"/>
    </dxf>
    <dxf>
      <numFmt numFmtId="195" formatCode="&quot;-&quot;"/>
    </dxf>
    <dxf>
      <numFmt numFmtId="193" formatCode="\^"/>
    </dxf>
    <dxf>
      <numFmt numFmtId="193" formatCode="\^"/>
    </dxf>
    <dxf>
      <numFmt numFmtId="195" formatCode="&quot;-&quot;"/>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4" formatCode="\^;\^;\^"/>
    </dxf>
    <dxf>
      <numFmt numFmtId="193" formatCode="\^"/>
    </dxf>
    <dxf>
      <numFmt numFmtId="193" formatCode="\^"/>
    </dxf>
    <dxf>
      <numFmt numFmtId="195" formatCode="&quot;-&quot;"/>
    </dxf>
    <dxf>
      <numFmt numFmtId="195" formatCode="&quot;-&quot;"/>
    </dxf>
    <dxf>
      <numFmt numFmtId="193" formatCode="\^"/>
    </dxf>
    <dxf>
      <numFmt numFmtId="193" formatCode="\^"/>
    </dxf>
    <dxf>
      <numFmt numFmtId="193" formatCode="\^"/>
    </dxf>
    <dxf>
      <numFmt numFmtId="193" formatCode="\^"/>
    </dxf>
    <dxf>
      <numFmt numFmtId="193" formatCode="\^"/>
    </dxf>
    <dxf>
      <numFmt numFmtId="193" formatCode="\^"/>
    </dxf>
    <dxf>
      <numFmt numFmtId="195" formatCode="&quot;-&quot;"/>
    </dxf>
    <dxf>
      <numFmt numFmtId="195" formatCode="&quot;-&quot;"/>
    </dxf>
    <dxf>
      <numFmt numFmtId="193" formatCode="\^"/>
    </dxf>
    <dxf>
      <numFmt numFmtId="193" formatCode="\^"/>
    </dxf>
    <dxf>
      <numFmt numFmtId="193" formatCode="\^"/>
    </dxf>
    <dxf>
      <numFmt numFmtId="193" formatCode="\^"/>
    </dxf>
    <dxf>
      <numFmt numFmtId="193" formatCode="\^"/>
    </dxf>
    <dxf>
      <numFmt numFmtId="193" formatCode="\^"/>
    </dxf>
    <dxf>
      <numFmt numFmtId="194" formatCode="\^;\^;\^"/>
    </dxf>
    <dxf>
      <numFmt numFmtId="195" formatCode="&quot;-&quot;"/>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3" formatCode="\^"/>
    </dxf>
    <dxf>
      <numFmt numFmtId="195" formatCode="&quot;-&quot;"/>
    </dxf>
    <dxf>
      <numFmt numFmtId="195" formatCode="&quot;-&quot;"/>
    </dxf>
    <dxf>
      <numFmt numFmtId="193" formatCode="\^"/>
    </dxf>
    <dxf>
      <numFmt numFmtId="193" formatCode="\^"/>
    </dxf>
    <dxf>
      <numFmt numFmtId="195" formatCode="&quot;-&quot;"/>
    </dxf>
    <dxf>
      <numFmt numFmtId="195" formatCode="&quot;-&quot;"/>
    </dxf>
    <dxf>
      <numFmt numFmtId="195" formatCode="&quot;-&quot;"/>
    </dxf>
    <dxf>
      <numFmt numFmtId="193" formatCode="\^"/>
    </dxf>
    <dxf>
      <numFmt numFmtId="193" formatCode="\^"/>
    </dxf>
    <dxf>
      <numFmt numFmtId="195" formatCode="&quot;-&quot;"/>
    </dxf>
    <dxf>
      <numFmt numFmtId="193" formatCode="\^"/>
    </dxf>
    <dxf>
      <numFmt numFmtId="193" formatCode="\^"/>
    </dxf>
    <dxf>
      <numFmt numFmtId="195" formatCode="&quot;-&quot;"/>
    </dxf>
    <dxf>
      <numFmt numFmtId="193" formatCode="\^"/>
    </dxf>
    <dxf>
      <numFmt numFmtId="195" formatCode="&quot;-&quot;"/>
    </dxf>
    <dxf>
      <numFmt numFmtId="193" formatCode="\^"/>
    </dxf>
    <dxf>
      <numFmt numFmtId="195" formatCode="&quot;-&quot;"/>
    </dxf>
    <dxf>
      <numFmt numFmtId="193" formatCode="\^"/>
    </dxf>
    <dxf>
      <numFmt numFmtId="195" formatCode="&quot;-&quot;"/>
    </dxf>
    <dxf>
      <numFmt numFmtId="193" formatCode="\^"/>
    </dxf>
    <dxf>
      <numFmt numFmtId="195" formatCode="&quot;-&quot;"/>
    </dxf>
    <dxf>
      <numFmt numFmtId="195" formatCode="&quot;-&quot;"/>
    </dxf>
    <dxf>
      <numFmt numFmtId="193" formatCode="\^"/>
    </dxf>
    <dxf>
      <numFmt numFmtId="193" formatCode="\^"/>
    </dxf>
    <dxf>
      <numFmt numFmtId="193" formatCode="\^"/>
    </dxf>
    <dxf>
      <numFmt numFmtId="190" formatCode="\^;&quot;^&quot;"/>
    </dxf>
    <dxf>
      <numFmt numFmtId="193" formatCode="\^"/>
    </dxf>
    <dxf>
      <numFmt numFmtId="193" formatCode="\^"/>
    </dxf>
    <dxf>
      <numFmt numFmtId="193" formatCode="\^"/>
    </dxf>
    <dxf>
      <numFmt numFmtId="193" formatCode="\^"/>
    </dxf>
    <dxf>
      <numFmt numFmtId="195" formatCode="&quot;-&quot;"/>
    </dxf>
    <dxf>
      <numFmt numFmtId="193" formatCode="\^"/>
    </dxf>
    <dxf>
      <numFmt numFmtId="193" formatCode="\^"/>
    </dxf>
    <dxf>
      <numFmt numFmtId="195" formatCode="&quot;-&quot;"/>
    </dxf>
    <dxf>
      <numFmt numFmtId="195" formatCode="&quot;-&quot;"/>
    </dxf>
    <dxf>
      <numFmt numFmtId="193"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2.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7.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4" sqref="A4:G4"/>
    </sheetView>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680</v>
      </c>
    </row>
    <row r="3" spans="1:9" ht="15" customHeight="1" x14ac:dyDescent="0.2">
      <c r="A3" s="514">
        <v>44348</v>
      </c>
    </row>
    <row r="4" spans="1:9" ht="15" customHeight="1" x14ac:dyDescent="0.25">
      <c r="A4" s="796" t="s">
        <v>19</v>
      </c>
      <c r="B4" s="796"/>
      <c r="C4" s="796"/>
      <c r="D4" s="796"/>
      <c r="E4" s="796"/>
      <c r="F4" s="796"/>
      <c r="G4" s="796"/>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508</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516</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518</v>
      </c>
      <c r="D25" s="215"/>
      <c r="E25" s="215"/>
      <c r="F25" s="215"/>
      <c r="G25" s="8"/>
      <c r="H25" s="8"/>
    </row>
    <row r="26" spans="2:9" ht="15" customHeight="1" x14ac:dyDescent="0.2">
      <c r="C26" s="215" t="s">
        <v>33</v>
      </c>
      <c r="D26" s="215"/>
      <c r="E26" s="215"/>
      <c r="F26" s="215"/>
      <c r="G26" s="8"/>
      <c r="H26" s="8"/>
    </row>
    <row r="27" spans="2:9" ht="15" customHeight="1" x14ac:dyDescent="0.2">
      <c r="C27" s="215" t="s">
        <v>444</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448</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245</v>
      </c>
      <c r="D35" s="8"/>
      <c r="E35" s="8"/>
      <c r="F35" s="8"/>
      <c r="G35" s="8"/>
    </row>
    <row r="36" spans="1:9" ht="15" customHeight="1" x14ac:dyDescent="0.2">
      <c r="C36" s="8" t="s">
        <v>224</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511</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251</v>
      </c>
      <c r="D43" s="8"/>
      <c r="E43" s="8"/>
      <c r="F43" s="8"/>
      <c r="H43" s="11"/>
      <c r="I43" s="11"/>
    </row>
    <row r="44" spans="1:9" ht="15" customHeight="1" x14ac:dyDescent="0.2">
      <c r="C44" s="8" t="s">
        <v>510</v>
      </c>
      <c r="D44" s="8"/>
      <c r="E44" s="8"/>
      <c r="F44" s="8"/>
      <c r="G44" s="11"/>
    </row>
    <row r="45" spans="1:9" ht="15" customHeight="1" x14ac:dyDescent="0.2">
      <c r="C45" s="8" t="s">
        <v>253</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509</v>
      </c>
      <c r="D49" s="8"/>
      <c r="E49" s="8"/>
      <c r="F49" s="8"/>
      <c r="G49" s="8"/>
    </row>
    <row r="50" spans="1:8" ht="15" customHeight="1" x14ac:dyDescent="0.2">
      <c r="B50" s="6"/>
      <c r="C50" s="8" t="s">
        <v>488</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324</v>
      </c>
      <c r="D63" s="8"/>
      <c r="E63" s="8"/>
      <c r="F63" s="8"/>
      <c r="G63" s="8"/>
    </row>
    <row r="64" spans="1:8" ht="15" customHeight="1" x14ac:dyDescent="0.2">
      <c r="B64" s="6"/>
      <c r="C64" s="8" t="s">
        <v>372</v>
      </c>
      <c r="D64" s="8"/>
      <c r="E64" s="8"/>
      <c r="F64" s="8"/>
      <c r="G64" s="8"/>
    </row>
    <row r="65" spans="2:9" ht="15" customHeight="1" x14ac:dyDescent="0.2">
      <c r="B65" s="6"/>
      <c r="C65" s="8" t="s">
        <v>500</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501</v>
      </c>
      <c r="D69" s="8"/>
      <c r="E69" s="8"/>
      <c r="F69" s="8"/>
      <c r="G69" s="10"/>
      <c r="H69" s="10"/>
    </row>
    <row r="70" spans="2:9" ht="15" customHeight="1" x14ac:dyDescent="0.2">
      <c r="B70" s="6"/>
      <c r="C70" s="8" t="s">
        <v>18</v>
      </c>
      <c r="D70" s="8"/>
      <c r="E70" s="8"/>
      <c r="F70" s="8"/>
      <c r="G70" s="10"/>
    </row>
    <row r="71" spans="2:9" ht="15" customHeight="1" x14ac:dyDescent="0.2">
      <c r="C71" s="215" t="s">
        <v>513</v>
      </c>
      <c r="D71" s="215"/>
      <c r="E71" s="215"/>
      <c r="F71" s="8"/>
      <c r="G71" s="8"/>
    </row>
    <row r="72" spans="2:9" ht="15" customHeight="1" x14ac:dyDescent="0.2">
      <c r="C72" s="8" t="s">
        <v>512</v>
      </c>
      <c r="D72" s="8"/>
      <c r="E72" s="8"/>
      <c r="F72" s="8"/>
      <c r="G72" s="8"/>
      <c r="H72" s="8"/>
    </row>
    <row r="73" spans="2:9" ht="15" customHeight="1" x14ac:dyDescent="0.2">
      <c r="C73" s="8" t="s">
        <v>349</v>
      </c>
      <c r="D73" s="8"/>
      <c r="E73" s="8"/>
      <c r="F73" s="8"/>
    </row>
    <row r="74" spans="2:9" ht="15" customHeight="1" x14ac:dyDescent="0.2">
      <c r="C74" s="8" t="s">
        <v>534</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356</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371</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514</v>
      </c>
      <c r="D90" s="8"/>
      <c r="E90" s="8"/>
      <c r="F90" s="8"/>
      <c r="G90" s="8"/>
      <c r="H90" s="8"/>
      <c r="I90" s="10"/>
      <c r="J90" s="10"/>
    </row>
    <row r="91" spans="1:10" ht="15" customHeight="1" x14ac:dyDescent="0.2">
      <c r="C91" s="215" t="s">
        <v>515</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97" t="s">
        <v>520</v>
      </c>
      <c r="B98" s="798"/>
      <c r="C98" s="798"/>
      <c r="D98" s="798"/>
      <c r="E98" s="798"/>
      <c r="F98" s="798"/>
      <c r="G98" s="798"/>
      <c r="H98" s="798"/>
      <c r="I98" s="798"/>
      <c r="J98" s="798"/>
      <c r="K98" s="798"/>
    </row>
    <row r="99" spans="1:11" ht="15" customHeight="1" x14ac:dyDescent="0.2">
      <c r="A99" s="798"/>
      <c r="B99" s="798"/>
      <c r="C99" s="798"/>
      <c r="D99" s="798"/>
      <c r="E99" s="798"/>
      <c r="F99" s="798"/>
      <c r="G99" s="798"/>
      <c r="H99" s="798"/>
      <c r="I99" s="798"/>
      <c r="J99" s="798"/>
      <c r="K99" s="798"/>
    </row>
    <row r="100" spans="1:11" ht="15" customHeight="1" x14ac:dyDescent="0.2">
      <c r="A100" s="798"/>
      <c r="B100" s="798"/>
      <c r="C100" s="798"/>
      <c r="D100" s="798"/>
      <c r="E100" s="798"/>
      <c r="F100" s="798"/>
      <c r="G100" s="798"/>
      <c r="H100" s="798"/>
      <c r="I100" s="798"/>
      <c r="J100" s="798"/>
      <c r="K100" s="798"/>
    </row>
    <row r="101" spans="1:11" ht="15" customHeight="1" x14ac:dyDescent="0.2">
      <c r="A101" s="798"/>
      <c r="B101" s="798"/>
      <c r="C101" s="798"/>
      <c r="D101" s="798"/>
      <c r="E101" s="798"/>
      <c r="F101" s="798"/>
      <c r="G101" s="798"/>
      <c r="H101" s="798"/>
      <c r="I101" s="798"/>
      <c r="J101" s="798"/>
      <c r="K101" s="798"/>
    </row>
    <row r="102" spans="1:11" ht="15" customHeight="1" x14ac:dyDescent="0.2">
      <c r="A102" s="798"/>
      <c r="B102" s="798"/>
      <c r="C102" s="798"/>
      <c r="D102" s="798"/>
      <c r="E102" s="798"/>
      <c r="F102" s="798"/>
      <c r="G102" s="798"/>
      <c r="H102" s="798"/>
      <c r="I102" s="798"/>
      <c r="J102" s="798"/>
      <c r="K102" s="79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3" t="s">
        <v>27</v>
      </c>
      <c r="B1" s="364"/>
      <c r="C1" s="364"/>
      <c r="D1" s="364"/>
      <c r="E1" s="364"/>
      <c r="F1" s="364"/>
      <c r="G1" s="364"/>
      <c r="H1" s="364"/>
    </row>
    <row r="2" spans="1:8" ht="15.75" x14ac:dyDescent="0.25">
      <c r="A2" s="365"/>
      <c r="B2" s="366"/>
      <c r="C2" s="339"/>
      <c r="D2" s="339"/>
      <c r="E2" s="339"/>
      <c r="F2" s="339"/>
      <c r="G2" s="354"/>
      <c r="H2" s="354" t="s">
        <v>152</v>
      </c>
    </row>
    <row r="3" spans="1:8" x14ac:dyDescent="0.2">
      <c r="A3" s="355"/>
      <c r="B3" s="816">
        <f>INDICE!A3</f>
        <v>44348</v>
      </c>
      <c r="C3" s="817"/>
      <c r="D3" s="817" t="s">
        <v>116</v>
      </c>
      <c r="E3" s="817"/>
      <c r="F3" s="817" t="s">
        <v>117</v>
      </c>
      <c r="G3" s="818"/>
      <c r="H3" s="817"/>
    </row>
    <row r="4" spans="1:8" x14ac:dyDescent="0.2">
      <c r="A4" s="356"/>
      <c r="B4" s="357" t="s">
        <v>47</v>
      </c>
      <c r="C4" s="357" t="s">
        <v>429</v>
      </c>
      <c r="D4" s="357" t="s">
        <v>47</v>
      </c>
      <c r="E4" s="357" t="s">
        <v>429</v>
      </c>
      <c r="F4" s="357" t="s">
        <v>47</v>
      </c>
      <c r="G4" s="358" t="s">
        <v>429</v>
      </c>
      <c r="H4" s="358" t="s">
        <v>107</v>
      </c>
    </row>
    <row r="5" spans="1:8" x14ac:dyDescent="0.2">
      <c r="A5" s="359" t="s">
        <v>172</v>
      </c>
      <c r="B5" s="331">
        <v>1963.4584800000018</v>
      </c>
      <c r="C5" s="324">
        <v>21.875373361789148</v>
      </c>
      <c r="D5" s="323">
        <v>10323.743369999997</v>
      </c>
      <c r="E5" s="324">
        <v>16.348876690333263</v>
      </c>
      <c r="F5" s="323">
        <v>20923.046869999991</v>
      </c>
      <c r="G5" s="338">
        <v>1.0956134653599368</v>
      </c>
      <c r="H5" s="329">
        <v>70.225052951528042</v>
      </c>
    </row>
    <row r="6" spans="1:8" x14ac:dyDescent="0.2">
      <c r="A6" s="359" t="s">
        <v>173</v>
      </c>
      <c r="B6" s="600">
        <v>0.55703999999999998</v>
      </c>
      <c r="C6" s="338">
        <v>-71.478164697930907</v>
      </c>
      <c r="D6" s="360">
        <v>8.5440799999999975</v>
      </c>
      <c r="E6" s="324">
        <v>-47.213766797498366</v>
      </c>
      <c r="F6" s="323">
        <v>30.815259999999999</v>
      </c>
      <c r="G6" s="324">
        <v>24.348040833752329</v>
      </c>
      <c r="H6" s="329">
        <v>0.10342677520442341</v>
      </c>
    </row>
    <row r="7" spans="1:8" x14ac:dyDescent="0.2">
      <c r="A7" s="359" t="s">
        <v>174</v>
      </c>
      <c r="B7" s="746">
        <v>3.0000000000000001E-3</v>
      </c>
      <c r="C7" s="741">
        <v>-98.35445120947837</v>
      </c>
      <c r="D7" s="360">
        <v>2.9000000000000001E-2</v>
      </c>
      <c r="E7" s="741">
        <v>-96.900749163736634</v>
      </c>
      <c r="F7" s="360">
        <v>0.24475999999999998</v>
      </c>
      <c r="G7" s="324">
        <v>-99.227541143785729</v>
      </c>
      <c r="H7" s="600">
        <v>8.2150004572522424E-4</v>
      </c>
    </row>
    <row r="8" spans="1:8" x14ac:dyDescent="0.2">
      <c r="A8" s="370" t="s">
        <v>175</v>
      </c>
      <c r="B8" s="332">
        <v>1964.0185200000019</v>
      </c>
      <c r="C8" s="333">
        <v>21.748764915679413</v>
      </c>
      <c r="D8" s="332">
        <v>10332.316449999997</v>
      </c>
      <c r="E8" s="379">
        <v>16.221230067914405</v>
      </c>
      <c r="F8" s="332">
        <v>20954.106889999992</v>
      </c>
      <c r="G8" s="333">
        <v>0.97020397875932152</v>
      </c>
      <c r="H8" s="333">
        <v>70.329301226778199</v>
      </c>
    </row>
    <row r="9" spans="1:8" x14ac:dyDescent="0.2">
      <c r="A9" s="359" t="s">
        <v>176</v>
      </c>
      <c r="B9" s="331">
        <v>314.71038999999996</v>
      </c>
      <c r="C9" s="324">
        <v>0.90626675202743689</v>
      </c>
      <c r="D9" s="323">
        <v>2287.6341199999997</v>
      </c>
      <c r="E9" s="324">
        <v>-2.9011194103892186</v>
      </c>
      <c r="F9" s="323">
        <v>4401.0036900000005</v>
      </c>
      <c r="G9" s="324">
        <v>-1.2667693938593139</v>
      </c>
      <c r="H9" s="329">
        <v>14.771305493429814</v>
      </c>
    </row>
    <row r="10" spans="1:8" x14ac:dyDescent="0.2">
      <c r="A10" s="359" t="s">
        <v>177</v>
      </c>
      <c r="B10" s="331">
        <v>36.914619999999978</v>
      </c>
      <c r="C10" s="324">
        <v>-5.9623274811910631</v>
      </c>
      <c r="D10" s="323">
        <v>593.46788000000004</v>
      </c>
      <c r="E10" s="324">
        <v>-12.765755100069326</v>
      </c>
      <c r="F10" s="323">
        <v>1030.5559800000001</v>
      </c>
      <c r="G10" s="324">
        <v>-28.207421505941728</v>
      </c>
      <c r="H10" s="329">
        <v>3.4589058044304766</v>
      </c>
    </row>
    <row r="11" spans="1:8" x14ac:dyDescent="0.2">
      <c r="A11" s="359" t="s">
        <v>178</v>
      </c>
      <c r="B11" s="331">
        <v>300.31403999999992</v>
      </c>
      <c r="C11" s="324">
        <v>10.411448900345285</v>
      </c>
      <c r="D11" s="323">
        <v>1755.9132199999999</v>
      </c>
      <c r="E11" s="324">
        <v>-0.76411059550042659</v>
      </c>
      <c r="F11" s="323">
        <v>3408.6105400000001</v>
      </c>
      <c r="G11" s="324">
        <v>14.441678661585373</v>
      </c>
      <c r="H11" s="329">
        <v>11.440487475361504</v>
      </c>
    </row>
    <row r="12" spans="1:8" s="3" customFormat="1" x14ac:dyDescent="0.2">
      <c r="A12" s="361" t="s">
        <v>149</v>
      </c>
      <c r="B12" s="334">
        <v>2615.9575700000019</v>
      </c>
      <c r="C12" s="335">
        <v>16.976639891415353</v>
      </c>
      <c r="D12" s="334">
        <v>14969.331669999996</v>
      </c>
      <c r="E12" s="335">
        <v>9.297527034068354</v>
      </c>
      <c r="F12" s="334">
        <v>29794.277099999996</v>
      </c>
      <c r="G12" s="335">
        <v>0.57423438003973482</v>
      </c>
      <c r="H12" s="335">
        <v>100</v>
      </c>
    </row>
    <row r="13" spans="1:8" x14ac:dyDescent="0.2">
      <c r="A13" s="371" t="s">
        <v>150</v>
      </c>
      <c r="B13" s="336"/>
      <c r="C13" s="336"/>
      <c r="D13" s="336"/>
      <c r="E13" s="336"/>
      <c r="F13" s="336"/>
      <c r="G13" s="336"/>
      <c r="H13" s="336"/>
    </row>
    <row r="14" spans="1:8" s="105" customFormat="1" x14ac:dyDescent="0.2">
      <c r="A14" s="617" t="s">
        <v>179</v>
      </c>
      <c r="B14" s="608">
        <v>110.72970000000002</v>
      </c>
      <c r="C14" s="609">
        <v>18.742745445233549</v>
      </c>
      <c r="D14" s="610">
        <v>668.73629000000005</v>
      </c>
      <c r="E14" s="609">
        <v>0.6801874612439629</v>
      </c>
      <c r="F14" s="323">
        <v>1453.5820399999993</v>
      </c>
      <c r="G14" s="609">
        <v>-2.7727707633200089</v>
      </c>
      <c r="H14" s="611">
        <v>4.8787290093371638</v>
      </c>
    </row>
    <row r="15" spans="1:8" s="105" customFormat="1" x14ac:dyDescent="0.2">
      <c r="A15" s="618" t="s">
        <v>575</v>
      </c>
      <c r="B15" s="613">
        <v>5.6379152677236419</v>
      </c>
      <c r="C15" s="614"/>
      <c r="D15" s="615">
        <v>6.4722784405233771</v>
      </c>
      <c r="E15" s="614"/>
      <c r="F15" s="615">
        <v>6.9369792166789885</v>
      </c>
      <c r="G15" s="614"/>
      <c r="H15" s="616"/>
    </row>
    <row r="16" spans="1:8" s="105" customFormat="1" x14ac:dyDescent="0.2">
      <c r="A16" s="619" t="s">
        <v>435</v>
      </c>
      <c r="B16" s="620">
        <v>209.70771999999991</v>
      </c>
      <c r="C16" s="621">
        <v>6.7472737561587763</v>
      </c>
      <c r="D16" s="622">
        <v>1273.0404799999999</v>
      </c>
      <c r="E16" s="338">
        <v>-2.5358806229438913</v>
      </c>
      <c r="F16" s="622">
        <v>2431.1226699999993</v>
      </c>
      <c r="G16" s="621">
        <v>10.538104258498585</v>
      </c>
      <c r="H16" s="623">
        <v>8.1596967828429019</v>
      </c>
    </row>
    <row r="17" spans="1:22" x14ac:dyDescent="0.2">
      <c r="A17" s="367"/>
      <c r="B17" s="364"/>
      <c r="C17" s="364"/>
      <c r="D17" s="364"/>
      <c r="E17" s="364"/>
      <c r="F17" s="364"/>
      <c r="G17" s="364"/>
      <c r="H17" s="368" t="s">
        <v>222</v>
      </c>
    </row>
    <row r="18" spans="1:22" x14ac:dyDescent="0.2">
      <c r="A18" s="362" t="s">
        <v>486</v>
      </c>
      <c r="B18" s="339"/>
      <c r="C18" s="339"/>
      <c r="D18" s="339"/>
      <c r="E18" s="339"/>
      <c r="F18" s="323"/>
      <c r="G18" s="339"/>
      <c r="H18" s="339"/>
      <c r="I18" s="88"/>
      <c r="J18" s="88"/>
      <c r="K18" s="88"/>
      <c r="L18" s="88"/>
      <c r="M18" s="88"/>
      <c r="N18" s="88"/>
    </row>
    <row r="19" spans="1:22" x14ac:dyDescent="0.2">
      <c r="A19" s="819" t="s">
        <v>436</v>
      </c>
      <c r="B19" s="820"/>
      <c r="C19" s="820"/>
      <c r="D19" s="820"/>
      <c r="E19" s="820"/>
      <c r="F19" s="820"/>
      <c r="G19" s="820"/>
      <c r="H19" s="339"/>
      <c r="I19" s="88"/>
      <c r="J19" s="88"/>
      <c r="K19" s="88"/>
      <c r="L19" s="88"/>
      <c r="M19" s="88"/>
      <c r="N19" s="88"/>
    </row>
    <row r="20" spans="1:22" ht="14.25" x14ac:dyDescent="0.2">
      <c r="A20" s="133" t="s">
        <v>544</v>
      </c>
      <c r="B20" s="369"/>
      <c r="C20" s="369"/>
      <c r="D20" s="369"/>
      <c r="E20" s="369"/>
      <c r="F20" s="369"/>
      <c r="G20" s="369"/>
      <c r="H20" s="369"/>
      <c r="I20" s="88"/>
      <c r="J20" s="88"/>
      <c r="K20" s="88"/>
      <c r="L20" s="88"/>
      <c r="M20" s="88"/>
      <c r="N20" s="88"/>
    </row>
    <row r="21" spans="1:22" x14ac:dyDescent="0.2">
      <c r="A21" s="138"/>
      <c r="B21" s="84"/>
      <c r="C21" s="84"/>
      <c r="D21" s="84"/>
      <c r="E21" s="84"/>
      <c r="F21" s="84"/>
      <c r="G21" s="84"/>
      <c r="H21" s="84"/>
    </row>
    <row r="23" spans="1:22" x14ac:dyDescent="0.2">
      <c r="D23" s="645"/>
      <c r="E23" s="645"/>
      <c r="F23" s="645"/>
      <c r="G23" s="645"/>
      <c r="H23" s="645"/>
      <c r="I23" s="645"/>
      <c r="J23" s="645"/>
      <c r="K23" s="645"/>
      <c r="L23" s="645"/>
      <c r="M23" s="645"/>
      <c r="N23" s="645"/>
      <c r="O23" s="645"/>
      <c r="P23" s="645"/>
      <c r="Q23" s="645"/>
      <c r="R23" s="645"/>
      <c r="S23" s="645"/>
      <c r="T23" s="645"/>
      <c r="U23" s="645"/>
      <c r="V23" s="645"/>
    </row>
    <row r="24" spans="1:22" x14ac:dyDescent="0.2">
      <c r="B24" s="81" t="s">
        <v>377</v>
      </c>
    </row>
    <row r="32" spans="1:22" x14ac:dyDescent="0.2">
      <c r="C32" s="81" t="s">
        <v>377</v>
      </c>
    </row>
  </sheetData>
  <mergeCells count="4">
    <mergeCell ref="B3:C3"/>
    <mergeCell ref="D3:E3"/>
    <mergeCell ref="F3:H3"/>
    <mergeCell ref="A19:G19"/>
  </mergeCells>
  <conditionalFormatting sqref="B6">
    <cfRule type="cellIs" dxfId="186" priority="27" operator="between">
      <formula>0</formula>
      <formula>0.5</formula>
    </cfRule>
    <cfRule type="cellIs" dxfId="185" priority="28" operator="between">
      <formula>0</formula>
      <formula>0.49</formula>
    </cfRule>
  </conditionalFormatting>
  <conditionalFormatting sqref="D6">
    <cfRule type="cellIs" dxfId="184" priority="25" operator="between">
      <formula>0</formula>
      <formula>0.5</formula>
    </cfRule>
    <cfRule type="cellIs" dxfId="183" priority="26" operator="between">
      <formula>0</formula>
      <formula>0.49</formula>
    </cfRule>
  </conditionalFormatting>
  <conditionalFormatting sqref="D7">
    <cfRule type="cellIs" dxfId="182" priority="23" operator="between">
      <formula>0</formula>
      <formula>0.5</formula>
    </cfRule>
    <cfRule type="cellIs" dxfId="181" priority="24" operator="between">
      <formula>0</formula>
      <formula>0.49</formula>
    </cfRule>
  </conditionalFormatting>
  <conditionalFormatting sqref="B7">
    <cfRule type="cellIs" dxfId="180" priority="11" operator="between">
      <formula>0</formula>
      <formula>0.5</formula>
    </cfRule>
    <cfRule type="cellIs" dxfId="179" priority="12" operator="between">
      <formula>0</formula>
      <formula>0.49</formula>
    </cfRule>
  </conditionalFormatting>
  <conditionalFormatting sqref="E16">
    <cfRule type="cellIs" dxfId="178" priority="10" operator="between">
      <formula>0</formula>
      <formula>0.5</formula>
    </cfRule>
  </conditionalFormatting>
  <conditionalFormatting sqref="E16">
    <cfRule type="cellIs" dxfId="177" priority="9" operator="equal">
      <formula>0</formula>
    </cfRule>
  </conditionalFormatting>
  <conditionalFormatting sqref="E8">
    <cfRule type="cellIs" dxfId="176" priority="7" operator="between">
      <formula>-0.04999999</formula>
      <formula>-0.00000001</formula>
    </cfRule>
  </conditionalFormatting>
  <conditionalFormatting sqref="H7">
    <cfRule type="cellIs" dxfId="175" priority="3" operator="between">
      <formula>0</formula>
      <formula>0.5</formula>
    </cfRule>
    <cfRule type="cellIs" dxfId="174" priority="4" operator="between">
      <formula>0</formula>
      <formula>0.49</formula>
    </cfRule>
  </conditionalFormatting>
  <conditionalFormatting sqref="F7">
    <cfRule type="cellIs" dxfId="173" priority="1" operator="between">
      <formula>0</formula>
      <formula>0.5</formula>
    </cfRule>
    <cfRule type="cellIs" dxfId="172"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election activeCell="A6" sqref="A6"/>
    </sheetView>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437</v>
      </c>
    </row>
    <row r="2" spans="1:10" ht="15.75" x14ac:dyDescent="0.25">
      <c r="A2" s="2"/>
      <c r="J2" s="79" t="s">
        <v>152</v>
      </c>
    </row>
    <row r="3" spans="1:10" ht="13.9" customHeight="1" x14ac:dyDescent="0.2">
      <c r="A3" s="90" t="s">
        <v>528</v>
      </c>
      <c r="B3" s="814">
        <f>INDICE!A3</f>
        <v>44348</v>
      </c>
      <c r="C3" s="814"/>
      <c r="D3" s="814">
        <f>INDICE!C3</f>
        <v>0</v>
      </c>
      <c r="E3" s="814"/>
      <c r="F3" s="91"/>
      <c r="G3" s="815" t="s">
        <v>117</v>
      </c>
      <c r="H3" s="815"/>
      <c r="I3" s="815"/>
      <c r="J3" s="815"/>
    </row>
    <row r="4" spans="1:10" x14ac:dyDescent="0.2">
      <c r="A4" s="92"/>
      <c r="B4" s="93" t="s">
        <v>180</v>
      </c>
      <c r="C4" s="93" t="s">
        <v>181</v>
      </c>
      <c r="D4" s="93" t="s">
        <v>182</v>
      </c>
      <c r="E4" s="93" t="s">
        <v>183</v>
      </c>
      <c r="F4" s="93"/>
      <c r="G4" s="93" t="s">
        <v>180</v>
      </c>
      <c r="H4" s="93" t="s">
        <v>181</v>
      </c>
      <c r="I4" s="93" t="s">
        <v>182</v>
      </c>
      <c r="J4" s="93" t="s">
        <v>183</v>
      </c>
    </row>
    <row r="5" spans="1:10" x14ac:dyDescent="0.2">
      <c r="A5" s="372" t="s">
        <v>154</v>
      </c>
      <c r="B5" s="94">
        <v>320.43444000000005</v>
      </c>
      <c r="C5" s="94">
        <v>61.258729999999993</v>
      </c>
      <c r="D5" s="94">
        <v>2.03518</v>
      </c>
      <c r="E5" s="348">
        <v>383.72835000000009</v>
      </c>
      <c r="F5" s="94"/>
      <c r="G5" s="94">
        <v>3337.9366699999973</v>
      </c>
      <c r="H5" s="94">
        <v>694.06292000000008</v>
      </c>
      <c r="I5" s="94">
        <v>46.872669999999999</v>
      </c>
      <c r="J5" s="348">
        <v>4078.8722599999978</v>
      </c>
    </row>
    <row r="6" spans="1:10" x14ac:dyDescent="0.2">
      <c r="A6" s="373" t="s">
        <v>155</v>
      </c>
      <c r="B6" s="96">
        <v>84.271729999999991</v>
      </c>
      <c r="C6" s="96">
        <v>24.02985</v>
      </c>
      <c r="D6" s="96">
        <v>1.1485999999999998</v>
      </c>
      <c r="E6" s="350">
        <v>109.45017999999999</v>
      </c>
      <c r="F6" s="96"/>
      <c r="G6" s="96">
        <v>805.4388600000002</v>
      </c>
      <c r="H6" s="96">
        <v>311.67828000000009</v>
      </c>
      <c r="I6" s="96">
        <v>68.173410000000004</v>
      </c>
      <c r="J6" s="350">
        <v>1185.2905500000004</v>
      </c>
    </row>
    <row r="7" spans="1:10" x14ac:dyDescent="0.2">
      <c r="A7" s="373" t="s">
        <v>156</v>
      </c>
      <c r="B7" s="96">
        <v>35.059940000000005</v>
      </c>
      <c r="C7" s="96">
        <v>5.6781300000000003</v>
      </c>
      <c r="D7" s="96">
        <v>1.6343799999999999</v>
      </c>
      <c r="E7" s="350">
        <v>42.372450000000008</v>
      </c>
      <c r="F7" s="96"/>
      <c r="G7" s="96">
        <v>379.59798000000023</v>
      </c>
      <c r="H7" s="96">
        <v>78.501880000000028</v>
      </c>
      <c r="I7" s="96">
        <v>40.445310000000013</v>
      </c>
      <c r="J7" s="350">
        <v>498.54517000000027</v>
      </c>
    </row>
    <row r="8" spans="1:10" x14ac:dyDescent="0.2">
      <c r="A8" s="373" t="s">
        <v>157</v>
      </c>
      <c r="B8" s="96">
        <v>33.383340000000004</v>
      </c>
      <c r="C8" s="96">
        <v>4.2193600000000009</v>
      </c>
      <c r="D8" s="96">
        <v>7.7880900000000004</v>
      </c>
      <c r="E8" s="350">
        <v>45.39079000000001</v>
      </c>
      <c r="F8" s="96"/>
      <c r="G8" s="96">
        <v>326.84025999999989</v>
      </c>
      <c r="H8" s="96">
        <v>49.741139999999987</v>
      </c>
      <c r="I8" s="96">
        <v>68.30434000000001</v>
      </c>
      <c r="J8" s="350">
        <v>444.88573999999988</v>
      </c>
    </row>
    <row r="9" spans="1:10" x14ac:dyDescent="0.2">
      <c r="A9" s="373" t="s">
        <v>158</v>
      </c>
      <c r="B9" s="96">
        <v>51.098210000000002</v>
      </c>
      <c r="C9" s="96">
        <v>0</v>
      </c>
      <c r="D9" s="96">
        <v>0</v>
      </c>
      <c r="E9" s="350">
        <v>51.098210000000002</v>
      </c>
      <c r="F9" s="96"/>
      <c r="G9" s="96">
        <v>584.72120999999981</v>
      </c>
      <c r="H9" s="96">
        <v>0</v>
      </c>
      <c r="I9" s="96">
        <v>5.0177100000000001</v>
      </c>
      <c r="J9" s="350">
        <v>589.73891999999978</v>
      </c>
    </row>
    <row r="10" spans="1:10" x14ac:dyDescent="0.2">
      <c r="A10" s="373" t="s">
        <v>159</v>
      </c>
      <c r="B10" s="96">
        <v>25.546699999999998</v>
      </c>
      <c r="C10" s="96">
        <v>4.0363299999999995</v>
      </c>
      <c r="D10" s="96">
        <v>6.5759999999999985E-2</v>
      </c>
      <c r="E10" s="350">
        <v>29.648789999999998</v>
      </c>
      <c r="F10" s="96"/>
      <c r="G10" s="96">
        <v>277.98694</v>
      </c>
      <c r="H10" s="96">
        <v>59.354729999999989</v>
      </c>
      <c r="I10" s="96">
        <v>1.9600599999999999</v>
      </c>
      <c r="J10" s="350">
        <v>339.30173000000002</v>
      </c>
    </row>
    <row r="11" spans="1:10" x14ac:dyDescent="0.2">
      <c r="A11" s="373" t="s">
        <v>160</v>
      </c>
      <c r="B11" s="96">
        <v>138.50617999999997</v>
      </c>
      <c r="C11" s="96">
        <v>39.150059999999996</v>
      </c>
      <c r="D11" s="96">
        <v>3.6941299999999999</v>
      </c>
      <c r="E11" s="350">
        <v>181.35036999999997</v>
      </c>
      <c r="F11" s="96"/>
      <c r="G11" s="96">
        <v>1541.1702999999995</v>
      </c>
      <c r="H11" s="96">
        <v>671.58105999999998</v>
      </c>
      <c r="I11" s="96">
        <v>136.22772000000001</v>
      </c>
      <c r="J11" s="350">
        <v>2348.9790799999992</v>
      </c>
    </row>
    <row r="12" spans="1:10" x14ac:dyDescent="0.2">
      <c r="A12" s="373" t="s">
        <v>524</v>
      </c>
      <c r="B12" s="96">
        <v>114.27919000000004</v>
      </c>
      <c r="C12" s="96">
        <v>38.116590000000002</v>
      </c>
      <c r="D12" s="96">
        <v>1.3136400000000001</v>
      </c>
      <c r="E12" s="350">
        <v>153.70942000000005</v>
      </c>
      <c r="F12" s="96"/>
      <c r="G12" s="96">
        <v>1202.3554299999996</v>
      </c>
      <c r="H12" s="96">
        <v>589.19696000000033</v>
      </c>
      <c r="I12" s="96">
        <v>80.389309999999966</v>
      </c>
      <c r="J12" s="350">
        <v>1871.9416999999999</v>
      </c>
    </row>
    <row r="13" spans="1:10" x14ac:dyDescent="0.2">
      <c r="A13" s="373" t="s">
        <v>161</v>
      </c>
      <c r="B13" s="96">
        <v>303.12052000000006</v>
      </c>
      <c r="C13" s="96">
        <v>30.740000000000006</v>
      </c>
      <c r="D13" s="96">
        <v>4.5304899999999995</v>
      </c>
      <c r="E13" s="350">
        <v>338.39101000000005</v>
      </c>
      <c r="F13" s="96"/>
      <c r="G13" s="96">
        <v>3308.2909300000038</v>
      </c>
      <c r="H13" s="96">
        <v>528.00493999999958</v>
      </c>
      <c r="I13" s="96">
        <v>100.66032999999996</v>
      </c>
      <c r="J13" s="350">
        <v>3936.9562000000037</v>
      </c>
    </row>
    <row r="14" spans="1:10" x14ac:dyDescent="0.2">
      <c r="A14" s="373" t="s">
        <v>162</v>
      </c>
      <c r="B14" s="96">
        <v>0.97204000000000013</v>
      </c>
      <c r="C14" s="96">
        <v>0</v>
      </c>
      <c r="D14" s="96">
        <v>5.3959999999999994E-2</v>
      </c>
      <c r="E14" s="350">
        <v>1.026</v>
      </c>
      <c r="F14" s="96"/>
      <c r="G14" s="96">
        <v>10.14311</v>
      </c>
      <c r="H14" s="96">
        <v>0</v>
      </c>
      <c r="I14" s="96">
        <v>7.6655299999999995</v>
      </c>
      <c r="J14" s="350">
        <v>17.80864</v>
      </c>
    </row>
    <row r="15" spans="1:10" x14ac:dyDescent="0.2">
      <c r="A15" s="373" t="s">
        <v>163</v>
      </c>
      <c r="B15" s="96">
        <v>190.63912000000005</v>
      </c>
      <c r="C15" s="96">
        <v>21.630640000000007</v>
      </c>
      <c r="D15" s="96">
        <v>3.1184499999999997</v>
      </c>
      <c r="E15" s="350">
        <v>215.38821000000004</v>
      </c>
      <c r="F15" s="96"/>
      <c r="G15" s="96">
        <v>1989.8697799999995</v>
      </c>
      <c r="H15" s="96">
        <v>269.41944000000012</v>
      </c>
      <c r="I15" s="96">
        <v>54.459990000000005</v>
      </c>
      <c r="J15" s="350">
        <v>2313.7492099999995</v>
      </c>
    </row>
    <row r="16" spans="1:10" x14ac:dyDescent="0.2">
      <c r="A16" s="373" t="s">
        <v>164</v>
      </c>
      <c r="B16" s="96">
        <v>58.374680000000005</v>
      </c>
      <c r="C16" s="96">
        <v>13.1433</v>
      </c>
      <c r="D16" s="96">
        <v>0.16727999999999998</v>
      </c>
      <c r="E16" s="350">
        <v>71.685260000000014</v>
      </c>
      <c r="F16" s="96"/>
      <c r="G16" s="96">
        <v>629.90087999999969</v>
      </c>
      <c r="H16" s="96">
        <v>151.24722999999997</v>
      </c>
      <c r="I16" s="96">
        <v>12.43005</v>
      </c>
      <c r="J16" s="350">
        <v>793.57815999999968</v>
      </c>
    </row>
    <row r="17" spans="1:10" x14ac:dyDescent="0.2">
      <c r="A17" s="373" t="s">
        <v>165</v>
      </c>
      <c r="B17" s="96">
        <v>118.20813999999999</v>
      </c>
      <c r="C17" s="96">
        <v>24.388650000000002</v>
      </c>
      <c r="D17" s="96">
        <v>5.7217099999999999</v>
      </c>
      <c r="E17" s="350">
        <v>148.3185</v>
      </c>
      <c r="F17" s="96"/>
      <c r="G17" s="96">
        <v>1274.5771900000007</v>
      </c>
      <c r="H17" s="96">
        <v>317.71096000000006</v>
      </c>
      <c r="I17" s="96">
        <v>172.15786999999997</v>
      </c>
      <c r="J17" s="350">
        <v>1764.4460200000008</v>
      </c>
    </row>
    <row r="18" spans="1:10" x14ac:dyDescent="0.2">
      <c r="A18" s="373" t="s">
        <v>166</v>
      </c>
      <c r="B18" s="96">
        <v>12.33868</v>
      </c>
      <c r="C18" s="96">
        <v>3.0709700000000004</v>
      </c>
      <c r="D18" s="96">
        <v>0.31054999999999999</v>
      </c>
      <c r="E18" s="350">
        <v>15.7202</v>
      </c>
      <c r="F18" s="96"/>
      <c r="G18" s="96">
        <v>138.22148999999999</v>
      </c>
      <c r="H18" s="96">
        <v>50.019890000000011</v>
      </c>
      <c r="I18" s="96">
        <v>13.683640000000002</v>
      </c>
      <c r="J18" s="350">
        <v>201.92501999999999</v>
      </c>
    </row>
    <row r="19" spans="1:10" x14ac:dyDescent="0.2">
      <c r="A19" s="373" t="s">
        <v>167</v>
      </c>
      <c r="B19" s="96">
        <v>180.94871000000001</v>
      </c>
      <c r="C19" s="96">
        <v>10.738200000000001</v>
      </c>
      <c r="D19" s="96">
        <v>3.0106599999999997</v>
      </c>
      <c r="E19" s="350">
        <v>194.69757000000001</v>
      </c>
      <c r="F19" s="96"/>
      <c r="G19" s="96">
        <v>1873.0409499999992</v>
      </c>
      <c r="H19" s="96">
        <v>196.89126999999999</v>
      </c>
      <c r="I19" s="96">
        <v>146.02696000000003</v>
      </c>
      <c r="J19" s="350">
        <v>2215.9591799999994</v>
      </c>
    </row>
    <row r="20" spans="1:10" x14ac:dyDescent="0.2">
      <c r="A20" s="373" t="s">
        <v>168</v>
      </c>
      <c r="B20" s="96">
        <v>1.0916600000000001</v>
      </c>
      <c r="C20" s="96">
        <v>0</v>
      </c>
      <c r="D20" s="96">
        <v>0</v>
      </c>
      <c r="E20" s="350">
        <v>1.0916600000000001</v>
      </c>
      <c r="F20" s="96"/>
      <c r="G20" s="96">
        <v>12.75816</v>
      </c>
      <c r="H20" s="96">
        <v>0</v>
      </c>
      <c r="I20" s="96">
        <v>0</v>
      </c>
      <c r="J20" s="350">
        <v>12.75816</v>
      </c>
    </row>
    <row r="21" spans="1:10" x14ac:dyDescent="0.2">
      <c r="A21" s="373" t="s">
        <v>169</v>
      </c>
      <c r="B21" s="96">
        <v>82.23863999999999</v>
      </c>
      <c r="C21" s="96">
        <v>13.406259999999998</v>
      </c>
      <c r="D21" s="96">
        <v>0.41014999999999996</v>
      </c>
      <c r="E21" s="350">
        <v>96.055049999999994</v>
      </c>
      <c r="F21" s="96"/>
      <c r="G21" s="96">
        <v>868.96719000000019</v>
      </c>
      <c r="H21" s="96">
        <v>149.71491</v>
      </c>
      <c r="I21" s="96">
        <v>7.1070600000000033</v>
      </c>
      <c r="J21" s="350">
        <v>1025.7891600000003</v>
      </c>
    </row>
    <row r="22" spans="1:10" x14ac:dyDescent="0.2">
      <c r="A22" s="373" t="s">
        <v>170</v>
      </c>
      <c r="B22" s="96">
        <v>63.50441</v>
      </c>
      <c r="C22" s="96">
        <v>7.0299600000000009</v>
      </c>
      <c r="D22" s="96">
        <v>0.39030999999999993</v>
      </c>
      <c r="E22" s="350">
        <v>70.924679999999995</v>
      </c>
      <c r="F22" s="96"/>
      <c r="G22" s="96">
        <v>581.86486999999988</v>
      </c>
      <c r="H22" s="96">
        <v>103.66038999999999</v>
      </c>
      <c r="I22" s="96">
        <v>14.432360000000003</v>
      </c>
      <c r="J22" s="350">
        <v>699.95761999999991</v>
      </c>
    </row>
    <row r="23" spans="1:10" x14ac:dyDescent="0.2">
      <c r="A23" s="374" t="s">
        <v>171</v>
      </c>
      <c r="B23" s="96">
        <v>149.44215</v>
      </c>
      <c r="C23" s="96">
        <v>14.073360000000001</v>
      </c>
      <c r="D23" s="96">
        <v>1.52128</v>
      </c>
      <c r="E23" s="350">
        <v>165.03679</v>
      </c>
      <c r="F23" s="96"/>
      <c r="G23" s="96">
        <v>1779.3646699999995</v>
      </c>
      <c r="H23" s="96">
        <v>180.21768999999992</v>
      </c>
      <c r="I23" s="96">
        <v>54.541659999999993</v>
      </c>
      <c r="J23" s="350">
        <v>2014.1240199999995</v>
      </c>
    </row>
    <row r="24" spans="1:10" x14ac:dyDescent="0.2">
      <c r="A24" s="375" t="s">
        <v>438</v>
      </c>
      <c r="B24" s="100">
        <v>1963.45848</v>
      </c>
      <c r="C24" s="100">
        <v>314.71039000000013</v>
      </c>
      <c r="D24" s="100">
        <v>36.914619999999985</v>
      </c>
      <c r="E24" s="100">
        <v>2315.08349</v>
      </c>
      <c r="F24" s="100"/>
      <c r="G24" s="100">
        <v>20923.046870000031</v>
      </c>
      <c r="H24" s="100">
        <v>4401.0036900000077</v>
      </c>
      <c r="I24" s="100">
        <v>1030.5559799999985</v>
      </c>
      <c r="J24" s="100">
        <v>26354.606540000037</v>
      </c>
    </row>
    <row r="25" spans="1:10" x14ac:dyDescent="0.2">
      <c r="J25" s="79" t="s">
        <v>222</v>
      </c>
    </row>
    <row r="26" spans="1:10" x14ac:dyDescent="0.2">
      <c r="A26" s="352" t="s">
        <v>562</v>
      </c>
      <c r="G26" s="58"/>
      <c r="H26" s="58"/>
      <c r="I26" s="58"/>
      <c r="J26" s="58"/>
    </row>
    <row r="27" spans="1:10" x14ac:dyDescent="0.2">
      <c r="A27" s="101" t="s">
        <v>223</v>
      </c>
      <c r="G27" s="58"/>
      <c r="H27" s="58"/>
      <c r="I27" s="58"/>
      <c r="J27" s="58"/>
    </row>
    <row r="28" spans="1:10" ht="18" x14ac:dyDescent="0.25">
      <c r="A28" s="102"/>
      <c r="E28" s="821"/>
      <c r="F28" s="82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71" priority="2" operator="between">
      <formula>0</formula>
      <formula>0.5</formula>
    </cfRule>
    <cfRule type="cellIs" dxfId="170" priority="3" operator="between">
      <formula>0</formula>
      <formula>0.49</formula>
    </cfRule>
  </conditionalFormatting>
  <conditionalFormatting sqref="B5:J24">
    <cfRule type="cellIs" dxfId="16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H7" sqref="H7"/>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22" t="s">
        <v>28</v>
      </c>
      <c r="B1" s="822"/>
      <c r="C1" s="822"/>
      <c r="D1" s="106"/>
      <c r="E1" s="106"/>
      <c r="F1" s="106"/>
      <c r="G1" s="106"/>
      <c r="H1" s="107"/>
    </row>
    <row r="2" spans="1:65" ht="13.9" customHeight="1" x14ac:dyDescent="0.2">
      <c r="A2" s="823"/>
      <c r="B2" s="823"/>
      <c r="C2" s="823"/>
      <c r="D2" s="109"/>
      <c r="E2" s="109"/>
      <c r="F2" s="109"/>
      <c r="H2" s="79" t="s">
        <v>152</v>
      </c>
    </row>
    <row r="3" spans="1:65" s="81" customFormat="1" ht="12.75" x14ac:dyDescent="0.2">
      <c r="A3" s="70"/>
      <c r="B3" s="811">
        <f>INDICE!A3</f>
        <v>44348</v>
      </c>
      <c r="C3" s="812"/>
      <c r="D3" s="812" t="s">
        <v>116</v>
      </c>
      <c r="E3" s="812"/>
      <c r="F3" s="812" t="s">
        <v>117</v>
      </c>
      <c r="G3" s="812"/>
      <c r="H3" s="81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429</v>
      </c>
      <c r="D4" s="82" t="s">
        <v>47</v>
      </c>
      <c r="E4" s="82" t="s">
        <v>429</v>
      </c>
      <c r="F4" s="82" t="s">
        <v>47</v>
      </c>
      <c r="G4" s="82"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184</v>
      </c>
      <c r="B5" s="384">
        <v>448.28677999999911</v>
      </c>
      <c r="C5" s="111">
        <v>38.98657352586384</v>
      </c>
      <c r="D5" s="110">
        <v>2117.3762099999999</v>
      </c>
      <c r="E5" s="111">
        <v>30.813361135469759</v>
      </c>
      <c r="F5" s="110">
        <v>4411.9187699999975</v>
      </c>
      <c r="G5" s="111">
        <v>3.8917181300422885</v>
      </c>
      <c r="H5" s="381">
        <v>17.141552517035876</v>
      </c>
    </row>
    <row r="6" spans="1:65" ht="13.9" customHeight="1" x14ac:dyDescent="0.2">
      <c r="A6" s="107" t="s">
        <v>185</v>
      </c>
      <c r="B6" s="385">
        <v>34.655740000000023</v>
      </c>
      <c r="C6" s="113">
        <v>19.957189472237872</v>
      </c>
      <c r="D6" s="112">
        <v>173.83431999999999</v>
      </c>
      <c r="E6" s="113">
        <v>32.024558403143324</v>
      </c>
      <c r="F6" s="112">
        <v>371.96573000000001</v>
      </c>
      <c r="G6" s="647">
        <v>8.7118510458985714</v>
      </c>
      <c r="H6" s="382">
        <v>1.4451920871001418</v>
      </c>
    </row>
    <row r="7" spans="1:65" ht="13.9" customHeight="1" x14ac:dyDescent="0.2">
      <c r="A7" s="107" t="s">
        <v>594</v>
      </c>
      <c r="B7" s="350">
        <v>8.2460000000000006E-2</v>
      </c>
      <c r="C7" s="113">
        <v>-46.830872396672888</v>
      </c>
      <c r="D7" s="96">
        <v>9.3250000000000013E-2</v>
      </c>
      <c r="E7" s="113">
        <v>-83.090342001233083</v>
      </c>
      <c r="F7" s="96">
        <v>0.16019</v>
      </c>
      <c r="G7" s="113">
        <v>-84.726936425002847</v>
      </c>
      <c r="H7" s="350">
        <v>6.2238346643539368E-4</v>
      </c>
    </row>
    <row r="8" spans="1:65" ht="13.9" customHeight="1" x14ac:dyDescent="0.2">
      <c r="A8" s="377" t="s">
        <v>186</v>
      </c>
      <c r="B8" s="378">
        <v>483.02497999999912</v>
      </c>
      <c r="C8" s="379">
        <v>37.385053694441233</v>
      </c>
      <c r="D8" s="378">
        <v>2291.3037799999997</v>
      </c>
      <c r="E8" s="379">
        <v>30.868570407414602</v>
      </c>
      <c r="F8" s="378">
        <v>4784.0446899999988</v>
      </c>
      <c r="G8" s="380">
        <v>4.2307913531256585</v>
      </c>
      <c r="H8" s="380">
        <v>18.587366987602458</v>
      </c>
    </row>
    <row r="9" spans="1:65" ht="13.9" customHeight="1" x14ac:dyDescent="0.2">
      <c r="A9" s="107" t="s">
        <v>172</v>
      </c>
      <c r="B9" s="385">
        <v>1963.4584800000018</v>
      </c>
      <c r="C9" s="113">
        <v>21.875373361789148</v>
      </c>
      <c r="D9" s="112">
        <v>10323.743369999997</v>
      </c>
      <c r="E9" s="113">
        <v>16.348876690333263</v>
      </c>
      <c r="F9" s="112">
        <v>20923.046869999991</v>
      </c>
      <c r="G9" s="114">
        <v>1.0956134653599368</v>
      </c>
      <c r="H9" s="382">
        <v>81.291956048072961</v>
      </c>
    </row>
    <row r="10" spans="1:65" ht="13.9" customHeight="1" x14ac:dyDescent="0.2">
      <c r="A10" s="107" t="s">
        <v>595</v>
      </c>
      <c r="B10" s="385">
        <v>0.56003999999999998</v>
      </c>
      <c r="C10" s="113">
        <v>-73.772794964736306</v>
      </c>
      <c r="D10" s="112">
        <v>8.5730799999999974</v>
      </c>
      <c r="E10" s="113">
        <v>-49.929155058725968</v>
      </c>
      <c r="F10" s="112">
        <v>31.060019999999998</v>
      </c>
      <c r="G10" s="114">
        <v>-44.994668594862631</v>
      </c>
      <c r="H10" s="487">
        <v>0.12067696432456869</v>
      </c>
    </row>
    <row r="11" spans="1:65" ht="13.9" customHeight="1" x14ac:dyDescent="0.2">
      <c r="A11" s="377" t="s">
        <v>457</v>
      </c>
      <c r="B11" s="378">
        <v>1964.0185200000019</v>
      </c>
      <c r="C11" s="379">
        <v>21.748764915679413</v>
      </c>
      <c r="D11" s="378">
        <v>10332.316449999997</v>
      </c>
      <c r="E11" s="379">
        <v>16.221230067914405</v>
      </c>
      <c r="F11" s="378">
        <v>20954.106889999992</v>
      </c>
      <c r="G11" s="380">
        <v>0.97020397875932152</v>
      </c>
      <c r="H11" s="380">
        <v>81.412633012397535</v>
      </c>
    </row>
    <row r="12" spans="1:65" ht="13.9" customHeight="1" x14ac:dyDescent="0.2">
      <c r="A12" s="106" t="s">
        <v>439</v>
      </c>
      <c r="B12" s="116">
        <v>2447.0435000000011</v>
      </c>
      <c r="C12" s="117">
        <v>24.546809979510666</v>
      </c>
      <c r="D12" s="116">
        <v>12623.620229999997</v>
      </c>
      <c r="E12" s="117">
        <v>18.631253610795827</v>
      </c>
      <c r="F12" s="116">
        <v>25738.151579999991</v>
      </c>
      <c r="G12" s="117">
        <v>1.5607360939903776</v>
      </c>
      <c r="H12" s="117">
        <v>100</v>
      </c>
    </row>
    <row r="13" spans="1:65" ht="13.9" customHeight="1" x14ac:dyDescent="0.2">
      <c r="A13" s="118" t="s">
        <v>187</v>
      </c>
      <c r="B13" s="119">
        <v>4495.8127899999999</v>
      </c>
      <c r="C13" s="119"/>
      <c r="D13" s="119">
        <v>25133.969501145584</v>
      </c>
      <c r="E13" s="119"/>
      <c r="F13" s="119">
        <v>50471.561214404937</v>
      </c>
      <c r="G13" s="120"/>
      <c r="H13" s="121"/>
    </row>
    <row r="14" spans="1:65" ht="13.9" customHeight="1" x14ac:dyDescent="0.2">
      <c r="A14" s="122" t="s">
        <v>188</v>
      </c>
      <c r="B14" s="386">
        <v>54.429390508495821</v>
      </c>
      <c r="C14" s="123"/>
      <c r="D14" s="123">
        <v>50.225334400221278</v>
      </c>
      <c r="E14" s="123"/>
      <c r="F14" s="123">
        <v>50.995354533741157</v>
      </c>
      <c r="G14" s="124"/>
      <c r="H14" s="383"/>
    </row>
    <row r="15" spans="1:65" ht="13.9" customHeight="1" x14ac:dyDescent="0.2">
      <c r="A15" s="107"/>
      <c r="B15" s="107"/>
      <c r="C15" s="107"/>
      <c r="D15" s="107"/>
      <c r="E15" s="107"/>
      <c r="F15" s="107"/>
      <c r="H15" s="79" t="s">
        <v>222</v>
      </c>
    </row>
    <row r="16" spans="1:65" ht="13.9" customHeight="1" x14ac:dyDescent="0.2">
      <c r="A16" s="101" t="s">
        <v>486</v>
      </c>
      <c r="B16" s="101"/>
      <c r="C16" s="125"/>
      <c r="D16" s="125"/>
      <c r="E16" s="125"/>
      <c r="F16" s="101"/>
      <c r="G16" s="101"/>
      <c r="H16" s="101"/>
    </row>
    <row r="17" spans="1:12" ht="13.9" customHeight="1" x14ac:dyDescent="0.2">
      <c r="A17" s="101" t="s">
        <v>596</v>
      </c>
      <c r="B17" s="101"/>
      <c r="C17" s="125"/>
      <c r="D17" s="125"/>
      <c r="E17" s="125"/>
      <c r="F17" s="101"/>
      <c r="G17" s="101"/>
      <c r="H17" s="101"/>
    </row>
    <row r="18" spans="1:12" ht="13.9" customHeight="1" x14ac:dyDescent="0.2">
      <c r="A18" s="101" t="s">
        <v>597</v>
      </c>
    </row>
    <row r="19" spans="1:12" ht="13.9" customHeight="1" x14ac:dyDescent="0.2">
      <c r="A19" s="133" t="s">
        <v>544</v>
      </c>
      <c r="L19" s="646"/>
    </row>
    <row r="20" spans="1:12" ht="13.9" customHeight="1" x14ac:dyDescent="0.2">
      <c r="A20" s="101"/>
      <c r="L20" s="646"/>
    </row>
  </sheetData>
  <mergeCells count="4">
    <mergeCell ref="A1:C2"/>
    <mergeCell ref="B3:C3"/>
    <mergeCell ref="D3:E3"/>
    <mergeCell ref="F3:H3"/>
  </mergeCells>
  <conditionalFormatting sqref="B7">
    <cfRule type="cellIs" dxfId="168" priority="17" operator="equal">
      <formula>0</formula>
    </cfRule>
    <cfRule type="cellIs" dxfId="167" priority="24" operator="between">
      <formula>0</formula>
      <formula>0.5</formula>
    </cfRule>
    <cfRule type="cellIs" dxfId="166" priority="25" operator="between">
      <formula>0</formula>
      <formula>0.49</formula>
    </cfRule>
  </conditionalFormatting>
  <conditionalFormatting sqref="F7">
    <cfRule type="cellIs" dxfId="165" priority="20" operator="between">
      <formula>0</formula>
      <formula>0.5</formula>
    </cfRule>
    <cfRule type="cellIs" dxfId="164" priority="21" operator="between">
      <formula>0</formula>
      <formula>0.49</formula>
    </cfRule>
  </conditionalFormatting>
  <conditionalFormatting sqref="H7">
    <cfRule type="cellIs" dxfId="163" priority="18" operator="between">
      <formula>0</formula>
      <formula>0.5</formula>
    </cfRule>
    <cfRule type="cellIs" dxfId="162" priority="19" operator="between">
      <formula>0</formula>
      <formula>0.49</formula>
    </cfRule>
  </conditionalFormatting>
  <conditionalFormatting sqref="C7">
    <cfRule type="cellIs" dxfId="161" priority="16" operator="equal">
      <formula>0</formula>
    </cfRule>
  </conditionalFormatting>
  <conditionalFormatting sqref="E7">
    <cfRule type="cellIs" dxfId="160" priority="15" operator="equal">
      <formula>0</formula>
    </cfRule>
  </conditionalFormatting>
  <conditionalFormatting sqref="D7">
    <cfRule type="cellIs" dxfId="159" priority="6" operator="between">
      <formula>0</formula>
      <formula>0.5</formula>
    </cfRule>
    <cfRule type="cellIs" dxfId="158" priority="7" operator="between">
      <formula>0</formula>
      <formula>0.49</formula>
    </cfRule>
  </conditionalFormatting>
  <conditionalFormatting sqref="E11">
    <cfRule type="cellIs" dxfId="157"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24" t="s">
        <v>26</v>
      </c>
      <c r="B1" s="824"/>
      <c r="C1" s="824"/>
      <c r="D1" s="824"/>
      <c r="E1" s="824"/>
      <c r="F1" s="126"/>
      <c r="G1" s="126"/>
      <c r="H1" s="126"/>
      <c r="I1" s="126"/>
      <c r="J1" s="126"/>
      <c r="K1" s="126"/>
      <c r="L1" s="126"/>
      <c r="M1" s="126"/>
      <c r="N1" s="126"/>
    </row>
    <row r="2" spans="1:14" x14ac:dyDescent="0.2">
      <c r="A2" s="824"/>
      <c r="B2" s="825"/>
      <c r="C2" s="825"/>
      <c r="D2" s="825"/>
      <c r="E2" s="825"/>
      <c r="F2" s="126"/>
      <c r="G2" s="126"/>
      <c r="H2" s="126"/>
      <c r="I2" s="126"/>
      <c r="J2" s="126"/>
      <c r="K2" s="126"/>
      <c r="L2" s="126"/>
      <c r="M2" s="127" t="s">
        <v>152</v>
      </c>
      <c r="N2" s="126"/>
    </row>
    <row r="3" spans="1:14" x14ac:dyDescent="0.2">
      <c r="A3" s="537"/>
      <c r="B3" s="145">
        <v>2020</v>
      </c>
      <c r="C3" s="145" t="s">
        <v>521</v>
      </c>
      <c r="D3" s="145" t="s">
        <v>521</v>
      </c>
      <c r="E3" s="145" t="s">
        <v>521</v>
      </c>
      <c r="F3" s="145" t="s">
        <v>521</v>
      </c>
      <c r="G3" s="145" t="s">
        <v>521</v>
      </c>
      <c r="H3" s="145">
        <v>2021</v>
      </c>
      <c r="I3" s="145" t="s">
        <v>521</v>
      </c>
      <c r="J3" s="145" t="s">
        <v>521</v>
      </c>
      <c r="K3" s="145" t="s">
        <v>521</v>
      </c>
      <c r="L3" s="145" t="s">
        <v>521</v>
      </c>
      <c r="M3" s="145" t="s">
        <v>521</v>
      </c>
    </row>
    <row r="4" spans="1:14" x14ac:dyDescent="0.2">
      <c r="A4" s="128"/>
      <c r="B4" s="480">
        <v>44043</v>
      </c>
      <c r="C4" s="480">
        <v>44074</v>
      </c>
      <c r="D4" s="480">
        <v>44104</v>
      </c>
      <c r="E4" s="480">
        <v>44135</v>
      </c>
      <c r="F4" s="480">
        <v>44165</v>
      </c>
      <c r="G4" s="480">
        <v>44196</v>
      </c>
      <c r="H4" s="480">
        <v>44227</v>
      </c>
      <c r="I4" s="480">
        <v>44255</v>
      </c>
      <c r="J4" s="480">
        <v>44286</v>
      </c>
      <c r="K4" s="480">
        <v>44316</v>
      </c>
      <c r="L4" s="480">
        <v>44347</v>
      </c>
      <c r="M4" s="480">
        <v>44377</v>
      </c>
    </row>
    <row r="5" spans="1:14" x14ac:dyDescent="0.2">
      <c r="A5" s="129" t="s">
        <v>189</v>
      </c>
      <c r="B5" s="130">
        <v>16.719150000000003</v>
      </c>
      <c r="C5" s="130">
        <v>13.636640000000002</v>
      </c>
      <c r="D5" s="130">
        <v>10.667660000000005</v>
      </c>
      <c r="E5" s="130">
        <v>10.70814</v>
      </c>
      <c r="F5" s="130">
        <v>8.1128500000000034</v>
      </c>
      <c r="G5" s="130">
        <v>7.6730500000000017</v>
      </c>
      <c r="H5" s="130">
        <v>11.005650000000003</v>
      </c>
      <c r="I5" s="130">
        <v>11.135059999999999</v>
      </c>
      <c r="J5" s="130">
        <v>13.609349999999976</v>
      </c>
      <c r="K5" s="130">
        <v>12.748659999999987</v>
      </c>
      <c r="L5" s="130">
        <v>12.583739999999992</v>
      </c>
      <c r="M5" s="130">
        <v>14.265019999999998</v>
      </c>
    </row>
    <row r="6" spans="1:14" x14ac:dyDescent="0.2">
      <c r="A6" s="131" t="s">
        <v>441</v>
      </c>
      <c r="B6" s="132">
        <v>137.85569999999996</v>
      </c>
      <c r="C6" s="132">
        <v>148.85687999999985</v>
      </c>
      <c r="D6" s="132">
        <v>126.96133999999999</v>
      </c>
      <c r="E6" s="132">
        <v>141.25805999999983</v>
      </c>
      <c r="F6" s="132">
        <v>123.80877000000002</v>
      </c>
      <c r="G6" s="132">
        <v>106.10500000000003</v>
      </c>
      <c r="H6" s="132">
        <v>106.66176000000003</v>
      </c>
      <c r="I6" s="132">
        <v>100.61003999999997</v>
      </c>
      <c r="J6" s="132">
        <v>117.49925000000009</v>
      </c>
      <c r="K6" s="132">
        <v>116.09016999999982</v>
      </c>
      <c r="L6" s="132">
        <v>117.1453700000001</v>
      </c>
      <c r="M6" s="132">
        <v>110.72970000000002</v>
      </c>
    </row>
    <row r="7" spans="1:14" ht="15.75" customHeight="1" x14ac:dyDescent="0.2">
      <c r="A7" s="129"/>
      <c r="B7" s="130"/>
      <c r="C7" s="130"/>
      <c r="D7" s="130"/>
      <c r="E7" s="130"/>
      <c r="F7" s="130"/>
      <c r="G7" s="130"/>
      <c r="H7" s="130"/>
      <c r="I7" s="130"/>
      <c r="J7" s="130"/>
      <c r="K7" s="130"/>
      <c r="L7" s="826" t="s">
        <v>222</v>
      </c>
      <c r="M7" s="826"/>
    </row>
    <row r="8" spans="1:14" x14ac:dyDescent="0.2">
      <c r="A8" s="133" t="s">
        <v>440</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519</v>
      </c>
    </row>
    <row r="2" spans="1:4" x14ac:dyDescent="0.2">
      <c r="A2" s="452"/>
      <c r="B2" s="452"/>
      <c r="C2" s="452"/>
      <c r="D2" s="452"/>
    </row>
    <row r="3" spans="1:4" x14ac:dyDescent="0.2">
      <c r="B3" s="657">
        <v>2019</v>
      </c>
      <c r="C3" s="657">
        <v>2020</v>
      </c>
      <c r="D3" s="657">
        <v>2021</v>
      </c>
    </row>
    <row r="4" spans="1:4" x14ac:dyDescent="0.2">
      <c r="A4" s="556" t="s">
        <v>127</v>
      </c>
      <c r="B4" s="577">
        <v>2.2389226723046898</v>
      </c>
      <c r="C4" s="577">
        <v>0.49217281121181794</v>
      </c>
      <c r="D4" s="579">
        <v>-19.514757717443864</v>
      </c>
    </row>
    <row r="5" spans="1:4" x14ac:dyDescent="0.2">
      <c r="A5" s="558" t="s">
        <v>128</v>
      </c>
      <c r="B5" s="577">
        <v>2.051340355132393</v>
      </c>
      <c r="C5" s="577">
        <v>0.66249500896055691</v>
      </c>
      <c r="D5" s="579">
        <v>-21.144138709541529</v>
      </c>
    </row>
    <row r="6" spans="1:4" x14ac:dyDescent="0.2">
      <c r="A6" s="558" t="s">
        <v>129</v>
      </c>
      <c r="B6" s="577">
        <v>1.8228349475772239</v>
      </c>
      <c r="C6" s="577">
        <v>-1.2368983624484702</v>
      </c>
      <c r="D6" s="579">
        <v>-17.646602996438414</v>
      </c>
    </row>
    <row r="7" spans="1:4" x14ac:dyDescent="0.2">
      <c r="A7" s="558" t="s">
        <v>130</v>
      </c>
      <c r="B7" s="577">
        <v>1.7209797284163235</v>
      </c>
      <c r="C7" s="577">
        <v>-6.4406172433376661</v>
      </c>
      <c r="D7" s="579">
        <v>-9.2374532545241266</v>
      </c>
    </row>
    <row r="8" spans="1:4" x14ac:dyDescent="0.2">
      <c r="A8" s="558" t="s">
        <v>131</v>
      </c>
      <c r="B8" s="577">
        <v>1.7082637624274601</v>
      </c>
      <c r="C8" s="577">
        <v>-10.40035241133134</v>
      </c>
      <c r="D8" s="577">
        <v>-2.0855183326824833</v>
      </c>
    </row>
    <row r="9" spans="1:4" x14ac:dyDescent="0.2">
      <c r="A9" s="558" t="s">
        <v>132</v>
      </c>
      <c r="B9" s="577">
        <v>1.6313259134448739</v>
      </c>
      <c r="C9" s="577">
        <v>-11.790302493382999</v>
      </c>
      <c r="D9" s="579">
        <v>1.5607360939903776</v>
      </c>
    </row>
    <row r="10" spans="1:4" x14ac:dyDescent="0.2">
      <c r="A10" s="558" t="s">
        <v>133</v>
      </c>
      <c r="B10" s="577">
        <v>1.7336531270051647</v>
      </c>
      <c r="C10" s="577">
        <v>-13.005967231828546</v>
      </c>
      <c r="D10" s="579" t="s">
        <v>521</v>
      </c>
    </row>
    <row r="11" spans="1:4" x14ac:dyDescent="0.2">
      <c r="A11" s="558" t="s">
        <v>134</v>
      </c>
      <c r="B11" s="577">
        <v>1.3259040355686831</v>
      </c>
      <c r="C11" s="577">
        <v>-13.912813461616722</v>
      </c>
      <c r="D11" s="579" t="s">
        <v>521</v>
      </c>
    </row>
    <row r="12" spans="1:4" x14ac:dyDescent="0.2">
      <c r="A12" s="558" t="s">
        <v>135</v>
      </c>
      <c r="B12" s="577">
        <v>1.433464044253183</v>
      </c>
      <c r="C12" s="577">
        <v>-14.42592743496164</v>
      </c>
      <c r="D12" s="579" t="s">
        <v>521</v>
      </c>
    </row>
    <row r="13" spans="1:4" x14ac:dyDescent="0.2">
      <c r="A13" s="558" t="s">
        <v>136</v>
      </c>
      <c r="B13" s="577">
        <v>1.2172050485224548</v>
      </c>
      <c r="C13" s="577">
        <v>-15.582557288963859</v>
      </c>
      <c r="D13" s="579" t="s">
        <v>521</v>
      </c>
    </row>
    <row r="14" spans="1:4" x14ac:dyDescent="0.2">
      <c r="A14" s="558" t="s">
        <v>137</v>
      </c>
      <c r="B14" s="577">
        <v>1.0065487858025821</v>
      </c>
      <c r="C14" s="577">
        <v>-17.016403717335322</v>
      </c>
      <c r="D14" s="579" t="s">
        <v>521</v>
      </c>
    </row>
    <row r="15" spans="1:4" x14ac:dyDescent="0.2">
      <c r="A15" s="559" t="s">
        <v>138</v>
      </c>
      <c r="B15" s="458">
        <v>0.66201793954589105</v>
      </c>
      <c r="C15" s="458">
        <v>-17.616318006890001</v>
      </c>
      <c r="D15" s="580" t="s">
        <v>521</v>
      </c>
    </row>
    <row r="16" spans="1:4" x14ac:dyDescent="0.2">
      <c r="D16" s="79" t="s">
        <v>222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22" t="s">
        <v>33</v>
      </c>
      <c r="B1" s="822"/>
      <c r="C1" s="822"/>
      <c r="D1" s="106"/>
      <c r="E1" s="106"/>
      <c r="F1" s="106"/>
      <c r="G1" s="106"/>
    </row>
    <row r="2" spans="1:13" ht="13.9" customHeight="1" x14ac:dyDescent="0.2">
      <c r="A2" s="823"/>
      <c r="B2" s="823"/>
      <c r="C2" s="823"/>
      <c r="D2" s="109"/>
      <c r="E2" s="109"/>
      <c r="F2" s="109"/>
      <c r="G2" s="79" t="s">
        <v>152</v>
      </c>
    </row>
    <row r="3" spans="1:13" ht="13.9" customHeight="1" x14ac:dyDescent="0.2">
      <c r="A3" s="134"/>
      <c r="B3" s="827">
        <f>INDICE!A3</f>
        <v>44348</v>
      </c>
      <c r="C3" s="828"/>
      <c r="D3" s="828" t="s">
        <v>116</v>
      </c>
      <c r="E3" s="828"/>
      <c r="F3" s="828" t="s">
        <v>117</v>
      </c>
      <c r="G3" s="828"/>
    </row>
    <row r="4" spans="1:13" ht="30.6" customHeight="1" x14ac:dyDescent="0.2">
      <c r="A4" s="122"/>
      <c r="B4" s="135" t="s">
        <v>190</v>
      </c>
      <c r="C4" s="136" t="s">
        <v>191</v>
      </c>
      <c r="D4" s="135" t="s">
        <v>190</v>
      </c>
      <c r="E4" s="136" t="s">
        <v>191</v>
      </c>
      <c r="F4" s="135" t="s">
        <v>190</v>
      </c>
      <c r="G4" s="136" t="s">
        <v>191</v>
      </c>
    </row>
    <row r="5" spans="1:13" ht="13.9" customHeight="1" x14ac:dyDescent="0.2">
      <c r="A5" s="107" t="s">
        <v>192</v>
      </c>
      <c r="B5" s="112">
        <v>453.21494000000007</v>
      </c>
      <c r="C5" s="115">
        <v>29.810039999999979</v>
      </c>
      <c r="D5" s="112">
        <v>2134.7416900000026</v>
      </c>
      <c r="E5" s="112">
        <v>156.56209000000001</v>
      </c>
      <c r="F5" s="112">
        <v>4470.1751300000005</v>
      </c>
      <c r="G5" s="112">
        <v>313.86955999999998</v>
      </c>
      <c r="L5" s="137"/>
      <c r="M5" s="137"/>
    </row>
    <row r="6" spans="1:13" ht="13.9" customHeight="1" x14ac:dyDescent="0.2">
      <c r="A6" s="107" t="s">
        <v>193</v>
      </c>
      <c r="B6" s="112">
        <v>1469.2580100000014</v>
      </c>
      <c r="C6" s="112">
        <v>494.76051000000001</v>
      </c>
      <c r="D6" s="112">
        <v>7516.2510100000018</v>
      </c>
      <c r="E6" s="112">
        <v>2816.0654400000003</v>
      </c>
      <c r="F6" s="112">
        <v>15357.034170000001</v>
      </c>
      <c r="G6" s="112">
        <v>5597.072720000001</v>
      </c>
      <c r="L6" s="137"/>
      <c r="M6" s="137"/>
    </row>
    <row r="7" spans="1:13" ht="13.9" customHeight="1" x14ac:dyDescent="0.2">
      <c r="A7" s="118" t="s">
        <v>187</v>
      </c>
      <c r="B7" s="119">
        <v>1922.4729500000014</v>
      </c>
      <c r="C7" s="119">
        <v>524.57055000000003</v>
      </c>
      <c r="D7" s="119">
        <v>9650.9927000000043</v>
      </c>
      <c r="E7" s="119">
        <v>2972.6275300000002</v>
      </c>
      <c r="F7" s="119">
        <v>19827.209300000002</v>
      </c>
      <c r="G7" s="119">
        <v>5910.9422800000011</v>
      </c>
    </row>
    <row r="8" spans="1:13" ht="13.9" customHeight="1" x14ac:dyDescent="0.2">
      <c r="G8" s="79" t="s">
        <v>222</v>
      </c>
    </row>
    <row r="9" spans="1:13" ht="13.9" customHeight="1" x14ac:dyDescent="0.2">
      <c r="A9" s="101" t="s">
        <v>442</v>
      </c>
    </row>
    <row r="10" spans="1:13" ht="13.9" customHeight="1" x14ac:dyDescent="0.2">
      <c r="A10" s="101" t="s">
        <v>223</v>
      </c>
    </row>
    <row r="14" spans="1:13" ht="13.9" customHeight="1" x14ac:dyDescent="0.2">
      <c r="B14" s="490"/>
      <c r="D14" s="490"/>
      <c r="F14" s="490"/>
    </row>
    <row r="15" spans="1:13" ht="13.9" customHeight="1" x14ac:dyDescent="0.2">
      <c r="B15" s="490"/>
      <c r="D15" s="490"/>
      <c r="F15" s="490"/>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445</v>
      </c>
    </row>
    <row r="2" spans="1:10" ht="15.75" x14ac:dyDescent="0.25">
      <c r="A2" s="2"/>
      <c r="J2" s="79" t="s">
        <v>152</v>
      </c>
    </row>
    <row r="3" spans="1:10" ht="13.9" customHeight="1" x14ac:dyDescent="0.2">
      <c r="A3" s="90"/>
      <c r="B3" s="814">
        <f>INDICE!A3</f>
        <v>44348</v>
      </c>
      <c r="C3" s="814"/>
      <c r="D3" s="814">
        <f>INDICE!C3</f>
        <v>0</v>
      </c>
      <c r="E3" s="814"/>
      <c r="F3" s="91"/>
      <c r="G3" s="815" t="s">
        <v>117</v>
      </c>
      <c r="H3" s="815"/>
      <c r="I3" s="815"/>
      <c r="J3" s="815"/>
    </row>
    <row r="4" spans="1:10" x14ac:dyDescent="0.2">
      <c r="A4" s="92"/>
      <c r="B4" s="624" t="s">
        <v>144</v>
      </c>
      <c r="C4" s="624" t="s">
        <v>145</v>
      </c>
      <c r="D4" s="624" t="s">
        <v>180</v>
      </c>
      <c r="E4" s="624" t="s">
        <v>183</v>
      </c>
      <c r="F4" s="624"/>
      <c r="G4" s="624" t="s">
        <v>144</v>
      </c>
      <c r="H4" s="624" t="s">
        <v>145</v>
      </c>
      <c r="I4" s="624" t="s">
        <v>180</v>
      </c>
      <c r="J4" s="624" t="s">
        <v>183</v>
      </c>
    </row>
    <row r="5" spans="1:10" x14ac:dyDescent="0.2">
      <c r="A5" s="372" t="s">
        <v>154</v>
      </c>
      <c r="B5" s="94">
        <f>'GNA CCAA'!B5</f>
        <v>67.562359999999998</v>
      </c>
      <c r="C5" s="94">
        <f>'GNA CCAA'!C5</f>
        <v>3.4167299999999994</v>
      </c>
      <c r="D5" s="94">
        <f>'GO CCAA'!B5</f>
        <v>320.43444000000005</v>
      </c>
      <c r="E5" s="348">
        <f>SUM(B5:D5)</f>
        <v>391.41353000000004</v>
      </c>
      <c r="F5" s="94"/>
      <c r="G5" s="94">
        <f>'GNA CCAA'!F5</f>
        <v>668.26874000000146</v>
      </c>
      <c r="H5" s="94">
        <f>'GNA CCAA'!G5</f>
        <v>34.657959999999953</v>
      </c>
      <c r="I5" s="94">
        <f>'GO CCAA'!G5</f>
        <v>3337.9366699999973</v>
      </c>
      <c r="J5" s="348">
        <f>SUM(G5:I5)</f>
        <v>4040.8633699999987</v>
      </c>
    </row>
    <row r="6" spans="1:10" x14ac:dyDescent="0.2">
      <c r="A6" s="373" t="s">
        <v>155</v>
      </c>
      <c r="B6" s="96">
        <f>'GNA CCAA'!B6</f>
        <v>13.308239999999998</v>
      </c>
      <c r="C6" s="96">
        <f>'GNA CCAA'!C6</f>
        <v>0.69523000000000001</v>
      </c>
      <c r="D6" s="96">
        <f>'GO CCAA'!B6</f>
        <v>84.271729999999991</v>
      </c>
      <c r="E6" s="350">
        <f>SUM(B6:D6)</f>
        <v>98.275199999999984</v>
      </c>
      <c r="F6" s="96"/>
      <c r="G6" s="96">
        <f>'GNA CCAA'!F6</f>
        <v>125.07657999999988</v>
      </c>
      <c r="H6" s="96">
        <f>'GNA CCAA'!G6</f>
        <v>7.2237900000000028</v>
      </c>
      <c r="I6" s="96">
        <f>'GO CCAA'!G6</f>
        <v>805.4388600000002</v>
      </c>
      <c r="J6" s="350">
        <f t="shared" ref="J6:J24" si="0">SUM(G6:I6)</f>
        <v>937.73923000000013</v>
      </c>
    </row>
    <row r="7" spans="1:10" x14ac:dyDescent="0.2">
      <c r="A7" s="373" t="s">
        <v>156</v>
      </c>
      <c r="B7" s="96">
        <f>'GNA CCAA'!B7</f>
        <v>8.1775400000000005</v>
      </c>
      <c r="C7" s="96">
        <f>'GNA CCAA'!C7</f>
        <v>0.71463999999999994</v>
      </c>
      <c r="D7" s="96">
        <f>'GO CCAA'!B7</f>
        <v>35.059940000000005</v>
      </c>
      <c r="E7" s="350">
        <f t="shared" ref="E7:E24" si="1">SUM(B7:D7)</f>
        <v>43.952120000000008</v>
      </c>
      <c r="F7" s="96"/>
      <c r="G7" s="96">
        <f>'GNA CCAA'!F7</f>
        <v>81.704750000000004</v>
      </c>
      <c r="H7" s="96">
        <f>'GNA CCAA'!G7</f>
        <v>7.284480000000003</v>
      </c>
      <c r="I7" s="96">
        <f>'GO CCAA'!G7</f>
        <v>379.59798000000023</v>
      </c>
      <c r="J7" s="350">
        <f t="shared" si="0"/>
        <v>468.58721000000025</v>
      </c>
    </row>
    <row r="8" spans="1:10" x14ac:dyDescent="0.2">
      <c r="A8" s="373" t="s">
        <v>157</v>
      </c>
      <c r="B8" s="96">
        <f>'GNA CCAA'!B8</f>
        <v>21.574939999999998</v>
      </c>
      <c r="C8" s="96">
        <f>'GNA CCAA'!C8</f>
        <v>1.2451199999999998</v>
      </c>
      <c r="D8" s="96">
        <f>'GO CCAA'!B8</f>
        <v>33.383340000000004</v>
      </c>
      <c r="E8" s="350">
        <f t="shared" si="1"/>
        <v>56.203400000000002</v>
      </c>
      <c r="F8" s="96"/>
      <c r="G8" s="96">
        <f>'GNA CCAA'!F8</f>
        <v>194.15960999999996</v>
      </c>
      <c r="H8" s="96">
        <f>'GNA CCAA'!G8</f>
        <v>12.61628</v>
      </c>
      <c r="I8" s="96">
        <f>'GO CCAA'!G8</f>
        <v>326.84025999999989</v>
      </c>
      <c r="J8" s="350">
        <f t="shared" si="0"/>
        <v>533.61614999999983</v>
      </c>
    </row>
    <row r="9" spans="1:10" x14ac:dyDescent="0.2">
      <c r="A9" s="373" t="s">
        <v>158</v>
      </c>
      <c r="B9" s="96">
        <f>'GNA CCAA'!B9</f>
        <v>30.515000000000008</v>
      </c>
      <c r="C9" s="96">
        <f>'GNA CCAA'!C9</f>
        <v>10.167999999999999</v>
      </c>
      <c r="D9" s="96">
        <f>'GO CCAA'!B9</f>
        <v>51.098210000000002</v>
      </c>
      <c r="E9" s="350">
        <f t="shared" si="1"/>
        <v>91.781210000000016</v>
      </c>
      <c r="F9" s="96"/>
      <c r="G9" s="96">
        <f>'GNA CCAA'!F9</f>
        <v>340.85610000000003</v>
      </c>
      <c r="H9" s="96">
        <f>'GNA CCAA'!G9</f>
        <v>117.52301000000003</v>
      </c>
      <c r="I9" s="96">
        <f>'GO CCAA'!G9</f>
        <v>584.72120999999981</v>
      </c>
      <c r="J9" s="350">
        <f t="shared" si="0"/>
        <v>1043.10032</v>
      </c>
    </row>
    <row r="10" spans="1:10" x14ac:dyDescent="0.2">
      <c r="A10" s="373" t="s">
        <v>159</v>
      </c>
      <c r="B10" s="96">
        <f>'GNA CCAA'!B10</f>
        <v>6.5574399999999988</v>
      </c>
      <c r="C10" s="96">
        <f>'GNA CCAA'!C10</f>
        <v>0.40398000000000001</v>
      </c>
      <c r="D10" s="96">
        <f>'GO CCAA'!B10</f>
        <v>25.546699999999998</v>
      </c>
      <c r="E10" s="350">
        <f t="shared" si="1"/>
        <v>32.508119999999998</v>
      </c>
      <c r="F10" s="96"/>
      <c r="G10" s="96">
        <f>'GNA CCAA'!F10</f>
        <v>58.988039999999963</v>
      </c>
      <c r="H10" s="96">
        <f>'GNA CCAA'!G10</f>
        <v>4.0769299999999999</v>
      </c>
      <c r="I10" s="96">
        <f>'GO CCAA'!G10</f>
        <v>277.98694</v>
      </c>
      <c r="J10" s="350">
        <f t="shared" si="0"/>
        <v>341.05190999999996</v>
      </c>
    </row>
    <row r="11" spans="1:10" x14ac:dyDescent="0.2">
      <c r="A11" s="373" t="s">
        <v>160</v>
      </c>
      <c r="B11" s="96">
        <f>'GNA CCAA'!B11</f>
        <v>23.862620000000007</v>
      </c>
      <c r="C11" s="96">
        <f>'GNA CCAA'!C11</f>
        <v>1.5454099999999997</v>
      </c>
      <c r="D11" s="96">
        <f>'GO CCAA'!B11</f>
        <v>138.50617999999997</v>
      </c>
      <c r="E11" s="350">
        <f t="shared" si="1"/>
        <v>163.91420999999997</v>
      </c>
      <c r="F11" s="96"/>
      <c r="G11" s="96">
        <f>'GNA CCAA'!F11</f>
        <v>236.33864999999986</v>
      </c>
      <c r="H11" s="96">
        <f>'GNA CCAA'!G11</f>
        <v>17.032610000000012</v>
      </c>
      <c r="I11" s="96">
        <f>'GO CCAA'!G11</f>
        <v>1541.1702999999995</v>
      </c>
      <c r="J11" s="350">
        <f t="shared" si="0"/>
        <v>1794.5415599999994</v>
      </c>
    </row>
    <row r="12" spans="1:10" x14ac:dyDescent="0.2">
      <c r="A12" s="373" t="s">
        <v>524</v>
      </c>
      <c r="B12" s="96">
        <f>'GNA CCAA'!B12</f>
        <v>18.59008</v>
      </c>
      <c r="C12" s="96">
        <f>'GNA CCAA'!C12</f>
        <v>0.99250000000000005</v>
      </c>
      <c r="D12" s="96">
        <f>'GO CCAA'!B12</f>
        <v>114.27919000000004</v>
      </c>
      <c r="E12" s="350">
        <f t="shared" si="1"/>
        <v>133.86177000000004</v>
      </c>
      <c r="F12" s="96"/>
      <c r="G12" s="96">
        <f>'GNA CCAA'!F12</f>
        <v>174.30744000000013</v>
      </c>
      <c r="H12" s="96">
        <f>'GNA CCAA'!G12</f>
        <v>9.8488300000000226</v>
      </c>
      <c r="I12" s="96">
        <f>'GO CCAA'!G12</f>
        <v>1202.3554299999996</v>
      </c>
      <c r="J12" s="350">
        <f t="shared" si="0"/>
        <v>1386.5116999999998</v>
      </c>
    </row>
    <row r="13" spans="1:10" x14ac:dyDescent="0.2">
      <c r="A13" s="373" t="s">
        <v>161</v>
      </c>
      <c r="B13" s="96">
        <f>'GNA CCAA'!B13</f>
        <v>77.343319999999991</v>
      </c>
      <c r="C13" s="96">
        <f>'GNA CCAA'!C13</f>
        <v>5.3575799999999996</v>
      </c>
      <c r="D13" s="96">
        <f>'GO CCAA'!B13</f>
        <v>303.12052000000006</v>
      </c>
      <c r="E13" s="350">
        <f t="shared" si="1"/>
        <v>385.82142000000005</v>
      </c>
      <c r="F13" s="96"/>
      <c r="G13" s="96">
        <f>'GNA CCAA'!F13</f>
        <v>755.66951000000051</v>
      </c>
      <c r="H13" s="96">
        <f>'GNA CCAA'!G13</f>
        <v>55.601129999999969</v>
      </c>
      <c r="I13" s="96">
        <f>'GO CCAA'!G13</f>
        <v>3308.2909300000038</v>
      </c>
      <c r="J13" s="350">
        <f t="shared" si="0"/>
        <v>4119.5615700000044</v>
      </c>
    </row>
    <row r="14" spans="1:10" x14ac:dyDescent="0.2">
      <c r="A14" s="373" t="s">
        <v>162</v>
      </c>
      <c r="B14" s="96">
        <f>'GNA CCAA'!B14</f>
        <v>0.48053000000000001</v>
      </c>
      <c r="C14" s="96">
        <f>'GNA CCAA'!C14</f>
        <v>5.3030000000000001E-2</v>
      </c>
      <c r="D14" s="96">
        <f>'GO CCAA'!B14</f>
        <v>0.97204000000000013</v>
      </c>
      <c r="E14" s="350">
        <f t="shared" si="1"/>
        <v>1.5056000000000003</v>
      </c>
      <c r="F14" s="96"/>
      <c r="G14" s="96">
        <f>'GNA CCAA'!F14</f>
        <v>4.7643899999999997</v>
      </c>
      <c r="H14" s="96">
        <f>'GNA CCAA'!G14</f>
        <v>0.69834999999999992</v>
      </c>
      <c r="I14" s="96">
        <f>'GO CCAA'!G14</f>
        <v>10.14311</v>
      </c>
      <c r="J14" s="350">
        <f t="shared" si="0"/>
        <v>15.60585</v>
      </c>
    </row>
    <row r="15" spans="1:10" x14ac:dyDescent="0.2">
      <c r="A15" s="373" t="s">
        <v>163</v>
      </c>
      <c r="B15" s="96">
        <f>'GNA CCAA'!B15</f>
        <v>52.484219999999986</v>
      </c>
      <c r="C15" s="96">
        <f>'GNA CCAA'!C15</f>
        <v>2.6734599999999999</v>
      </c>
      <c r="D15" s="96">
        <f>'GO CCAA'!B15</f>
        <v>190.63912000000005</v>
      </c>
      <c r="E15" s="350">
        <f t="shared" si="1"/>
        <v>245.79680000000002</v>
      </c>
      <c r="F15" s="96"/>
      <c r="G15" s="96">
        <f>'GNA CCAA'!F15</f>
        <v>517.0828400000006</v>
      </c>
      <c r="H15" s="96">
        <f>'GNA CCAA'!G15</f>
        <v>27.680710000000012</v>
      </c>
      <c r="I15" s="96">
        <f>'GO CCAA'!G15</f>
        <v>1989.8697799999995</v>
      </c>
      <c r="J15" s="350">
        <f t="shared" si="0"/>
        <v>2534.6333300000001</v>
      </c>
    </row>
    <row r="16" spans="1:10" x14ac:dyDescent="0.2">
      <c r="A16" s="373" t="s">
        <v>164</v>
      </c>
      <c r="B16" s="96">
        <f>'GNA CCAA'!B16</f>
        <v>8.2851999999999997</v>
      </c>
      <c r="C16" s="96">
        <f>'GNA CCAA'!C16</f>
        <v>0.36361999999999994</v>
      </c>
      <c r="D16" s="96">
        <f>'GO CCAA'!B16</f>
        <v>58.374680000000005</v>
      </c>
      <c r="E16" s="350">
        <f t="shared" si="1"/>
        <v>67.023499999999999</v>
      </c>
      <c r="F16" s="96"/>
      <c r="G16" s="96">
        <f>'GNA CCAA'!F16</f>
        <v>82.653930000000031</v>
      </c>
      <c r="H16" s="96">
        <f>'GNA CCAA'!G16</f>
        <v>3.6127700000000003</v>
      </c>
      <c r="I16" s="96">
        <f>'GO CCAA'!G16</f>
        <v>629.90087999999969</v>
      </c>
      <c r="J16" s="350">
        <f t="shared" si="0"/>
        <v>716.1675799999997</v>
      </c>
    </row>
    <row r="17" spans="1:10" x14ac:dyDescent="0.2">
      <c r="A17" s="373" t="s">
        <v>165</v>
      </c>
      <c r="B17" s="96">
        <f>'GNA CCAA'!B17</f>
        <v>22.588290000000001</v>
      </c>
      <c r="C17" s="96">
        <f>'GNA CCAA'!C17</f>
        <v>1.57257</v>
      </c>
      <c r="D17" s="96">
        <f>'GO CCAA'!B17</f>
        <v>118.20813999999999</v>
      </c>
      <c r="E17" s="350">
        <f t="shared" si="1"/>
        <v>142.36899999999997</v>
      </c>
      <c r="F17" s="96"/>
      <c r="G17" s="96">
        <f>'GNA CCAA'!F17</f>
        <v>220.50091</v>
      </c>
      <c r="H17" s="96">
        <f>'GNA CCAA'!G17</f>
        <v>16.34079000000002</v>
      </c>
      <c r="I17" s="96">
        <f>'GO CCAA'!G17</f>
        <v>1274.5771900000007</v>
      </c>
      <c r="J17" s="350">
        <f t="shared" si="0"/>
        <v>1511.4188900000006</v>
      </c>
    </row>
    <row r="18" spans="1:10" x14ac:dyDescent="0.2">
      <c r="A18" s="373" t="s">
        <v>166</v>
      </c>
      <c r="B18" s="96">
        <f>'GNA CCAA'!B18</f>
        <v>2.2246000000000006</v>
      </c>
      <c r="C18" s="96">
        <f>'GNA CCAA'!C18</f>
        <v>0.12616999999999998</v>
      </c>
      <c r="D18" s="96">
        <f>'GO CCAA'!B18</f>
        <v>12.33868</v>
      </c>
      <c r="E18" s="350">
        <f t="shared" si="1"/>
        <v>14.689450000000001</v>
      </c>
      <c r="F18" s="96"/>
      <c r="G18" s="96">
        <f>'GNA CCAA'!F18</f>
        <v>21.217739999999996</v>
      </c>
      <c r="H18" s="96">
        <f>'GNA CCAA'!G18</f>
        <v>1.464019999999999</v>
      </c>
      <c r="I18" s="96">
        <f>'GO CCAA'!G18</f>
        <v>138.22148999999999</v>
      </c>
      <c r="J18" s="350">
        <f t="shared" si="0"/>
        <v>160.90324999999999</v>
      </c>
    </row>
    <row r="19" spans="1:10" x14ac:dyDescent="0.2">
      <c r="A19" s="373" t="s">
        <v>167</v>
      </c>
      <c r="B19" s="96">
        <f>'GNA CCAA'!B19</f>
        <v>58.405070000000009</v>
      </c>
      <c r="C19" s="96">
        <f>'GNA CCAA'!C19</f>
        <v>3.1265500000000004</v>
      </c>
      <c r="D19" s="96">
        <f>'GO CCAA'!B19</f>
        <v>180.94871000000001</v>
      </c>
      <c r="E19" s="350">
        <f t="shared" si="1"/>
        <v>242.48033000000001</v>
      </c>
      <c r="F19" s="96"/>
      <c r="G19" s="96">
        <f>'GNA CCAA'!F19</f>
        <v>565.34554999999978</v>
      </c>
      <c r="H19" s="96">
        <f>'GNA CCAA'!G19</f>
        <v>33.041060000000002</v>
      </c>
      <c r="I19" s="96">
        <f>'GO CCAA'!G19</f>
        <v>1873.0409499999992</v>
      </c>
      <c r="J19" s="350">
        <f t="shared" si="0"/>
        <v>2471.4275599999992</v>
      </c>
    </row>
    <row r="20" spans="1:10" x14ac:dyDescent="0.2">
      <c r="A20" s="373" t="s">
        <v>168</v>
      </c>
      <c r="B20" s="96">
        <f>'GNA CCAA'!B20</f>
        <v>0.51011999999999991</v>
      </c>
      <c r="C20" s="502">
        <f>'GNA CCAA'!C20</f>
        <v>0</v>
      </c>
      <c r="D20" s="96">
        <f>'GO CCAA'!B20</f>
        <v>1.0916600000000001</v>
      </c>
      <c r="E20" s="350">
        <f t="shared" si="1"/>
        <v>1.60178</v>
      </c>
      <c r="F20" s="96"/>
      <c r="G20" s="96">
        <f>'GNA CCAA'!F20</f>
        <v>5.5922599999999987</v>
      </c>
      <c r="H20" s="502">
        <f>'GNA CCAA'!G20</f>
        <v>0</v>
      </c>
      <c r="I20" s="96">
        <f>'GO CCAA'!G20</f>
        <v>12.75816</v>
      </c>
      <c r="J20" s="350">
        <f t="shared" si="0"/>
        <v>18.35042</v>
      </c>
    </row>
    <row r="21" spans="1:10" x14ac:dyDescent="0.2">
      <c r="A21" s="373" t="s">
        <v>169</v>
      </c>
      <c r="B21" s="96">
        <f>'GNA CCAA'!B21</f>
        <v>11.954940000000001</v>
      </c>
      <c r="C21" s="96">
        <f>'GNA CCAA'!C21</f>
        <v>0.76340000000000008</v>
      </c>
      <c r="D21" s="96">
        <f>'GO CCAA'!B21</f>
        <v>82.23863999999999</v>
      </c>
      <c r="E21" s="350">
        <f t="shared" si="1"/>
        <v>94.956979999999987</v>
      </c>
      <c r="F21" s="96"/>
      <c r="G21" s="96">
        <f>'GNA CCAA'!F21</f>
        <v>119.38421000000002</v>
      </c>
      <c r="H21" s="96">
        <f>'GNA CCAA'!G21</f>
        <v>7.8350199999999992</v>
      </c>
      <c r="I21" s="96">
        <f>'GO CCAA'!G21</f>
        <v>868.96719000000019</v>
      </c>
      <c r="J21" s="350">
        <f t="shared" si="0"/>
        <v>996.18642000000023</v>
      </c>
    </row>
    <row r="22" spans="1:10" x14ac:dyDescent="0.2">
      <c r="A22" s="373" t="s">
        <v>170</v>
      </c>
      <c r="B22" s="96">
        <f>'GNA CCAA'!B22</f>
        <v>7.4524900000000009</v>
      </c>
      <c r="C22" s="96">
        <f>'GNA CCAA'!C22</f>
        <v>0.32225999999999999</v>
      </c>
      <c r="D22" s="96">
        <f>'GO CCAA'!B22</f>
        <v>63.50441</v>
      </c>
      <c r="E22" s="350">
        <f t="shared" si="1"/>
        <v>71.279160000000005</v>
      </c>
      <c r="F22" s="96"/>
      <c r="G22" s="96">
        <f>'GNA CCAA'!F22</f>
        <v>61.716550000000012</v>
      </c>
      <c r="H22" s="96">
        <f>'GNA CCAA'!G22</f>
        <v>3.08866</v>
      </c>
      <c r="I22" s="96">
        <f>'GO CCAA'!G22</f>
        <v>581.86486999999988</v>
      </c>
      <c r="J22" s="350">
        <f t="shared" si="0"/>
        <v>646.67007999999987</v>
      </c>
    </row>
    <row r="23" spans="1:10" x14ac:dyDescent="0.2">
      <c r="A23" s="374" t="s">
        <v>171</v>
      </c>
      <c r="B23" s="96">
        <f>'GNA CCAA'!B23</f>
        <v>16.409779999999994</v>
      </c>
      <c r="C23" s="96">
        <f>'GNA CCAA'!C23</f>
        <v>1.1154900000000001</v>
      </c>
      <c r="D23" s="96">
        <f>'GO CCAA'!B23</f>
        <v>149.44215</v>
      </c>
      <c r="E23" s="350">
        <f t="shared" si="1"/>
        <v>166.96742</v>
      </c>
      <c r="F23" s="96"/>
      <c r="G23" s="96">
        <f>'GNA CCAA'!F23</f>
        <v>178.29096999999993</v>
      </c>
      <c r="H23" s="96">
        <f>'GNA CCAA'!G23</f>
        <v>12.339330000000002</v>
      </c>
      <c r="I23" s="96">
        <f>'GO CCAA'!G23</f>
        <v>1779.3646699999995</v>
      </c>
      <c r="J23" s="350">
        <f t="shared" si="0"/>
        <v>1969.9949699999993</v>
      </c>
    </row>
    <row r="24" spans="1:10" x14ac:dyDescent="0.2">
      <c r="A24" s="375" t="s">
        <v>438</v>
      </c>
      <c r="B24" s="100">
        <f>'GNA CCAA'!B24</f>
        <v>448.28678000000002</v>
      </c>
      <c r="C24" s="100">
        <f>'GNA CCAA'!C24</f>
        <v>34.655740000000009</v>
      </c>
      <c r="D24" s="100">
        <f>'GO CCAA'!B24</f>
        <v>1963.45848</v>
      </c>
      <c r="E24" s="100">
        <f t="shared" si="1"/>
        <v>2446.4009999999998</v>
      </c>
      <c r="F24" s="100"/>
      <c r="G24" s="100">
        <f>'GNA CCAA'!F24</f>
        <v>4411.9187700000057</v>
      </c>
      <c r="H24" s="376">
        <f>'GNA CCAA'!G24</f>
        <v>371.96573000000143</v>
      </c>
      <c r="I24" s="100">
        <f>'GO CCAA'!G24</f>
        <v>20923.046870000031</v>
      </c>
      <c r="J24" s="100">
        <f t="shared" si="0"/>
        <v>25706.931370000038</v>
      </c>
    </row>
    <row r="25" spans="1:10" x14ac:dyDescent="0.2">
      <c r="J25" s="79" t="s">
        <v>222</v>
      </c>
    </row>
    <row r="26" spans="1:10" x14ac:dyDescent="0.2">
      <c r="A26" s="352" t="s">
        <v>443</v>
      </c>
      <c r="G26" s="58"/>
      <c r="H26" s="58"/>
      <c r="I26" s="58"/>
      <c r="J26" s="58"/>
    </row>
    <row r="27" spans="1:10" x14ac:dyDescent="0.2">
      <c r="A27" s="101" t="s">
        <v>223</v>
      </c>
      <c r="G27" s="58"/>
      <c r="H27" s="58"/>
      <c r="I27" s="58"/>
      <c r="J27" s="58"/>
    </row>
    <row r="28" spans="1:10" ht="18" x14ac:dyDescent="0.25">
      <c r="A28" s="102"/>
      <c r="E28" s="821"/>
      <c r="F28" s="82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56" priority="5" operator="between">
      <formula>0</formula>
      <formula>0.5</formula>
    </cfRule>
    <cfRule type="cellIs" dxfId="155" priority="6" operator="between">
      <formula>0</formula>
      <formula>0.49</formula>
    </cfRule>
  </conditionalFormatting>
  <conditionalFormatting sqref="E6:E23">
    <cfRule type="cellIs" dxfId="154" priority="3" operator="between">
      <formula>0</formula>
      <formula>0.5</formula>
    </cfRule>
    <cfRule type="cellIs" dxfId="153" priority="4" operator="between">
      <formula>0</formula>
      <formula>0.49</formula>
    </cfRule>
  </conditionalFormatting>
  <conditionalFormatting sqref="J6:J23">
    <cfRule type="cellIs" dxfId="152" priority="1" operator="between">
      <formula>0</formula>
      <formula>0.5</formula>
    </cfRule>
    <cfRule type="cellIs" dxfId="15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811">
        <f>INDICE!A3</f>
        <v>44348</v>
      </c>
      <c r="C3" s="812"/>
      <c r="D3" s="812" t="s">
        <v>116</v>
      </c>
      <c r="E3" s="812"/>
      <c r="F3" s="812" t="s">
        <v>117</v>
      </c>
      <c r="G3" s="812"/>
      <c r="H3" s="81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2"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248.30331000000007</v>
      </c>
      <c r="C5" s="86">
        <v>370.69558135911126</v>
      </c>
      <c r="D5" s="85">
        <v>919.94316000000026</v>
      </c>
      <c r="E5" s="86">
        <v>-32.60983667380394</v>
      </c>
      <c r="F5" s="85">
        <v>1972.5964800000004</v>
      </c>
      <c r="G5" s="86">
        <v>-60.896900392504158</v>
      </c>
      <c r="H5" s="86">
        <v>99.988076529852606</v>
      </c>
    </row>
    <row r="6" spans="1:65" x14ac:dyDescent="0.2">
      <c r="A6" s="84" t="s">
        <v>142</v>
      </c>
      <c r="B6" s="96">
        <v>2.3289999999999998E-2</v>
      </c>
      <c r="C6" s="353">
        <v>99.400684931506845</v>
      </c>
      <c r="D6" s="96">
        <v>0.14226</v>
      </c>
      <c r="E6" s="353">
        <v>57.332448573324498</v>
      </c>
      <c r="F6" s="96">
        <v>0.23522999999999999</v>
      </c>
      <c r="G6" s="353">
        <v>0.81429734710493662</v>
      </c>
      <c r="H6" s="73">
        <v>1.192347014738525E-2</v>
      </c>
    </row>
    <row r="7" spans="1:65" x14ac:dyDescent="0.2">
      <c r="A7" s="60" t="s">
        <v>115</v>
      </c>
      <c r="B7" s="61">
        <v>248.32660000000007</v>
      </c>
      <c r="C7" s="87">
        <v>370.63552680705266</v>
      </c>
      <c r="D7" s="61">
        <v>920.08542000000023</v>
      </c>
      <c r="E7" s="87">
        <v>-32.603879569977629</v>
      </c>
      <c r="F7" s="61">
        <v>1972.8317100000004</v>
      </c>
      <c r="G7" s="87">
        <v>-60.894046172800088</v>
      </c>
      <c r="H7" s="87">
        <v>100</v>
      </c>
    </row>
    <row r="8" spans="1:65" x14ac:dyDescent="0.2">
      <c r="H8" s="79" t="s">
        <v>222</v>
      </c>
    </row>
    <row r="9" spans="1:65" x14ac:dyDescent="0.2">
      <c r="A9" s="80" t="s">
        <v>486</v>
      </c>
    </row>
    <row r="10" spans="1:65" x14ac:dyDescent="0.2">
      <c r="A10" s="133" t="s">
        <v>544</v>
      </c>
    </row>
    <row r="13" spans="1:65" x14ac:dyDescent="0.2">
      <c r="B13" s="85"/>
    </row>
  </sheetData>
  <mergeCells count="3">
    <mergeCell ref="B3:C3"/>
    <mergeCell ref="D3:E3"/>
    <mergeCell ref="F3:H3"/>
  </mergeCells>
  <conditionalFormatting sqref="B6">
    <cfRule type="cellIs" dxfId="150" priority="7" operator="between">
      <formula>0</formula>
      <formula>0.5</formula>
    </cfRule>
    <cfRule type="cellIs" dxfId="149" priority="8" operator="between">
      <formula>0</formula>
      <formula>0.49</formula>
    </cfRule>
  </conditionalFormatting>
  <conditionalFormatting sqref="D6">
    <cfRule type="cellIs" dxfId="148" priority="5" operator="between">
      <formula>0</formula>
      <formula>0.5</formula>
    </cfRule>
    <cfRule type="cellIs" dxfId="147" priority="6" operator="between">
      <formula>0</formula>
      <formula>0.49</formula>
    </cfRule>
  </conditionalFormatting>
  <conditionalFormatting sqref="F6">
    <cfRule type="cellIs" dxfId="146" priority="3" operator="between">
      <formula>0</formula>
      <formula>0.5</formula>
    </cfRule>
    <cfRule type="cellIs" dxfId="145" priority="4" operator="between">
      <formula>0</formula>
      <formula>0.49</formula>
    </cfRule>
  </conditionalFormatting>
  <conditionalFormatting sqref="H6">
    <cfRule type="cellIs" dxfId="144" priority="1" operator="between">
      <formula>0</formula>
      <formula>0.5</formula>
    </cfRule>
    <cfRule type="cellIs" dxfId="14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election activeCell="A3" sqref="A3"/>
    </sheetView>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7" t="s">
        <v>152</v>
      </c>
    </row>
    <row r="3" spans="1:65" s="81" customFormat="1" x14ac:dyDescent="0.2">
      <c r="A3" s="70"/>
      <c r="B3" s="811">
        <f>INDICE!A3</f>
        <v>44348</v>
      </c>
      <c r="C3" s="812"/>
      <c r="D3" s="812" t="s">
        <v>116</v>
      </c>
      <c r="E3" s="812"/>
      <c r="F3" s="812" t="s">
        <v>117</v>
      </c>
      <c r="G3" s="812"/>
      <c r="H3" s="81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3"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89.853370000000012</v>
      </c>
      <c r="C5" s="86">
        <v>-16.398080568200051</v>
      </c>
      <c r="D5" s="85">
        <v>599.05062000000009</v>
      </c>
      <c r="E5" s="73">
        <v>-13.808529728127445</v>
      </c>
      <c r="F5" s="85">
        <v>1340.1058700000003</v>
      </c>
      <c r="G5" s="86">
        <v>-17.346307794759802</v>
      </c>
      <c r="H5" s="86">
        <v>22.726472191177933</v>
      </c>
    </row>
    <row r="6" spans="1:65" x14ac:dyDescent="0.2">
      <c r="A6" s="84" t="s">
        <v>196</v>
      </c>
      <c r="B6" s="85">
        <v>419.20272999999992</v>
      </c>
      <c r="C6" s="86">
        <v>17.898697216630115</v>
      </c>
      <c r="D6" s="85">
        <v>2339.57494</v>
      </c>
      <c r="E6" s="86">
        <v>9.5328772566935882</v>
      </c>
      <c r="F6" s="85">
        <v>4556.5676599999997</v>
      </c>
      <c r="G6" s="86">
        <v>-8.2713911875032053</v>
      </c>
      <c r="H6" s="86">
        <v>77.273527808822067</v>
      </c>
    </row>
    <row r="7" spans="1:65" x14ac:dyDescent="0.2">
      <c r="A7" s="60" t="s">
        <v>446</v>
      </c>
      <c r="B7" s="61">
        <v>509.0560999999999</v>
      </c>
      <c r="C7" s="87">
        <v>9.9379569049236736</v>
      </c>
      <c r="D7" s="61">
        <v>2938.62556</v>
      </c>
      <c r="E7" s="87">
        <v>3.8024173319012844</v>
      </c>
      <c r="F7" s="61">
        <v>5896.67353</v>
      </c>
      <c r="G7" s="87">
        <v>-10.504518679266178</v>
      </c>
      <c r="H7" s="87">
        <v>100</v>
      </c>
    </row>
    <row r="8" spans="1:65" x14ac:dyDescent="0.2">
      <c r="A8" s="66" t="s">
        <v>435</v>
      </c>
      <c r="B8" s="428">
        <v>396.52237999999994</v>
      </c>
      <c r="C8" s="625">
        <v>20.785963056812019</v>
      </c>
      <c r="D8" s="428">
        <v>2203.8117499999998</v>
      </c>
      <c r="E8" s="625">
        <v>13.630288837084494</v>
      </c>
      <c r="F8" s="428">
        <v>4229.0587400000004</v>
      </c>
      <c r="G8" s="625">
        <v>-5.693494131162872</v>
      </c>
      <c r="H8" s="625">
        <v>71.719397699129544</v>
      </c>
    </row>
    <row r="9" spans="1:65" x14ac:dyDescent="0.2">
      <c r="H9" s="79" t="s">
        <v>222</v>
      </c>
    </row>
    <row r="10" spans="1:65" x14ac:dyDescent="0.2">
      <c r="A10" s="80" t="s">
        <v>486</v>
      </c>
    </row>
    <row r="11" spans="1:65" x14ac:dyDescent="0.2">
      <c r="A11" s="80" t="s">
        <v>447</v>
      </c>
    </row>
    <row r="12" spans="1:65" x14ac:dyDescent="0.2">
      <c r="A12" s="133" t="s">
        <v>544</v>
      </c>
    </row>
  </sheetData>
  <mergeCells count="3">
    <mergeCell ref="B3:C3"/>
    <mergeCell ref="D3:E3"/>
    <mergeCell ref="F3:H3"/>
  </mergeCells>
  <conditionalFormatting sqref="E5">
    <cfRule type="cellIs" dxfId="14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448</v>
      </c>
    </row>
    <row r="2" spans="1:3" ht="15.75" x14ac:dyDescent="0.25">
      <c r="A2" s="2"/>
      <c r="C2" s="55" t="s">
        <v>152</v>
      </c>
    </row>
    <row r="3" spans="1:3" ht="13.9" customHeight="1" x14ac:dyDescent="0.2">
      <c r="A3" s="90"/>
      <c r="B3" s="289">
        <f>INDICE!A3</f>
        <v>44348</v>
      </c>
      <c r="C3" s="626" t="s">
        <v>117</v>
      </c>
    </row>
    <row r="4" spans="1:3" x14ac:dyDescent="0.2">
      <c r="A4" s="372" t="s">
        <v>154</v>
      </c>
      <c r="B4" s="94">
        <v>10.639119999999998</v>
      </c>
      <c r="C4" s="94">
        <v>112.15685000000001</v>
      </c>
    </row>
    <row r="5" spans="1:3" x14ac:dyDescent="0.2">
      <c r="A5" s="373" t="s">
        <v>155</v>
      </c>
      <c r="B5" s="96">
        <v>0.1293</v>
      </c>
      <c r="C5" s="96">
        <v>1.6349399999999996</v>
      </c>
    </row>
    <row r="6" spans="1:3" x14ac:dyDescent="0.2">
      <c r="A6" s="373" t="s">
        <v>156</v>
      </c>
      <c r="B6" s="96">
        <v>3.2391399999999999</v>
      </c>
      <c r="C6" s="96">
        <v>44.432149999999993</v>
      </c>
    </row>
    <row r="7" spans="1:3" x14ac:dyDescent="0.2">
      <c r="A7" s="373" t="s">
        <v>157</v>
      </c>
      <c r="B7" s="96">
        <v>5</v>
      </c>
      <c r="C7" s="96">
        <v>49.707180000000001</v>
      </c>
    </row>
    <row r="8" spans="1:3" x14ac:dyDescent="0.2">
      <c r="A8" s="373" t="s">
        <v>158</v>
      </c>
      <c r="B8" s="96">
        <v>32.886089999999996</v>
      </c>
      <c r="C8" s="96">
        <v>706.00022000000013</v>
      </c>
    </row>
    <row r="9" spans="1:3" x14ac:dyDescent="0.2">
      <c r="A9" s="373" t="s">
        <v>159</v>
      </c>
      <c r="B9" s="96">
        <v>0.9164500000000001</v>
      </c>
      <c r="C9" s="96">
        <v>5.2729999999999997</v>
      </c>
    </row>
    <row r="10" spans="1:3" x14ac:dyDescent="0.2">
      <c r="A10" s="373" t="s">
        <v>160</v>
      </c>
      <c r="B10" s="96">
        <v>1.4788599999999998</v>
      </c>
      <c r="C10" s="96">
        <v>11.290400000000007</v>
      </c>
    </row>
    <row r="11" spans="1:3" x14ac:dyDescent="0.2">
      <c r="A11" s="373" t="s">
        <v>524</v>
      </c>
      <c r="B11" s="96">
        <v>3.2600199999999995</v>
      </c>
      <c r="C11" s="96">
        <v>37.027220000000014</v>
      </c>
    </row>
    <row r="12" spans="1:3" x14ac:dyDescent="0.2">
      <c r="A12" s="373" t="s">
        <v>161</v>
      </c>
      <c r="B12" s="96">
        <v>0.82434000000000018</v>
      </c>
      <c r="C12" s="96">
        <v>12.099000000000004</v>
      </c>
    </row>
    <row r="13" spans="1:3" x14ac:dyDescent="0.2">
      <c r="A13" s="373" t="s">
        <v>162</v>
      </c>
      <c r="B13" s="96">
        <v>4.9006400000000001</v>
      </c>
      <c r="C13" s="96">
        <v>43.86439</v>
      </c>
    </row>
    <row r="14" spans="1:3" x14ac:dyDescent="0.2">
      <c r="A14" s="373" t="s">
        <v>163</v>
      </c>
      <c r="B14" s="96">
        <v>0.7841800000000001</v>
      </c>
      <c r="C14" s="96">
        <v>6.8641199999999998</v>
      </c>
    </row>
    <row r="15" spans="1:3" x14ac:dyDescent="0.2">
      <c r="A15" s="373" t="s">
        <v>164</v>
      </c>
      <c r="B15" s="96">
        <v>0.25658999999999998</v>
      </c>
      <c r="C15" s="96">
        <v>2.4814000000000007</v>
      </c>
    </row>
    <row r="16" spans="1:3" x14ac:dyDescent="0.2">
      <c r="A16" s="373" t="s">
        <v>165</v>
      </c>
      <c r="B16" s="96">
        <v>18.678999999999998</v>
      </c>
      <c r="C16" s="96">
        <v>249.78365999999997</v>
      </c>
    </row>
    <row r="17" spans="1:3" x14ac:dyDescent="0.2">
      <c r="A17" s="373" t="s">
        <v>166</v>
      </c>
      <c r="B17" s="96">
        <v>5.3200000000000004E-2</v>
      </c>
      <c r="C17" s="96">
        <v>0.85111999999999988</v>
      </c>
    </row>
    <row r="18" spans="1:3" x14ac:dyDescent="0.2">
      <c r="A18" s="373" t="s">
        <v>167</v>
      </c>
      <c r="B18" s="96">
        <v>0.65977999999999992</v>
      </c>
      <c r="C18" s="96">
        <v>3.2219999999999995</v>
      </c>
    </row>
    <row r="19" spans="1:3" x14ac:dyDescent="0.2">
      <c r="A19" s="373" t="s">
        <v>168</v>
      </c>
      <c r="B19" s="96">
        <v>4.8</v>
      </c>
      <c r="C19" s="96">
        <v>44.402990000000003</v>
      </c>
    </row>
    <row r="20" spans="1:3" x14ac:dyDescent="0.2">
      <c r="A20" s="373" t="s">
        <v>169</v>
      </c>
      <c r="B20" s="96">
        <v>0.47293999999999997</v>
      </c>
      <c r="C20" s="96">
        <v>2.8232999999999997</v>
      </c>
    </row>
    <row r="21" spans="1:3" x14ac:dyDescent="0.2">
      <c r="A21" s="373" t="s">
        <v>170</v>
      </c>
      <c r="B21" s="96">
        <v>0.21178</v>
      </c>
      <c r="C21" s="96">
        <v>1.92462</v>
      </c>
    </row>
    <row r="22" spans="1:3" x14ac:dyDescent="0.2">
      <c r="A22" s="374" t="s">
        <v>171</v>
      </c>
      <c r="B22" s="96">
        <v>0.66193999999999997</v>
      </c>
      <c r="C22" s="96">
        <v>4.2673099999999993</v>
      </c>
    </row>
    <row r="23" spans="1:3" x14ac:dyDescent="0.2">
      <c r="A23" s="375" t="s">
        <v>438</v>
      </c>
      <c r="B23" s="100">
        <v>89.853369999999998</v>
      </c>
      <c r="C23" s="100">
        <v>1340.1058699999994</v>
      </c>
    </row>
    <row r="24" spans="1:3" x14ac:dyDescent="0.2">
      <c r="C24" s="79" t="s">
        <v>222</v>
      </c>
    </row>
    <row r="25" spans="1:3" x14ac:dyDescent="0.2">
      <c r="A25" s="101" t="s">
        <v>223</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41" priority="3" operator="between">
      <formula>0</formula>
      <formula>0.5</formula>
    </cfRule>
    <cfRule type="cellIs" dxfId="140" priority="4" operator="between">
      <formula>0</formula>
      <formula>0.49</formula>
    </cfRule>
  </conditionalFormatting>
  <conditionalFormatting sqref="C5:C22">
    <cfRule type="cellIs" dxfId="139" priority="1" operator="between">
      <formula>0</formula>
      <formula>0.5</formula>
    </cfRule>
    <cfRule type="cellIs" dxfId="13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9" t="s">
        <v>0</v>
      </c>
      <c r="B1" s="799"/>
      <c r="C1" s="799"/>
      <c r="D1" s="799"/>
      <c r="E1" s="799"/>
      <c r="F1" s="799"/>
    </row>
    <row r="2" spans="1:6" ht="12.75" x14ac:dyDescent="0.2">
      <c r="A2" s="800"/>
      <c r="B2" s="800"/>
      <c r="C2" s="800"/>
      <c r="D2" s="800"/>
      <c r="E2" s="800"/>
      <c r="F2" s="800"/>
    </row>
    <row r="3" spans="1:6" ht="29.65" customHeight="1" x14ac:dyDescent="0.25">
      <c r="A3" s="20"/>
      <c r="B3" s="21" t="s">
        <v>42</v>
      </c>
      <c r="C3" s="21" t="s">
        <v>43</v>
      </c>
      <c r="D3" s="22" t="s">
        <v>44</v>
      </c>
      <c r="E3" s="22" t="s">
        <v>424</v>
      </c>
      <c r="F3" s="463" t="s">
        <v>425</v>
      </c>
    </row>
    <row r="4" spans="1:6" ht="12.75" x14ac:dyDescent="0.2">
      <c r="A4" s="23" t="s">
        <v>45</v>
      </c>
      <c r="B4" s="288"/>
      <c r="C4" s="288"/>
      <c r="D4" s="288"/>
      <c r="E4" s="288"/>
      <c r="F4" s="463"/>
    </row>
    <row r="5" spans="1:6" ht="12.75" x14ac:dyDescent="0.2">
      <c r="A5" s="24" t="s">
        <v>46</v>
      </c>
      <c r="B5" s="25" t="s">
        <v>546</v>
      </c>
      <c r="C5" s="26" t="s">
        <v>47</v>
      </c>
      <c r="D5" s="27">
        <v>4243.8975066501816</v>
      </c>
      <c r="E5" s="298">
        <v>4495.8127900000009</v>
      </c>
      <c r="F5" s="28" t="s">
        <v>670</v>
      </c>
    </row>
    <row r="6" spans="1:6" ht="12.75" x14ac:dyDescent="0.2">
      <c r="A6" s="19" t="s">
        <v>418</v>
      </c>
      <c r="B6" s="28" t="s">
        <v>546</v>
      </c>
      <c r="C6" s="29" t="s">
        <v>47</v>
      </c>
      <c r="D6" s="30">
        <v>107.64183000000001</v>
      </c>
      <c r="E6" s="299">
        <v>121.96829999999999</v>
      </c>
      <c r="F6" s="28" t="s">
        <v>670</v>
      </c>
    </row>
    <row r="7" spans="1:6" ht="12.75" x14ac:dyDescent="0.2">
      <c r="A7" s="19" t="s">
        <v>48</v>
      </c>
      <c r="B7" s="28" t="s">
        <v>546</v>
      </c>
      <c r="C7" s="29" t="s">
        <v>47</v>
      </c>
      <c r="D7" s="30">
        <v>432.82753999999994</v>
      </c>
      <c r="E7" s="299">
        <v>483.50421999999912</v>
      </c>
      <c r="F7" s="28" t="s">
        <v>670</v>
      </c>
    </row>
    <row r="8" spans="1:6" ht="12.75" x14ac:dyDescent="0.2">
      <c r="A8" s="19" t="s">
        <v>49</v>
      </c>
      <c r="B8" s="28" t="s">
        <v>546</v>
      </c>
      <c r="C8" s="29" t="s">
        <v>47</v>
      </c>
      <c r="D8" s="30">
        <v>176.39381000000014</v>
      </c>
      <c r="E8" s="299">
        <v>248.32660000000007</v>
      </c>
      <c r="F8" s="28" t="s">
        <v>670</v>
      </c>
    </row>
    <row r="9" spans="1:6" ht="12.75" x14ac:dyDescent="0.2">
      <c r="A9" s="19" t="s">
        <v>581</v>
      </c>
      <c r="B9" s="28" t="s">
        <v>546</v>
      </c>
      <c r="C9" s="29" t="s">
        <v>47</v>
      </c>
      <c r="D9" s="30">
        <v>1839.5861799999959</v>
      </c>
      <c r="E9" s="299">
        <v>1964.0185200000019</v>
      </c>
      <c r="F9" s="28" t="s">
        <v>670</v>
      </c>
    </row>
    <row r="10" spans="1:6" ht="12.75" x14ac:dyDescent="0.2">
      <c r="A10" s="31" t="s">
        <v>50</v>
      </c>
      <c r="B10" s="32" t="s">
        <v>546</v>
      </c>
      <c r="C10" s="33" t="s">
        <v>522</v>
      </c>
      <c r="D10" s="34">
        <v>27121.882999999998</v>
      </c>
      <c r="E10" s="300">
        <v>27385.86</v>
      </c>
      <c r="F10" s="32" t="s">
        <v>670</v>
      </c>
    </row>
    <row r="11" spans="1:6" ht="12.75" x14ac:dyDescent="0.2">
      <c r="A11" s="35" t="s">
        <v>51</v>
      </c>
      <c r="B11" s="36"/>
      <c r="C11" s="37"/>
      <c r="D11" s="38"/>
      <c r="E11" s="38"/>
      <c r="F11" s="462"/>
    </row>
    <row r="12" spans="1:6" ht="12.75" x14ac:dyDescent="0.2">
      <c r="A12" s="19" t="s">
        <v>52</v>
      </c>
      <c r="B12" s="28" t="s">
        <v>546</v>
      </c>
      <c r="C12" s="29" t="s">
        <v>47</v>
      </c>
      <c r="D12" s="30">
        <v>4783</v>
      </c>
      <c r="E12" s="299">
        <v>4347</v>
      </c>
      <c r="F12" s="25" t="s">
        <v>670</v>
      </c>
    </row>
    <row r="13" spans="1:6" ht="12.75" x14ac:dyDescent="0.2">
      <c r="A13" s="19" t="s">
        <v>53</v>
      </c>
      <c r="B13" s="28" t="s">
        <v>546</v>
      </c>
      <c r="C13" s="29" t="s">
        <v>54</v>
      </c>
      <c r="D13" s="30">
        <v>32736.776830000003</v>
      </c>
      <c r="E13" s="299">
        <v>34094.466979999997</v>
      </c>
      <c r="F13" s="28" t="s">
        <v>670</v>
      </c>
    </row>
    <row r="14" spans="1:6" ht="12.75" x14ac:dyDescent="0.2">
      <c r="A14" s="19" t="s">
        <v>55</v>
      </c>
      <c r="B14" s="28" t="s">
        <v>546</v>
      </c>
      <c r="C14" s="29" t="s">
        <v>56</v>
      </c>
      <c r="D14" s="39">
        <v>55.046498666829983</v>
      </c>
      <c r="E14" s="301">
        <v>57.920754309942524</v>
      </c>
      <c r="F14" s="28" t="s">
        <v>670</v>
      </c>
    </row>
    <row r="15" spans="1:6" ht="12.75" x14ac:dyDescent="0.2">
      <c r="A15" s="19" t="s">
        <v>426</v>
      </c>
      <c r="B15" s="28" t="s">
        <v>546</v>
      </c>
      <c r="C15" s="29" t="s">
        <v>47</v>
      </c>
      <c r="D15" s="30">
        <v>327</v>
      </c>
      <c r="E15" s="299">
        <v>732</v>
      </c>
      <c r="F15" s="32" t="s">
        <v>670</v>
      </c>
    </row>
    <row r="16" spans="1:6" ht="12.75" x14ac:dyDescent="0.2">
      <c r="A16" s="23" t="s">
        <v>57</v>
      </c>
      <c r="B16" s="25"/>
      <c r="C16" s="26"/>
      <c r="D16" s="40"/>
      <c r="E16" s="40"/>
      <c r="F16" s="462"/>
    </row>
    <row r="17" spans="1:6" ht="12.75" x14ac:dyDescent="0.2">
      <c r="A17" s="24" t="s">
        <v>58</v>
      </c>
      <c r="B17" s="25" t="s">
        <v>546</v>
      </c>
      <c r="C17" s="26" t="s">
        <v>47</v>
      </c>
      <c r="D17" s="27">
        <v>4771</v>
      </c>
      <c r="E17" s="298">
        <v>4485</v>
      </c>
      <c r="F17" s="25" t="s">
        <v>670</v>
      </c>
    </row>
    <row r="18" spans="1:6" ht="12.75" x14ac:dyDescent="0.2">
      <c r="A18" s="19" t="s">
        <v>59</v>
      </c>
      <c r="B18" s="28" t="s">
        <v>546</v>
      </c>
      <c r="C18" s="29" t="s">
        <v>60</v>
      </c>
      <c r="D18" s="39">
        <v>71.107186606778285</v>
      </c>
      <c r="E18" s="301">
        <v>69.072784810126592</v>
      </c>
      <c r="F18" s="28" t="s">
        <v>670</v>
      </c>
    </row>
    <row r="19" spans="1:6" ht="12.75" x14ac:dyDescent="0.2">
      <c r="A19" s="31" t="s">
        <v>61</v>
      </c>
      <c r="B19" s="32" t="s">
        <v>546</v>
      </c>
      <c r="C19" s="41" t="s">
        <v>47</v>
      </c>
      <c r="D19" s="34">
        <v>16405</v>
      </c>
      <c r="E19" s="300">
        <v>15899</v>
      </c>
      <c r="F19" s="32" t="s">
        <v>670</v>
      </c>
    </row>
    <row r="20" spans="1:6" ht="12.75" x14ac:dyDescent="0.2">
      <c r="A20" s="23" t="s">
        <v>66</v>
      </c>
      <c r="B20" s="25"/>
      <c r="C20" s="26"/>
      <c r="D20" s="27"/>
      <c r="E20" s="27"/>
      <c r="F20" s="462"/>
    </row>
    <row r="21" spans="1:6" ht="12.75" x14ac:dyDescent="0.2">
      <c r="A21" s="24" t="s">
        <v>67</v>
      </c>
      <c r="B21" s="25" t="s">
        <v>68</v>
      </c>
      <c r="C21" s="26" t="s">
        <v>69</v>
      </c>
      <c r="D21" s="43">
        <v>68.549000000000007</v>
      </c>
      <c r="E21" s="302">
        <v>73.113636363636374</v>
      </c>
      <c r="F21" s="28" t="s">
        <v>670</v>
      </c>
    </row>
    <row r="22" spans="1:6" ht="12.75" x14ac:dyDescent="0.2">
      <c r="A22" s="19" t="s">
        <v>70</v>
      </c>
      <c r="B22" s="28" t="s">
        <v>71</v>
      </c>
      <c r="C22" s="29" t="s">
        <v>72</v>
      </c>
      <c r="D22" s="44">
        <v>1.2145904761904762</v>
      </c>
      <c r="E22" s="303">
        <v>1.204709090909091</v>
      </c>
      <c r="F22" s="28" t="s">
        <v>670</v>
      </c>
    </row>
    <row r="23" spans="1:6" ht="12.75" x14ac:dyDescent="0.2">
      <c r="A23" s="19" t="s">
        <v>73</v>
      </c>
      <c r="B23" s="28" t="s">
        <v>584</v>
      </c>
      <c r="C23" s="29" t="s">
        <v>74</v>
      </c>
      <c r="D23" s="42">
        <v>134.7880077548387</v>
      </c>
      <c r="E23" s="304">
        <v>137.19695301000004</v>
      </c>
      <c r="F23" s="28" t="s">
        <v>670</v>
      </c>
    </row>
    <row r="24" spans="1:6" ht="12.75" x14ac:dyDescent="0.2">
      <c r="A24" s="19" t="s">
        <v>75</v>
      </c>
      <c r="B24" s="28" t="s">
        <v>584</v>
      </c>
      <c r="C24" s="29" t="s">
        <v>74</v>
      </c>
      <c r="D24" s="42">
        <v>120.61179030000002</v>
      </c>
      <c r="E24" s="304">
        <v>123.55346475666664</v>
      </c>
      <c r="F24" s="28" t="s">
        <v>670</v>
      </c>
    </row>
    <row r="25" spans="1:6" ht="12.75" x14ac:dyDescent="0.2">
      <c r="A25" s="19" t="s">
        <v>76</v>
      </c>
      <c r="B25" s="28" t="s">
        <v>584</v>
      </c>
      <c r="C25" s="29" t="s">
        <v>77</v>
      </c>
      <c r="D25" s="42">
        <v>13.96</v>
      </c>
      <c r="E25" s="304">
        <v>14.64</v>
      </c>
      <c r="F25" s="28" t="s">
        <v>670</v>
      </c>
    </row>
    <row r="26" spans="1:6" ht="12.75" x14ac:dyDescent="0.2">
      <c r="A26" s="31" t="s">
        <v>78</v>
      </c>
      <c r="B26" s="32" t="s">
        <v>584</v>
      </c>
      <c r="C26" s="33" t="s">
        <v>79</v>
      </c>
      <c r="D26" s="44">
        <v>7.7840267999999995</v>
      </c>
      <c r="E26" s="303">
        <v>8.1517022399999988</v>
      </c>
      <c r="F26" s="32" t="s">
        <v>670</v>
      </c>
    </row>
    <row r="27" spans="1:6" ht="12.75" x14ac:dyDescent="0.2">
      <c r="A27" s="35" t="s">
        <v>80</v>
      </c>
      <c r="B27" s="36"/>
      <c r="C27" s="37"/>
      <c r="D27" s="38"/>
      <c r="E27" s="38"/>
      <c r="F27" s="462"/>
    </row>
    <row r="28" spans="1:6" ht="12.75" x14ac:dyDescent="0.2">
      <c r="A28" s="19" t="s">
        <v>81</v>
      </c>
      <c r="B28" s="28" t="s">
        <v>82</v>
      </c>
      <c r="C28" s="29" t="s">
        <v>427</v>
      </c>
      <c r="D28" s="45">
        <v>-4.2</v>
      </c>
      <c r="E28" s="305">
        <v>19.8</v>
      </c>
      <c r="F28" s="28" t="s">
        <v>676</v>
      </c>
    </row>
    <row r="29" spans="1:6" x14ac:dyDescent="0.2">
      <c r="A29" s="19" t="s">
        <v>83</v>
      </c>
      <c r="B29" s="28" t="s">
        <v>82</v>
      </c>
      <c r="C29" s="29" t="s">
        <v>427</v>
      </c>
      <c r="D29" s="46">
        <v>26</v>
      </c>
      <c r="E29" s="306">
        <v>11.1</v>
      </c>
      <c r="F29" s="636">
        <v>44348</v>
      </c>
    </row>
    <row r="30" spans="1:6" ht="12.75" x14ac:dyDescent="0.2">
      <c r="A30" s="47" t="s">
        <v>84</v>
      </c>
      <c r="B30" s="28" t="s">
        <v>82</v>
      </c>
      <c r="C30" s="29" t="s">
        <v>427</v>
      </c>
      <c r="D30" s="46">
        <v>16.600000000000001</v>
      </c>
      <c r="E30" s="306">
        <v>11.1</v>
      </c>
      <c r="F30" s="636">
        <v>44348</v>
      </c>
    </row>
    <row r="31" spans="1:6" ht="12.75" x14ac:dyDescent="0.2">
      <c r="A31" s="47" t="s">
        <v>85</v>
      </c>
      <c r="B31" s="28" t="s">
        <v>82</v>
      </c>
      <c r="C31" s="29" t="s">
        <v>427</v>
      </c>
      <c r="D31" s="46">
        <v>70.7</v>
      </c>
      <c r="E31" s="306">
        <v>23.5</v>
      </c>
      <c r="F31" s="636">
        <v>44348</v>
      </c>
    </row>
    <row r="32" spans="1:6" ht="12.75" x14ac:dyDescent="0.2">
      <c r="A32" s="47" t="s">
        <v>86</v>
      </c>
      <c r="B32" s="28" t="s">
        <v>82</v>
      </c>
      <c r="C32" s="29" t="s">
        <v>427</v>
      </c>
      <c r="D32" s="46">
        <v>14.9</v>
      </c>
      <c r="E32" s="306">
        <v>6.3</v>
      </c>
      <c r="F32" s="636">
        <v>44348</v>
      </c>
    </row>
    <row r="33" spans="1:7" ht="12.75" x14ac:dyDescent="0.2">
      <c r="A33" s="47" t="s">
        <v>87</v>
      </c>
      <c r="B33" s="28" t="s">
        <v>82</v>
      </c>
      <c r="C33" s="29" t="s">
        <v>427</v>
      </c>
      <c r="D33" s="46">
        <v>38.1</v>
      </c>
      <c r="E33" s="306">
        <v>6.2</v>
      </c>
      <c r="F33" s="636">
        <v>44348</v>
      </c>
    </row>
    <row r="34" spans="1:7" ht="12.75" x14ac:dyDescent="0.2">
      <c r="A34" s="47" t="s">
        <v>88</v>
      </c>
      <c r="B34" s="28" t="s">
        <v>82</v>
      </c>
      <c r="C34" s="29" t="s">
        <v>427</v>
      </c>
      <c r="D34" s="46">
        <v>33.299999999999997</v>
      </c>
      <c r="E34" s="306">
        <v>19.100000000000001</v>
      </c>
      <c r="F34" s="636">
        <v>44348</v>
      </c>
    </row>
    <row r="35" spans="1:7" ht="12.75" x14ac:dyDescent="0.2">
      <c r="A35" s="47" t="s">
        <v>89</v>
      </c>
      <c r="B35" s="28" t="s">
        <v>82</v>
      </c>
      <c r="C35" s="29" t="s">
        <v>427</v>
      </c>
      <c r="D35" s="46">
        <v>13.5</v>
      </c>
      <c r="E35" s="306">
        <v>3.5</v>
      </c>
      <c r="F35" s="636">
        <v>44348</v>
      </c>
    </row>
    <row r="36" spans="1:7" x14ac:dyDescent="0.2">
      <c r="A36" s="19" t="s">
        <v>90</v>
      </c>
      <c r="B36" s="28" t="s">
        <v>91</v>
      </c>
      <c r="C36" s="29" t="s">
        <v>427</v>
      </c>
      <c r="D36" s="46">
        <v>12.1</v>
      </c>
      <c r="E36" s="306">
        <v>5.6</v>
      </c>
      <c r="F36" s="636">
        <v>44348</v>
      </c>
    </row>
    <row r="37" spans="1:7" ht="12.75" x14ac:dyDescent="0.2">
      <c r="A37" s="19" t="s">
        <v>577</v>
      </c>
      <c r="B37" s="28" t="s">
        <v>82</v>
      </c>
      <c r="C37" s="29" t="s">
        <v>427</v>
      </c>
      <c r="D37" s="46" t="s">
        <v>677</v>
      </c>
      <c r="E37" s="306">
        <v>984.7</v>
      </c>
      <c r="F37" s="636">
        <v>44348</v>
      </c>
      <c r="G37" s="636"/>
    </row>
    <row r="38" spans="1:7" ht="12.75" x14ac:dyDescent="0.2">
      <c r="A38" s="31" t="s">
        <v>92</v>
      </c>
      <c r="B38" s="32" t="s">
        <v>93</v>
      </c>
      <c r="C38" s="33" t="s">
        <v>427</v>
      </c>
      <c r="D38" s="48">
        <v>177.8</v>
      </c>
      <c r="E38" s="762">
        <v>17.100000000000001</v>
      </c>
      <c r="F38" s="636">
        <v>44348</v>
      </c>
    </row>
    <row r="39" spans="1:7" ht="12.75" x14ac:dyDescent="0.2">
      <c r="A39" s="35" t="s">
        <v>62</v>
      </c>
      <c r="B39" s="36"/>
      <c r="C39" s="37"/>
      <c r="D39" s="38"/>
      <c r="E39" s="38"/>
      <c r="F39" s="462"/>
    </row>
    <row r="40" spans="1:7" ht="12.75" x14ac:dyDescent="0.2">
      <c r="A40" s="19" t="s">
        <v>63</v>
      </c>
      <c r="B40" s="28" t="s">
        <v>546</v>
      </c>
      <c r="C40" s="29" t="s">
        <v>47</v>
      </c>
      <c r="D40" s="653">
        <v>0.95058000000000009</v>
      </c>
      <c r="E40" s="654">
        <v>0.52158000000000004</v>
      </c>
      <c r="F40" s="28" t="s">
        <v>670</v>
      </c>
    </row>
    <row r="41" spans="1:7" ht="12.75" x14ac:dyDescent="0.2">
      <c r="A41" s="19" t="s">
        <v>50</v>
      </c>
      <c r="B41" s="28" t="s">
        <v>546</v>
      </c>
      <c r="C41" s="29" t="s">
        <v>54</v>
      </c>
      <c r="D41" s="30">
        <v>53.839446641517398</v>
      </c>
      <c r="E41" s="299">
        <v>43.435878016499998</v>
      </c>
      <c r="F41" s="28" t="s">
        <v>670</v>
      </c>
    </row>
    <row r="42" spans="1:7" ht="12.75" x14ac:dyDescent="0.2">
      <c r="A42" s="19" t="s">
        <v>64</v>
      </c>
      <c r="B42" s="28" t="s">
        <v>546</v>
      </c>
      <c r="C42" s="29" t="s">
        <v>60</v>
      </c>
      <c r="D42" s="42">
        <v>2.2399629005702786E-2</v>
      </c>
      <c r="E42" s="304">
        <v>1.1601461723676444E-2</v>
      </c>
      <c r="F42" s="636">
        <v>44348</v>
      </c>
    </row>
    <row r="43" spans="1:7" ht="12.75" x14ac:dyDescent="0.2">
      <c r="A43" s="31" t="s">
        <v>65</v>
      </c>
      <c r="B43" s="32" t="s">
        <v>546</v>
      </c>
      <c r="C43" s="33" t="s">
        <v>60</v>
      </c>
      <c r="D43" s="42">
        <v>0.19903329835249231</v>
      </c>
      <c r="E43" s="304">
        <v>0.15860695269931269</v>
      </c>
      <c r="F43" s="636">
        <v>44348</v>
      </c>
    </row>
    <row r="44" spans="1:7" x14ac:dyDescent="0.2">
      <c r="A44" s="35" t="s">
        <v>94</v>
      </c>
      <c r="B44" s="36"/>
      <c r="C44" s="37"/>
      <c r="D44" s="38"/>
      <c r="E44" s="38"/>
      <c r="F44" s="462"/>
    </row>
    <row r="45" spans="1:7" ht="12.75" x14ac:dyDescent="0.2">
      <c r="A45" s="49" t="s">
        <v>95</v>
      </c>
      <c r="B45" s="28" t="s">
        <v>82</v>
      </c>
      <c r="C45" s="29" t="s">
        <v>427</v>
      </c>
      <c r="D45" s="46">
        <v>297.8</v>
      </c>
      <c r="E45" s="306">
        <v>86.6</v>
      </c>
      <c r="F45" s="636">
        <v>44348</v>
      </c>
    </row>
    <row r="46" spans="1:7" ht="12.75" x14ac:dyDescent="0.2">
      <c r="A46" s="50" t="s">
        <v>96</v>
      </c>
      <c r="B46" s="28" t="s">
        <v>82</v>
      </c>
      <c r="C46" s="29" t="s">
        <v>427</v>
      </c>
      <c r="D46" s="46">
        <v>267.8</v>
      </c>
      <c r="E46" s="306">
        <v>70.599999999999994</v>
      </c>
      <c r="F46" s="636">
        <v>44348</v>
      </c>
    </row>
    <row r="47" spans="1:7" ht="12.75" x14ac:dyDescent="0.2">
      <c r="A47" s="50" t="s">
        <v>97</v>
      </c>
      <c r="B47" s="28" t="s">
        <v>82</v>
      </c>
      <c r="C47" s="29" t="s">
        <v>427</v>
      </c>
      <c r="D47" s="46">
        <v>276.8</v>
      </c>
      <c r="E47" s="306">
        <v>76.3</v>
      </c>
      <c r="F47" s="636">
        <v>44348</v>
      </c>
    </row>
    <row r="48" spans="1:7" ht="12.75" x14ac:dyDescent="0.2">
      <c r="A48" s="49" t="s">
        <v>98</v>
      </c>
      <c r="B48" s="28" t="s">
        <v>82</v>
      </c>
      <c r="C48" s="29" t="s">
        <v>427</v>
      </c>
      <c r="D48" s="46">
        <v>277.3</v>
      </c>
      <c r="E48" s="306">
        <v>75.400000000000006</v>
      </c>
      <c r="F48" s="636">
        <v>44348</v>
      </c>
    </row>
    <row r="49" spans="1:7" ht="12.75" x14ac:dyDescent="0.2">
      <c r="A49" s="308" t="s">
        <v>99</v>
      </c>
      <c r="B49" s="28" t="s">
        <v>82</v>
      </c>
      <c r="C49" s="29" t="s">
        <v>427</v>
      </c>
      <c r="D49" s="46">
        <v>261.10000000000002</v>
      </c>
      <c r="E49" s="306">
        <v>68.599999999999994</v>
      </c>
      <c r="F49" s="636">
        <v>44348</v>
      </c>
    </row>
    <row r="50" spans="1:7" ht="12.75" x14ac:dyDescent="0.2">
      <c r="A50" s="50" t="s">
        <v>100</v>
      </c>
      <c r="B50" s="28" t="s">
        <v>82</v>
      </c>
      <c r="C50" s="29" t="s">
        <v>427</v>
      </c>
      <c r="D50" s="46">
        <v>248.5</v>
      </c>
      <c r="E50" s="306">
        <v>59.9</v>
      </c>
      <c r="F50" s="636">
        <v>44348</v>
      </c>
    </row>
    <row r="51" spans="1:7" ht="12.75" x14ac:dyDescent="0.2">
      <c r="A51" s="50" t="s">
        <v>101</v>
      </c>
      <c r="B51" s="28" t="s">
        <v>82</v>
      </c>
      <c r="C51" s="29" t="s">
        <v>427</v>
      </c>
      <c r="D51" s="46">
        <v>328.7</v>
      </c>
      <c r="E51" s="306">
        <v>230.1</v>
      </c>
      <c r="F51" s="636">
        <v>44348</v>
      </c>
    </row>
    <row r="52" spans="1:7" ht="12.75" x14ac:dyDescent="0.2">
      <c r="A52" s="50" t="s">
        <v>102</v>
      </c>
      <c r="B52" s="28" t="s">
        <v>82</v>
      </c>
      <c r="C52" s="29" t="s">
        <v>427</v>
      </c>
      <c r="D52" s="45">
        <v>1079.4000000000001</v>
      </c>
      <c r="E52" s="763">
        <v>278.5</v>
      </c>
      <c r="F52" s="636">
        <v>44348</v>
      </c>
    </row>
    <row r="53" spans="1:7" ht="12.75" x14ac:dyDescent="0.2">
      <c r="A53" s="49" t="s">
        <v>103</v>
      </c>
      <c r="B53" s="28" t="s">
        <v>82</v>
      </c>
      <c r="C53" s="29" t="s">
        <v>427</v>
      </c>
      <c r="D53" s="45">
        <v>1923.3</v>
      </c>
      <c r="E53" s="763">
        <v>565.6</v>
      </c>
      <c r="F53" s="636">
        <v>44348</v>
      </c>
    </row>
    <row r="54" spans="1:7" ht="12.75" x14ac:dyDescent="0.2">
      <c r="A54" s="51" t="s">
        <v>104</v>
      </c>
      <c r="B54" s="32" t="s">
        <v>82</v>
      </c>
      <c r="C54" s="33" t="s">
        <v>427</v>
      </c>
      <c r="D54" s="48">
        <v>436.1</v>
      </c>
      <c r="E54" s="307">
        <v>97.8</v>
      </c>
      <c r="F54" s="637">
        <v>44348</v>
      </c>
    </row>
    <row r="55" spans="1:7" ht="12.75" x14ac:dyDescent="0.2">
      <c r="F55" s="55" t="s">
        <v>592</v>
      </c>
    </row>
    <row r="56" spans="1:7" ht="12.75" x14ac:dyDescent="0.2">
      <c r="A56" s="294" t="s">
        <v>561</v>
      </c>
      <c r="B56" s="296"/>
      <c r="C56" s="296"/>
      <c r="D56" s="297"/>
    </row>
    <row r="57" spans="1:7" ht="12.75" x14ac:dyDescent="0.2">
      <c r="A57" s="294" t="s">
        <v>560</v>
      </c>
    </row>
    <row r="58" spans="1:7" ht="12.75" x14ac:dyDescent="0.2">
      <c r="A58" s="294" t="s">
        <v>669</v>
      </c>
    </row>
    <row r="59" spans="1:7" ht="12.75" x14ac:dyDescent="0.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7" t="s">
        <v>152</v>
      </c>
    </row>
    <row r="3" spans="1:65" s="81" customFormat="1" x14ac:dyDescent="0.2">
      <c r="A3" s="70"/>
      <c r="B3" s="811">
        <f>INDICE!A3</f>
        <v>44348</v>
      </c>
      <c r="C3" s="812"/>
      <c r="D3" s="812" t="s">
        <v>116</v>
      </c>
      <c r="E3" s="812"/>
      <c r="F3" s="812" t="s">
        <v>117</v>
      </c>
      <c r="G3" s="812"/>
      <c r="H3" s="81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3"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638</v>
      </c>
      <c r="B5" s="388">
        <v>36.982447466007415</v>
      </c>
      <c r="C5" s="73">
        <v>12.639298837419426</v>
      </c>
      <c r="D5" s="85">
        <v>224.00865265760194</v>
      </c>
      <c r="E5" s="86">
        <v>29.458315712473272</v>
      </c>
      <c r="F5" s="85">
        <v>428.60346106304087</v>
      </c>
      <c r="G5" s="86">
        <v>12.467110262285566</v>
      </c>
      <c r="H5" s="389">
        <v>7.0378445169780504</v>
      </c>
    </row>
    <row r="6" spans="1:65" x14ac:dyDescent="0.2">
      <c r="A6" s="84" t="s">
        <v>197</v>
      </c>
      <c r="B6" s="388">
        <v>146.251</v>
      </c>
      <c r="C6" s="86">
        <v>14.171181439210603</v>
      </c>
      <c r="D6" s="85">
        <v>497.65</v>
      </c>
      <c r="E6" s="86">
        <v>18.812850362419184</v>
      </c>
      <c r="F6" s="85">
        <v>1003.492</v>
      </c>
      <c r="G6" s="86">
        <v>13.672401117815841</v>
      </c>
      <c r="H6" s="389">
        <v>16.477749975501403</v>
      </c>
    </row>
    <row r="7" spans="1:65" x14ac:dyDescent="0.2">
      <c r="A7" s="84" t="s">
        <v>198</v>
      </c>
      <c r="B7" s="388">
        <v>110</v>
      </c>
      <c r="C7" s="86">
        <v>-16.666666666666664</v>
      </c>
      <c r="D7" s="85">
        <v>692</v>
      </c>
      <c r="E7" s="86">
        <v>-7.6101468624833108</v>
      </c>
      <c r="F7" s="85">
        <v>1411</v>
      </c>
      <c r="G7" s="86">
        <v>-13.222632226322265</v>
      </c>
      <c r="H7" s="389">
        <v>23.169198374707999</v>
      </c>
    </row>
    <row r="8" spans="1:65" x14ac:dyDescent="0.2">
      <c r="A8" s="84" t="s">
        <v>639</v>
      </c>
      <c r="B8" s="388">
        <v>223.76655253399255</v>
      </c>
      <c r="C8" s="86">
        <v>-5.6614601252559762</v>
      </c>
      <c r="D8" s="85">
        <v>1680.9412884879862</v>
      </c>
      <c r="E8" s="86">
        <v>30.16732341471824</v>
      </c>
      <c r="F8" s="85">
        <v>3246.8864933418995</v>
      </c>
      <c r="G8" s="504">
        <v>38.526622844074758</v>
      </c>
      <c r="H8" s="389">
        <v>53.315207132812539</v>
      </c>
      <c r="J8" s="85"/>
    </row>
    <row r="9" spans="1:65" x14ac:dyDescent="0.2">
      <c r="A9" s="60" t="s">
        <v>199</v>
      </c>
      <c r="B9" s="61">
        <v>517</v>
      </c>
      <c r="C9" s="656">
        <v>-2.4759969114562845</v>
      </c>
      <c r="D9" s="61">
        <v>3094.5999411455882</v>
      </c>
      <c r="E9" s="87">
        <v>17.564506687532926</v>
      </c>
      <c r="F9" s="61">
        <v>6089.9819544049406</v>
      </c>
      <c r="G9" s="87">
        <v>16.359659756294864</v>
      </c>
      <c r="H9" s="87">
        <v>100</v>
      </c>
    </row>
    <row r="10" spans="1:65" x14ac:dyDescent="0.2">
      <c r="H10" s="79" t="s">
        <v>222</v>
      </c>
    </row>
    <row r="11" spans="1:65" x14ac:dyDescent="0.2">
      <c r="A11" s="80" t="s">
        <v>486</v>
      </c>
    </row>
    <row r="12" spans="1:65" x14ac:dyDescent="0.2">
      <c r="A12" s="80" t="s">
        <v>642</v>
      </c>
    </row>
    <row r="13" spans="1:65" x14ac:dyDescent="0.2">
      <c r="A13" s="80" t="s">
        <v>640</v>
      </c>
    </row>
    <row r="14" spans="1:65" x14ac:dyDescent="0.2">
      <c r="A14" s="133" t="s">
        <v>544</v>
      </c>
    </row>
  </sheetData>
  <mergeCells count="3">
    <mergeCell ref="B3:C3"/>
    <mergeCell ref="D3:E3"/>
    <mergeCell ref="F3:H3"/>
  </mergeCells>
  <conditionalFormatting sqref="C9">
    <cfRule type="cellIs" dxfId="137" priority="1" operator="between">
      <formula>0</formula>
      <formula>0.5</formula>
    </cfRule>
    <cfRule type="cellIs" dxfId="13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14.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4" t="s">
        <v>245</v>
      </c>
      <c r="B1" s="284"/>
      <c r="C1" s="1"/>
      <c r="D1" s="1"/>
      <c r="E1" s="1"/>
      <c r="F1" s="1"/>
      <c r="G1" s="1"/>
      <c r="H1" s="1"/>
      <c r="I1" s="1"/>
    </row>
    <row r="2" spans="1:9" x14ac:dyDescent="0.2">
      <c r="A2" s="390"/>
      <c r="B2" s="390"/>
      <c r="C2" s="390"/>
      <c r="D2" s="390"/>
      <c r="E2" s="390"/>
      <c r="F2" s="1"/>
      <c r="G2" s="1"/>
      <c r="H2" s="391"/>
      <c r="I2" s="394" t="s">
        <v>152</v>
      </c>
    </row>
    <row r="3" spans="1:9" ht="14.65" customHeight="1" x14ac:dyDescent="0.2">
      <c r="A3" s="829" t="s">
        <v>458</v>
      </c>
      <c r="B3" s="829" t="s">
        <v>459</v>
      </c>
      <c r="C3" s="811">
        <f>INDICE!A3</f>
        <v>44348</v>
      </c>
      <c r="D3" s="812"/>
      <c r="E3" s="812" t="s">
        <v>116</v>
      </c>
      <c r="F3" s="812"/>
      <c r="G3" s="812" t="s">
        <v>117</v>
      </c>
      <c r="H3" s="812"/>
      <c r="I3" s="812"/>
    </row>
    <row r="4" spans="1:9" x14ac:dyDescent="0.2">
      <c r="A4" s="830"/>
      <c r="B4" s="830"/>
      <c r="C4" s="82" t="s">
        <v>47</v>
      </c>
      <c r="D4" s="82" t="s">
        <v>456</v>
      </c>
      <c r="E4" s="82" t="s">
        <v>47</v>
      </c>
      <c r="F4" s="82" t="s">
        <v>456</v>
      </c>
      <c r="G4" s="82" t="s">
        <v>47</v>
      </c>
      <c r="H4" s="83" t="s">
        <v>456</v>
      </c>
      <c r="I4" s="83" t="s">
        <v>107</v>
      </c>
    </row>
    <row r="5" spans="1:9" x14ac:dyDescent="0.2">
      <c r="A5" s="395"/>
      <c r="B5" s="400" t="s">
        <v>201</v>
      </c>
      <c r="C5" s="398">
        <v>94</v>
      </c>
      <c r="D5" s="142" t="s">
        <v>143</v>
      </c>
      <c r="E5" s="141">
        <v>670</v>
      </c>
      <c r="F5" s="538" t="s">
        <v>143</v>
      </c>
      <c r="G5" s="539">
        <v>1193</v>
      </c>
      <c r="H5" s="538">
        <v>281.15015974440894</v>
      </c>
      <c r="I5" s="401">
        <v>2.2306153357141518</v>
      </c>
    </row>
    <row r="6" spans="1:9" x14ac:dyDescent="0.2">
      <c r="A6" s="11"/>
      <c r="B6" s="11" t="s">
        <v>233</v>
      </c>
      <c r="C6" s="398">
        <v>90</v>
      </c>
      <c r="D6" s="142" t="s">
        <v>143</v>
      </c>
      <c r="E6" s="144">
        <v>1539</v>
      </c>
      <c r="F6" s="142">
        <v>11.845930232558139</v>
      </c>
      <c r="G6" s="539">
        <v>3258</v>
      </c>
      <c r="H6" s="540">
        <v>18.991964937910886</v>
      </c>
      <c r="I6" s="401">
        <v>6.0916552923358829</v>
      </c>
    </row>
    <row r="7" spans="1:9" x14ac:dyDescent="0.2">
      <c r="A7" s="11"/>
      <c r="B7" s="262" t="s">
        <v>202</v>
      </c>
      <c r="C7" s="398">
        <v>733</v>
      </c>
      <c r="D7" s="142">
        <v>65.462753950338609</v>
      </c>
      <c r="E7" s="144">
        <v>3957</v>
      </c>
      <c r="F7" s="142">
        <v>4.4338875692794932</v>
      </c>
      <c r="G7" s="539">
        <v>8611</v>
      </c>
      <c r="H7" s="541">
        <v>3.2741664667786039</v>
      </c>
      <c r="I7" s="401">
        <v>16.100443131462335</v>
      </c>
    </row>
    <row r="8" spans="1:9" x14ac:dyDescent="0.2">
      <c r="A8" s="501" t="s">
        <v>308</v>
      </c>
      <c r="B8" s="237"/>
      <c r="C8" s="146">
        <v>917</v>
      </c>
      <c r="D8" s="147">
        <v>106.99774266365689</v>
      </c>
      <c r="E8" s="146">
        <v>6166</v>
      </c>
      <c r="F8" s="542">
        <v>19.380445304937076</v>
      </c>
      <c r="G8" s="543">
        <v>13062</v>
      </c>
      <c r="H8" s="542">
        <v>14.689612784265519</v>
      </c>
      <c r="I8" s="544">
        <v>24.422713759512369</v>
      </c>
    </row>
    <row r="9" spans="1:9" x14ac:dyDescent="0.2">
      <c r="A9" s="395"/>
      <c r="B9" s="11" t="s">
        <v>203</v>
      </c>
      <c r="C9" s="398">
        <v>130</v>
      </c>
      <c r="D9" s="142">
        <v>-38.967136150234744</v>
      </c>
      <c r="E9" s="144">
        <v>795</v>
      </c>
      <c r="F9" s="545">
        <v>-55.26167698368036</v>
      </c>
      <c r="G9" s="539">
        <v>2088</v>
      </c>
      <c r="H9" s="545">
        <v>-29.507089804186361</v>
      </c>
      <c r="I9" s="401">
        <v>3.9040442757511737</v>
      </c>
    </row>
    <row r="10" spans="1:9" x14ac:dyDescent="0.2">
      <c r="A10" s="395"/>
      <c r="B10" s="11" t="s">
        <v>204</v>
      </c>
      <c r="C10" s="398">
        <v>0</v>
      </c>
      <c r="D10" s="142" t="s">
        <v>143</v>
      </c>
      <c r="E10" s="144">
        <v>145</v>
      </c>
      <c r="F10" s="538">
        <v>-5.8441558441558437</v>
      </c>
      <c r="G10" s="144">
        <v>447</v>
      </c>
      <c r="H10" s="538">
        <v>190.25974025974025</v>
      </c>
      <c r="I10" s="484">
        <v>0.83577959351569653</v>
      </c>
    </row>
    <row r="11" spans="1:9" x14ac:dyDescent="0.2">
      <c r="A11" s="11"/>
      <c r="B11" s="11" t="s">
        <v>623</v>
      </c>
      <c r="C11" s="398">
        <v>0</v>
      </c>
      <c r="D11" s="142">
        <v>-100</v>
      </c>
      <c r="E11" s="144">
        <v>53</v>
      </c>
      <c r="F11" s="546">
        <v>-82.622950819672141</v>
      </c>
      <c r="G11" s="144">
        <v>155</v>
      </c>
      <c r="H11" s="546">
        <v>-56.460674157303373</v>
      </c>
      <c r="I11" s="511">
        <v>0.28981171587233329</v>
      </c>
    </row>
    <row r="12" spans="1:9" x14ac:dyDescent="0.2">
      <c r="A12" s="662"/>
      <c r="B12" s="262" t="s">
        <v>205</v>
      </c>
      <c r="C12" s="398">
        <v>0</v>
      </c>
      <c r="D12" s="142">
        <v>-100</v>
      </c>
      <c r="E12" s="144">
        <v>0</v>
      </c>
      <c r="F12" s="142">
        <v>-100</v>
      </c>
      <c r="G12" s="539">
        <v>675</v>
      </c>
      <c r="H12" s="541">
        <v>-64.604090194022021</v>
      </c>
      <c r="I12" s="401">
        <v>1.2620832787988707</v>
      </c>
    </row>
    <row r="13" spans="1:9" x14ac:dyDescent="0.2">
      <c r="A13" s="501" t="s">
        <v>614</v>
      </c>
      <c r="B13" s="146"/>
      <c r="C13" s="146">
        <v>130</v>
      </c>
      <c r="D13" s="147">
        <v>-68.824940047961633</v>
      </c>
      <c r="E13" s="146">
        <v>993</v>
      </c>
      <c r="F13" s="542">
        <v>-66.520566419420092</v>
      </c>
      <c r="G13" s="543">
        <v>3365</v>
      </c>
      <c r="H13" s="542">
        <v>-37.441903699572407</v>
      </c>
      <c r="I13" s="544">
        <v>6.2917188639380743</v>
      </c>
    </row>
    <row r="14" spans="1:9" x14ac:dyDescent="0.2">
      <c r="A14" s="396"/>
      <c r="B14" s="399" t="s">
        <v>545</v>
      </c>
      <c r="C14" s="397">
        <v>392</v>
      </c>
      <c r="D14" s="142">
        <v>70.434782608695656</v>
      </c>
      <c r="E14" s="141">
        <v>1073</v>
      </c>
      <c r="F14" s="142">
        <v>23.903002309468821</v>
      </c>
      <c r="G14" s="144">
        <v>1978</v>
      </c>
      <c r="H14" s="546">
        <v>40.682788051209101</v>
      </c>
      <c r="I14" s="484">
        <v>3.6983714451320981</v>
      </c>
    </row>
    <row r="15" spans="1:9" x14ac:dyDescent="0.2">
      <c r="A15" s="396"/>
      <c r="B15" s="399" t="s">
        <v>207</v>
      </c>
      <c r="C15" s="398">
        <v>0</v>
      </c>
      <c r="D15" s="142">
        <v>-100</v>
      </c>
      <c r="E15" s="144">
        <v>311</v>
      </c>
      <c r="F15" s="546">
        <v>81.871345029239762</v>
      </c>
      <c r="G15" s="144">
        <v>839</v>
      </c>
      <c r="H15" s="546">
        <v>325.88832487309645</v>
      </c>
      <c r="I15" s="484">
        <v>1.5687227717218557</v>
      </c>
    </row>
    <row r="16" spans="1:9" x14ac:dyDescent="0.2">
      <c r="A16" s="396"/>
      <c r="B16" s="399" t="s">
        <v>576</v>
      </c>
      <c r="C16" s="398">
        <v>274</v>
      </c>
      <c r="D16" s="142">
        <v>47.311827956989248</v>
      </c>
      <c r="E16" s="144">
        <v>2263</v>
      </c>
      <c r="F16" s="546">
        <v>36.325301204819276</v>
      </c>
      <c r="G16" s="144">
        <v>5121</v>
      </c>
      <c r="H16" s="546">
        <v>70.472703062583221</v>
      </c>
      <c r="I16" s="483">
        <v>9.5750051418207658</v>
      </c>
    </row>
    <row r="17" spans="1:9" x14ac:dyDescent="0.2">
      <c r="A17" s="396"/>
      <c r="B17" s="399" t="s">
        <v>208</v>
      </c>
      <c r="C17" s="398">
        <v>87</v>
      </c>
      <c r="D17" s="142">
        <v>-61.504424778761056</v>
      </c>
      <c r="E17" s="144">
        <v>255</v>
      </c>
      <c r="F17" s="546">
        <v>-18.789808917197455</v>
      </c>
      <c r="G17" s="539">
        <v>937</v>
      </c>
      <c r="H17" s="546">
        <v>-37.616511318242345</v>
      </c>
      <c r="I17" s="401">
        <v>1.7519585662733952</v>
      </c>
    </row>
    <row r="18" spans="1:9" x14ac:dyDescent="0.2">
      <c r="A18" s="396"/>
      <c r="B18" s="399" t="s">
        <v>209</v>
      </c>
      <c r="C18" s="398">
        <v>0</v>
      </c>
      <c r="D18" s="142">
        <v>-100</v>
      </c>
      <c r="E18" s="144">
        <v>225</v>
      </c>
      <c r="F18" s="73">
        <v>-64.228934817170114</v>
      </c>
      <c r="G18" s="539">
        <v>613</v>
      </c>
      <c r="H18" s="546">
        <v>-50.484652665589657</v>
      </c>
      <c r="I18" s="401">
        <v>1.1461585924499373</v>
      </c>
    </row>
    <row r="19" spans="1:9" x14ac:dyDescent="0.2">
      <c r="A19" s="396"/>
      <c r="B19" s="399" t="s">
        <v>210</v>
      </c>
      <c r="C19" s="398">
        <v>100</v>
      </c>
      <c r="D19" s="142" t="s">
        <v>143</v>
      </c>
      <c r="E19" s="144">
        <v>1372</v>
      </c>
      <c r="F19" s="73">
        <v>55.909090909090907</v>
      </c>
      <c r="G19" s="539">
        <v>1472</v>
      </c>
      <c r="H19" s="546">
        <v>6.0518731988472618</v>
      </c>
      <c r="I19" s="401">
        <v>2.7522764242843523</v>
      </c>
    </row>
    <row r="20" spans="1:9" x14ac:dyDescent="0.2">
      <c r="A20" s="662"/>
      <c r="B20" s="399" t="s">
        <v>241</v>
      </c>
      <c r="C20" s="398">
        <v>33</v>
      </c>
      <c r="D20" s="142">
        <v>-15.384615384615385</v>
      </c>
      <c r="E20" s="144">
        <v>282</v>
      </c>
      <c r="F20" s="546">
        <v>-1.7421602787456445</v>
      </c>
      <c r="G20" s="539">
        <v>534</v>
      </c>
      <c r="H20" s="546">
        <v>-17.337461300309599</v>
      </c>
      <c r="I20" s="401">
        <v>0.99844810500532877</v>
      </c>
    </row>
    <row r="21" spans="1:9" x14ac:dyDescent="0.2">
      <c r="A21" s="501" t="s">
        <v>450</v>
      </c>
      <c r="B21" s="146"/>
      <c r="C21" s="146">
        <v>886</v>
      </c>
      <c r="D21" s="147">
        <v>-12.881022615535889</v>
      </c>
      <c r="E21" s="146">
        <v>5781</v>
      </c>
      <c r="F21" s="542">
        <v>20.262117744955273</v>
      </c>
      <c r="G21" s="543">
        <v>11494</v>
      </c>
      <c r="H21" s="542">
        <v>22.52425114593327</v>
      </c>
      <c r="I21" s="544">
        <v>21.490941046687734</v>
      </c>
    </row>
    <row r="22" spans="1:9" x14ac:dyDescent="0.2">
      <c r="A22" s="396"/>
      <c r="B22" s="399" t="s">
        <v>211</v>
      </c>
      <c r="C22" s="397">
        <v>416</v>
      </c>
      <c r="D22" s="142">
        <v>15.235457063711911</v>
      </c>
      <c r="E22" s="141">
        <v>1959</v>
      </c>
      <c r="F22" s="142">
        <v>-37.271853986551392</v>
      </c>
      <c r="G22" s="144">
        <v>4378</v>
      </c>
      <c r="H22" s="546">
        <v>-38.163841807909606</v>
      </c>
      <c r="I22" s="484">
        <v>8.1857786586391938</v>
      </c>
    </row>
    <row r="23" spans="1:9" x14ac:dyDescent="0.2">
      <c r="A23" s="662"/>
      <c r="B23" s="399" t="s">
        <v>212</v>
      </c>
      <c r="C23" s="398">
        <v>226</v>
      </c>
      <c r="D23" s="142">
        <v>-1.7391304347826086</v>
      </c>
      <c r="E23" s="144">
        <v>1658</v>
      </c>
      <c r="F23" s="546">
        <v>-19.3579766536965</v>
      </c>
      <c r="G23" s="144">
        <v>3107</v>
      </c>
      <c r="H23" s="546">
        <v>-27.844867626567581</v>
      </c>
      <c r="I23" s="484">
        <v>5.8093225884860606</v>
      </c>
    </row>
    <row r="24" spans="1:9" x14ac:dyDescent="0.2">
      <c r="A24" s="501" t="s">
        <v>348</v>
      </c>
      <c r="B24" s="146"/>
      <c r="C24" s="146">
        <v>642</v>
      </c>
      <c r="D24" s="147">
        <v>8.6294416243654819</v>
      </c>
      <c r="E24" s="146">
        <v>3617</v>
      </c>
      <c r="F24" s="542">
        <v>-30.160262598957328</v>
      </c>
      <c r="G24" s="543">
        <v>7485</v>
      </c>
      <c r="H24" s="542">
        <v>-34.261373616722288</v>
      </c>
      <c r="I24" s="544">
        <v>13.995101247125255</v>
      </c>
    </row>
    <row r="25" spans="1:9" x14ac:dyDescent="0.2">
      <c r="A25" s="396"/>
      <c r="B25" s="399" t="s">
        <v>213</v>
      </c>
      <c r="C25" s="397">
        <v>0</v>
      </c>
      <c r="D25" s="142" t="s">
        <v>143</v>
      </c>
      <c r="E25" s="141">
        <v>264</v>
      </c>
      <c r="F25" s="142">
        <v>-70.957095709570964</v>
      </c>
      <c r="G25" s="144">
        <v>1051</v>
      </c>
      <c r="H25" s="546">
        <v>-42.347778387273728</v>
      </c>
      <c r="I25" s="484">
        <v>1.9651104089149822</v>
      </c>
    </row>
    <row r="26" spans="1:9" x14ac:dyDescent="0.2">
      <c r="A26" s="396"/>
      <c r="B26" s="399" t="s">
        <v>214</v>
      </c>
      <c r="C26" s="397">
        <v>219</v>
      </c>
      <c r="D26" s="142">
        <v>104.67289719626167</v>
      </c>
      <c r="E26" s="141">
        <v>444</v>
      </c>
      <c r="F26" s="142">
        <v>18.399999999999999</v>
      </c>
      <c r="G26" s="144">
        <v>896</v>
      </c>
      <c r="H26" s="546">
        <v>-22.957867583834908</v>
      </c>
      <c r="I26" s="484">
        <v>1.675298693042649</v>
      </c>
    </row>
    <row r="27" spans="1:9" x14ac:dyDescent="0.2">
      <c r="A27" s="396"/>
      <c r="B27" s="399" t="s">
        <v>215</v>
      </c>
      <c r="C27" s="398">
        <v>0</v>
      </c>
      <c r="D27" s="142" t="s">
        <v>143</v>
      </c>
      <c r="E27" s="144">
        <v>0</v>
      </c>
      <c r="F27" s="142">
        <v>-100</v>
      </c>
      <c r="G27" s="144">
        <v>280</v>
      </c>
      <c r="H27" s="142">
        <v>27.853881278538811</v>
      </c>
      <c r="I27" s="401">
        <v>0.52353084157582785</v>
      </c>
    </row>
    <row r="28" spans="1:9" x14ac:dyDescent="0.2">
      <c r="A28" s="396"/>
      <c r="B28" s="399" t="s">
        <v>216</v>
      </c>
      <c r="C28" s="398">
        <v>0</v>
      </c>
      <c r="D28" s="142" t="s">
        <v>143</v>
      </c>
      <c r="E28" s="144">
        <v>0</v>
      </c>
      <c r="F28" s="142">
        <v>-100</v>
      </c>
      <c r="G28" s="144">
        <v>0</v>
      </c>
      <c r="H28" s="142">
        <v>-100</v>
      </c>
      <c r="I28" s="398">
        <v>0</v>
      </c>
    </row>
    <row r="29" spans="1:9" x14ac:dyDescent="0.2">
      <c r="A29" s="396"/>
      <c r="B29" s="399" t="s">
        <v>217</v>
      </c>
      <c r="C29" s="398">
        <v>0</v>
      </c>
      <c r="D29" s="142">
        <v>-100</v>
      </c>
      <c r="E29" s="144">
        <v>0</v>
      </c>
      <c r="F29" s="142">
        <v>-100</v>
      </c>
      <c r="G29" s="144">
        <v>0</v>
      </c>
      <c r="H29" s="142">
        <v>-100</v>
      </c>
      <c r="I29" s="484">
        <v>0</v>
      </c>
    </row>
    <row r="30" spans="1:9" x14ac:dyDescent="0.2">
      <c r="A30" s="396"/>
      <c r="B30" s="399" t="s">
        <v>674</v>
      </c>
      <c r="C30" s="398">
        <v>23</v>
      </c>
      <c r="D30" s="142" t="s">
        <v>143</v>
      </c>
      <c r="E30" s="144">
        <v>23</v>
      </c>
      <c r="F30" s="142" t="s">
        <v>143</v>
      </c>
      <c r="G30" s="144">
        <v>23</v>
      </c>
      <c r="H30" s="142" t="s">
        <v>143</v>
      </c>
      <c r="I30" s="350">
        <v>4.3004319129443004E-2</v>
      </c>
    </row>
    <row r="31" spans="1:9" x14ac:dyDescent="0.2">
      <c r="A31" s="396"/>
      <c r="B31" s="399" t="s">
        <v>558</v>
      </c>
      <c r="C31" s="398">
        <v>133</v>
      </c>
      <c r="D31" s="142">
        <v>7.2580645161290329</v>
      </c>
      <c r="E31" s="144">
        <v>532</v>
      </c>
      <c r="F31" s="142">
        <v>174.22680412371133</v>
      </c>
      <c r="G31" s="144">
        <v>1073</v>
      </c>
      <c r="H31" s="142">
        <v>-11.832374691865242</v>
      </c>
      <c r="I31" s="401">
        <v>2.0062449750387974</v>
      </c>
    </row>
    <row r="32" spans="1:9" x14ac:dyDescent="0.2">
      <c r="A32" s="396"/>
      <c r="B32" s="399" t="s">
        <v>218</v>
      </c>
      <c r="C32" s="398">
        <v>765</v>
      </c>
      <c r="D32" s="142">
        <v>821.68674698795166</v>
      </c>
      <c r="E32" s="144">
        <v>3803</v>
      </c>
      <c r="F32" s="73">
        <v>322.08657047724751</v>
      </c>
      <c r="G32" s="144">
        <v>4869</v>
      </c>
      <c r="H32" s="546">
        <v>-5.8948589099342872</v>
      </c>
      <c r="I32" s="484">
        <v>9.1038273844025195</v>
      </c>
    </row>
    <row r="33" spans="1:9" x14ac:dyDescent="0.2">
      <c r="A33" s="662"/>
      <c r="B33" s="399" t="s">
        <v>219</v>
      </c>
      <c r="C33" s="398">
        <v>632</v>
      </c>
      <c r="D33" s="142">
        <v>-45.890410958904113</v>
      </c>
      <c r="E33" s="144">
        <v>4709</v>
      </c>
      <c r="F33" s="73">
        <v>-18.880275624461671</v>
      </c>
      <c r="G33" s="144">
        <v>9744</v>
      </c>
      <c r="H33" s="546">
        <v>-16.159008776458442</v>
      </c>
      <c r="I33" s="484">
        <v>18.218873286838807</v>
      </c>
    </row>
    <row r="34" spans="1:9" x14ac:dyDescent="0.2">
      <c r="A34" s="792"/>
      <c r="B34" s="399" t="s">
        <v>221</v>
      </c>
      <c r="C34" s="398">
        <v>0</v>
      </c>
      <c r="D34" s="142" t="s">
        <v>143</v>
      </c>
      <c r="E34" s="144">
        <v>141</v>
      </c>
      <c r="F34" s="73">
        <v>-55.095541401273884</v>
      </c>
      <c r="G34" s="144">
        <v>141</v>
      </c>
      <c r="H34" s="546">
        <v>-65.441176470588232</v>
      </c>
      <c r="I34" s="484">
        <v>0.2636351737935419</v>
      </c>
    </row>
    <row r="35" spans="1:9" x14ac:dyDescent="0.2">
      <c r="A35" s="501" t="s">
        <v>451</v>
      </c>
      <c r="B35" s="146"/>
      <c r="C35" s="146">
        <v>1772</v>
      </c>
      <c r="D35" s="147">
        <v>14.32258064516129</v>
      </c>
      <c r="E35" s="146">
        <v>9916</v>
      </c>
      <c r="F35" s="542">
        <v>1.9325657894736843</v>
      </c>
      <c r="G35" s="543">
        <v>18077</v>
      </c>
      <c r="H35" s="542">
        <v>-20.596503557937275</v>
      </c>
      <c r="I35" s="544">
        <v>33.799525082736572</v>
      </c>
    </row>
    <row r="36" spans="1:9" x14ac:dyDescent="0.2">
      <c r="A36" s="754" t="s">
        <v>187</v>
      </c>
      <c r="B36" s="754"/>
      <c r="C36" s="754">
        <v>4347</v>
      </c>
      <c r="D36" s="755">
        <v>8.1881533101045285</v>
      </c>
      <c r="E36" s="754">
        <v>26473</v>
      </c>
      <c r="F36" s="756">
        <v>-4.92727599209912</v>
      </c>
      <c r="G36" s="754">
        <v>53483</v>
      </c>
      <c r="H36" s="756">
        <v>-11.306611830649576</v>
      </c>
      <c r="I36" s="757">
        <v>100</v>
      </c>
    </row>
    <row r="37" spans="1:9" x14ac:dyDescent="0.2">
      <c r="A37" s="151" t="s">
        <v>538</v>
      </c>
      <c r="B37" s="485"/>
      <c r="C37" s="152">
        <v>2414</v>
      </c>
      <c r="D37" s="547">
        <v>8.4456424079065595</v>
      </c>
      <c r="E37" s="152">
        <v>13392</v>
      </c>
      <c r="F37" s="547">
        <v>-9.7452486858067129</v>
      </c>
      <c r="G37" s="152">
        <v>25816</v>
      </c>
      <c r="H37" s="547">
        <v>-26.317892513628451</v>
      </c>
      <c r="I37" s="548">
        <v>48.269543593291324</v>
      </c>
    </row>
    <row r="38" spans="1:9" x14ac:dyDescent="0.2">
      <c r="A38" s="151" t="s">
        <v>539</v>
      </c>
      <c r="B38" s="485"/>
      <c r="C38" s="152">
        <v>1933</v>
      </c>
      <c r="D38" s="547">
        <v>7.8683035714285712</v>
      </c>
      <c r="E38" s="152">
        <v>13081</v>
      </c>
      <c r="F38" s="547">
        <v>0.56892442530944876</v>
      </c>
      <c r="G38" s="152">
        <v>27667</v>
      </c>
      <c r="H38" s="547">
        <v>9.5115579480683969</v>
      </c>
      <c r="I38" s="548">
        <v>51.730456406708669</v>
      </c>
    </row>
    <row r="39" spans="1:9" x14ac:dyDescent="0.2">
      <c r="A39" s="153" t="s">
        <v>540</v>
      </c>
      <c r="B39" s="486"/>
      <c r="C39" s="154">
        <v>1004</v>
      </c>
      <c r="D39" s="549">
        <v>10.939226519337018</v>
      </c>
      <c r="E39" s="154">
        <v>7102</v>
      </c>
      <c r="F39" s="549">
        <v>10.399502564899736</v>
      </c>
      <c r="G39" s="154">
        <v>15898</v>
      </c>
      <c r="H39" s="549">
        <v>9.7928176795580111</v>
      </c>
      <c r="I39" s="550">
        <v>29.725333283473255</v>
      </c>
    </row>
    <row r="40" spans="1:9" x14ac:dyDescent="0.2">
      <c r="A40" s="153" t="s">
        <v>541</v>
      </c>
      <c r="B40" s="486"/>
      <c r="C40" s="154">
        <v>3343</v>
      </c>
      <c r="D40" s="549">
        <v>7.3883713459685199</v>
      </c>
      <c r="E40" s="154">
        <v>19371</v>
      </c>
      <c r="F40" s="549">
        <v>-9.5320381094713245</v>
      </c>
      <c r="G40" s="154">
        <v>37585</v>
      </c>
      <c r="H40" s="549">
        <v>-17.974291263830995</v>
      </c>
      <c r="I40" s="550">
        <v>70.274666716526752</v>
      </c>
    </row>
    <row r="41" spans="1:9" x14ac:dyDescent="0.2">
      <c r="A41" s="667" t="s">
        <v>645</v>
      </c>
      <c r="B41" s="668"/>
      <c r="C41" s="764">
        <v>0</v>
      </c>
      <c r="D41" s="676">
        <v>-100</v>
      </c>
      <c r="E41" s="479">
        <v>311</v>
      </c>
      <c r="F41" s="676">
        <v>81.871345029239762</v>
      </c>
      <c r="G41" s="492">
        <v>839</v>
      </c>
      <c r="H41" s="669">
        <v>4.0942928039702231</v>
      </c>
      <c r="I41" s="670">
        <v>1.5687227717218557</v>
      </c>
    </row>
    <row r="42" spans="1:9" x14ac:dyDescent="0.2">
      <c r="A42" s="84"/>
      <c r="B42" s="84"/>
      <c r="C42" s="84"/>
      <c r="D42" s="84"/>
      <c r="E42" s="84"/>
      <c r="F42" s="84"/>
      <c r="G42" s="84"/>
      <c r="H42" s="79"/>
      <c r="I42" s="79" t="s">
        <v>222</v>
      </c>
    </row>
    <row r="43" spans="1:9" s="1" customFormat="1" x14ac:dyDescent="0.2">
      <c r="A43" s="80" t="s">
        <v>486</v>
      </c>
      <c r="B43" s="84"/>
      <c r="C43" s="84"/>
      <c r="D43" s="84"/>
      <c r="E43" s="84"/>
      <c r="F43" s="84"/>
      <c r="G43" s="84"/>
      <c r="H43" s="84"/>
      <c r="I43" s="703"/>
    </row>
    <row r="44" spans="1:9" s="1" customFormat="1" x14ac:dyDescent="0.2">
      <c r="A44" s="738" t="s">
        <v>659</v>
      </c>
      <c r="B44" s="703"/>
      <c r="C44" s="703"/>
      <c r="D44" s="703"/>
      <c r="E44" s="703"/>
      <c r="F44" s="703"/>
      <c r="G44" s="703"/>
      <c r="H44" s="703"/>
      <c r="I44" s="703"/>
    </row>
    <row r="45" spans="1:9" s="1" customFormat="1" x14ac:dyDescent="0.2">
      <c r="A45" s="738" t="s">
        <v>543</v>
      </c>
      <c r="B45" s="703"/>
      <c r="C45" s="703"/>
      <c r="D45" s="703"/>
      <c r="E45" s="703"/>
      <c r="F45" s="703"/>
      <c r="G45" s="703"/>
      <c r="H45" s="703"/>
      <c r="I45" s="703"/>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35" priority="47" operator="between">
      <formula>0</formula>
      <formula>0.5</formula>
    </cfRule>
    <cfRule type="cellIs" dxfId="134" priority="48" operator="between">
      <formula>0</formula>
      <formula>0.49</formula>
    </cfRule>
  </conditionalFormatting>
  <conditionalFormatting sqref="F18">
    <cfRule type="cellIs" dxfId="133" priority="46" stopIfTrue="1" operator="equal">
      <formula>0</formula>
    </cfRule>
  </conditionalFormatting>
  <conditionalFormatting sqref="F31">
    <cfRule type="cellIs" dxfId="132" priority="41" operator="between">
      <formula>0</formula>
      <formula>0.5</formula>
    </cfRule>
    <cfRule type="cellIs" dxfId="131" priority="42" operator="between">
      <formula>0</formula>
      <formula>0.49</formula>
    </cfRule>
  </conditionalFormatting>
  <conditionalFormatting sqref="F31">
    <cfRule type="cellIs" dxfId="130" priority="40" stopIfTrue="1" operator="equal">
      <formula>0</formula>
    </cfRule>
  </conditionalFormatting>
  <conditionalFormatting sqref="F32">
    <cfRule type="cellIs" dxfId="129" priority="32" operator="between">
      <formula>0</formula>
      <formula>0.5</formula>
    </cfRule>
    <cfRule type="cellIs" dxfId="128" priority="33" operator="between">
      <formula>0</formula>
      <formula>0.49</formula>
    </cfRule>
  </conditionalFormatting>
  <conditionalFormatting sqref="F32">
    <cfRule type="cellIs" dxfId="127" priority="31" stopIfTrue="1" operator="equal">
      <formula>0</formula>
    </cfRule>
  </conditionalFormatting>
  <conditionalFormatting sqref="F19">
    <cfRule type="cellIs" dxfId="126" priority="18" operator="between">
      <formula>0</formula>
      <formula>0.5</formula>
    </cfRule>
    <cfRule type="cellIs" dxfId="125" priority="19" operator="between">
      <formula>0</formula>
      <formula>0.49</formula>
    </cfRule>
  </conditionalFormatting>
  <conditionalFormatting sqref="F19">
    <cfRule type="cellIs" dxfId="124" priority="17" stopIfTrue="1" operator="equal">
      <formula>0</formula>
    </cfRule>
  </conditionalFormatting>
  <conditionalFormatting sqref="F33">
    <cfRule type="cellIs" dxfId="123" priority="15" operator="between">
      <formula>0</formula>
      <formula>0.5</formula>
    </cfRule>
    <cfRule type="cellIs" dxfId="122" priority="16" operator="between">
      <formula>0</formula>
      <formula>0.49</formula>
    </cfRule>
  </conditionalFormatting>
  <conditionalFormatting sqref="F33">
    <cfRule type="cellIs" dxfId="121" priority="14" stopIfTrue="1" operator="equal">
      <formula>0</formula>
    </cfRule>
  </conditionalFormatting>
  <conditionalFormatting sqref="I36">
    <cfRule type="cellIs" dxfId="120" priority="8" operator="between">
      <formula>0</formula>
      <formula>0.5</formula>
    </cfRule>
    <cfRule type="cellIs" dxfId="119" priority="9" operator="between">
      <formula>0</formula>
      <formula>0.49</formula>
    </cfRule>
  </conditionalFormatting>
  <conditionalFormatting sqref="F34">
    <cfRule type="cellIs" dxfId="118" priority="4" operator="between">
      <formula>0</formula>
      <formula>0.5</formula>
    </cfRule>
    <cfRule type="cellIs" dxfId="117" priority="5" operator="between">
      <formula>0</formula>
      <formula>0.49</formula>
    </cfRule>
  </conditionalFormatting>
  <conditionalFormatting sqref="F34">
    <cfRule type="cellIs" dxfId="116" priority="3" stopIfTrue="1" operator="equal">
      <formula>0</formula>
    </cfRule>
  </conditionalFormatting>
  <conditionalFormatting sqref="I30">
    <cfRule type="cellIs" dxfId="115" priority="1" operator="between">
      <formula>0</formula>
      <formula>0.5</formula>
    </cfRule>
    <cfRule type="cellIs" dxfId="114"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election activeCell="G21" sqref="G21"/>
    </sheetView>
  </sheetViews>
  <sheetFormatPr baseColWidth="10" defaultRowHeight="14.25" x14ac:dyDescent="0.2"/>
  <cols>
    <col min="1" max="1" width="11" customWidth="1"/>
  </cols>
  <sheetData>
    <row r="1" spans="1:8" x14ac:dyDescent="0.2">
      <c r="A1" s="15" t="s">
        <v>224</v>
      </c>
      <c r="B1" s="1"/>
      <c r="C1" s="1"/>
      <c r="D1" s="1"/>
      <c r="E1" s="1"/>
      <c r="F1" s="1"/>
      <c r="G1" s="1"/>
      <c r="H1" s="1"/>
    </row>
    <row r="2" spans="1:8" x14ac:dyDescent="0.2">
      <c r="A2" s="1"/>
      <c r="B2" s="1"/>
      <c r="C2" s="1"/>
      <c r="D2" s="1"/>
      <c r="E2" s="1"/>
      <c r="F2" s="1"/>
      <c r="G2" s="55" t="s">
        <v>225</v>
      </c>
      <c r="H2" s="1"/>
    </row>
    <row r="3" spans="1:8" x14ac:dyDescent="0.2">
      <c r="A3" s="70"/>
      <c r="B3" s="811">
        <f>INDICE!A3</f>
        <v>44348</v>
      </c>
      <c r="C3" s="812"/>
      <c r="D3" s="812" t="s">
        <v>116</v>
      </c>
      <c r="E3" s="812"/>
      <c r="F3" s="812" t="s">
        <v>117</v>
      </c>
      <c r="G3" s="812"/>
      <c r="H3" s="1"/>
    </row>
    <row r="4" spans="1:8" x14ac:dyDescent="0.2">
      <c r="A4" s="66"/>
      <c r="B4" s="627" t="s">
        <v>56</v>
      </c>
      <c r="C4" s="627" t="s">
        <v>456</v>
      </c>
      <c r="D4" s="627" t="s">
        <v>56</v>
      </c>
      <c r="E4" s="627" t="s">
        <v>456</v>
      </c>
      <c r="F4" s="627" t="s">
        <v>56</v>
      </c>
      <c r="G4" s="628" t="s">
        <v>456</v>
      </c>
      <c r="H4" s="1"/>
    </row>
    <row r="5" spans="1:8" x14ac:dyDescent="0.2">
      <c r="A5" s="157" t="s">
        <v>8</v>
      </c>
      <c r="B5" s="402">
        <v>57.920754309942524</v>
      </c>
      <c r="C5" s="488">
        <v>80.892174997132528</v>
      </c>
      <c r="D5" s="402">
        <v>56.48362648838625</v>
      </c>
      <c r="E5" s="488">
        <v>49.552823284421407</v>
      </c>
      <c r="F5" s="402">
        <v>43.779677548932284</v>
      </c>
      <c r="G5" s="488">
        <v>-5.909654603153899</v>
      </c>
      <c r="H5" s="1"/>
    </row>
    <row r="6" spans="1:8" x14ac:dyDescent="0.2">
      <c r="A6" s="1"/>
      <c r="B6" s="1"/>
      <c r="C6" s="1"/>
      <c r="D6" s="1"/>
      <c r="E6" s="1"/>
      <c r="F6" s="1"/>
      <c r="G6" s="79" t="s">
        <v>222</v>
      </c>
      <c r="H6" s="1"/>
    </row>
    <row r="7" spans="1:8" x14ac:dyDescent="0.2">
      <c r="A7" s="80" t="s">
        <v>126</v>
      </c>
      <c r="B7" s="1"/>
      <c r="C7" s="1"/>
      <c r="D7" s="1"/>
      <c r="E7" s="1"/>
      <c r="F7" s="1"/>
      <c r="G7" s="1"/>
      <c r="H7" s="1"/>
    </row>
    <row r="21" spans="7:7" x14ac:dyDescent="0.2">
      <c r="G21" t="s">
        <v>528</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460</v>
      </c>
      <c r="B1" s="158"/>
      <c r="C1" s="15"/>
      <c r="D1" s="15"/>
      <c r="E1" s="15"/>
      <c r="F1" s="15"/>
      <c r="G1" s="15"/>
      <c r="H1" s="1"/>
    </row>
    <row r="2" spans="1:8" x14ac:dyDescent="0.2">
      <c r="A2" s="159" t="s">
        <v>377</v>
      </c>
      <c r="B2" s="159"/>
      <c r="C2" s="160"/>
      <c r="D2" s="160"/>
      <c r="E2" s="160"/>
      <c r="F2" s="160"/>
      <c r="G2" s="160"/>
      <c r="H2" s="161" t="s">
        <v>152</v>
      </c>
    </row>
    <row r="3" spans="1:8" ht="14.1" customHeight="1" x14ac:dyDescent="0.2">
      <c r="A3" s="162"/>
      <c r="B3" s="811">
        <f>INDICE!A3</f>
        <v>44348</v>
      </c>
      <c r="C3" s="812"/>
      <c r="D3" s="812" t="s">
        <v>116</v>
      </c>
      <c r="E3" s="812"/>
      <c r="F3" s="812" t="s">
        <v>117</v>
      </c>
      <c r="G3" s="812"/>
      <c r="H3" s="812"/>
    </row>
    <row r="4" spans="1:8" x14ac:dyDescent="0.2">
      <c r="A4" s="160"/>
      <c r="B4" s="63" t="s">
        <v>47</v>
      </c>
      <c r="C4" s="63" t="s">
        <v>456</v>
      </c>
      <c r="D4" s="63" t="s">
        <v>47</v>
      </c>
      <c r="E4" s="63" t="s">
        <v>456</v>
      </c>
      <c r="F4" s="63" t="s">
        <v>47</v>
      </c>
      <c r="G4" s="64" t="s">
        <v>456</v>
      </c>
      <c r="H4" s="64" t="s">
        <v>107</v>
      </c>
    </row>
    <row r="5" spans="1:8" x14ac:dyDescent="0.2">
      <c r="A5" s="160" t="s">
        <v>226</v>
      </c>
      <c r="B5" s="163"/>
      <c r="C5" s="163"/>
      <c r="D5" s="163"/>
      <c r="E5" s="163"/>
      <c r="F5" s="163"/>
      <c r="G5" s="164"/>
      <c r="H5" s="165"/>
    </row>
    <row r="6" spans="1:8" x14ac:dyDescent="0.2">
      <c r="A6" s="1" t="s">
        <v>418</v>
      </c>
      <c r="B6" s="469">
        <v>43</v>
      </c>
      <c r="C6" s="404">
        <v>10.256410256410255</v>
      </c>
      <c r="D6" s="242">
        <v>343</v>
      </c>
      <c r="E6" s="404">
        <v>-30</v>
      </c>
      <c r="F6" s="242">
        <v>850</v>
      </c>
      <c r="G6" s="404">
        <v>-19.811320754716981</v>
      </c>
      <c r="H6" s="404">
        <v>5.4704595185995624</v>
      </c>
    </row>
    <row r="7" spans="1:8" x14ac:dyDescent="0.2">
      <c r="A7" s="1" t="s">
        <v>48</v>
      </c>
      <c r="B7" s="469">
        <v>72</v>
      </c>
      <c r="C7" s="407">
        <v>100</v>
      </c>
      <c r="D7" s="469">
        <v>378</v>
      </c>
      <c r="E7" s="407">
        <v>-38.336052202283852</v>
      </c>
      <c r="F7" s="242">
        <v>834</v>
      </c>
      <c r="G7" s="404">
        <v>-35.796766743648959</v>
      </c>
      <c r="H7" s="404">
        <v>5.367486162955335</v>
      </c>
    </row>
    <row r="8" spans="1:8" x14ac:dyDescent="0.2">
      <c r="A8" s="1" t="s">
        <v>49</v>
      </c>
      <c r="B8" s="469">
        <v>32</v>
      </c>
      <c r="C8" s="404">
        <v>-57.894736842105267</v>
      </c>
      <c r="D8" s="242">
        <v>168</v>
      </c>
      <c r="E8" s="404">
        <v>-77.358490566037744</v>
      </c>
      <c r="F8" s="242">
        <v>654</v>
      </c>
      <c r="G8" s="404">
        <v>-64.876476906552099</v>
      </c>
      <c r="H8" s="404">
        <v>4.2090359119577805</v>
      </c>
    </row>
    <row r="9" spans="1:8" x14ac:dyDescent="0.2">
      <c r="A9" s="1" t="s">
        <v>123</v>
      </c>
      <c r="B9" s="469">
        <v>416</v>
      </c>
      <c r="C9" s="404">
        <v>-22.532588454376164</v>
      </c>
      <c r="D9" s="242">
        <v>2984</v>
      </c>
      <c r="E9" s="404">
        <v>-19.198483617655025</v>
      </c>
      <c r="F9" s="242">
        <v>6503</v>
      </c>
      <c r="G9" s="404">
        <v>-3.3729569093610698</v>
      </c>
      <c r="H9" s="404">
        <v>41.852233234650534</v>
      </c>
    </row>
    <row r="10" spans="1:8" x14ac:dyDescent="0.2">
      <c r="A10" s="1" t="s">
        <v>124</v>
      </c>
      <c r="B10" s="469">
        <v>374</v>
      </c>
      <c r="C10" s="404">
        <v>12.312312312312311</v>
      </c>
      <c r="D10" s="242">
        <v>1831</v>
      </c>
      <c r="E10" s="404">
        <v>-2.709883103081828</v>
      </c>
      <c r="F10" s="242">
        <v>3923</v>
      </c>
      <c r="G10" s="404">
        <v>-21.066398390342052</v>
      </c>
      <c r="H10" s="404">
        <v>25.247779637018919</v>
      </c>
    </row>
    <row r="11" spans="1:8" x14ac:dyDescent="0.2">
      <c r="A11" s="1" t="s">
        <v>227</v>
      </c>
      <c r="B11" s="469">
        <v>242</v>
      </c>
      <c r="C11" s="404">
        <v>106.83760683760684</v>
      </c>
      <c r="D11" s="242">
        <v>1645</v>
      </c>
      <c r="E11" s="404">
        <v>65.659617321248746</v>
      </c>
      <c r="F11" s="242">
        <v>2774</v>
      </c>
      <c r="G11" s="404">
        <v>38.009950248756219</v>
      </c>
      <c r="H11" s="404">
        <v>17.853005534817864</v>
      </c>
    </row>
    <row r="12" spans="1:8" x14ac:dyDescent="0.2">
      <c r="A12" s="168" t="s">
        <v>228</v>
      </c>
      <c r="B12" s="470">
        <v>1179</v>
      </c>
      <c r="C12" s="170">
        <v>3.6028119507908607</v>
      </c>
      <c r="D12" s="169">
        <v>7349</v>
      </c>
      <c r="E12" s="170">
        <v>-12.647093783430405</v>
      </c>
      <c r="F12" s="169">
        <v>15538</v>
      </c>
      <c r="G12" s="170">
        <v>-13.345602587697284</v>
      </c>
      <c r="H12" s="170">
        <v>100</v>
      </c>
    </row>
    <row r="13" spans="1:8" x14ac:dyDescent="0.2">
      <c r="A13" s="145" t="s">
        <v>229</v>
      </c>
      <c r="B13" s="471"/>
      <c r="C13" s="172"/>
      <c r="D13" s="171"/>
      <c r="E13" s="172"/>
      <c r="F13" s="171"/>
      <c r="G13" s="172"/>
      <c r="H13" s="172"/>
    </row>
    <row r="14" spans="1:8" x14ac:dyDescent="0.2">
      <c r="A14" s="1" t="s">
        <v>418</v>
      </c>
      <c r="B14" s="469">
        <v>50</v>
      </c>
      <c r="C14" s="469">
        <v>16.279069767441861</v>
      </c>
      <c r="D14" s="242">
        <v>216</v>
      </c>
      <c r="E14" s="404">
        <v>13.684210526315791</v>
      </c>
      <c r="F14" s="242">
        <v>472</v>
      </c>
      <c r="G14" s="404">
        <v>-3.278688524590164</v>
      </c>
      <c r="H14" s="404">
        <v>2.3801119459432205</v>
      </c>
    </row>
    <row r="15" spans="1:8" x14ac:dyDescent="0.2">
      <c r="A15" s="1" t="s">
        <v>48</v>
      </c>
      <c r="B15" s="469">
        <v>368</v>
      </c>
      <c r="C15" s="404">
        <v>-21.367521367521366</v>
      </c>
      <c r="D15" s="242">
        <v>2381</v>
      </c>
      <c r="E15" s="404">
        <v>-6.9921874999999991</v>
      </c>
      <c r="F15" s="242">
        <v>4349</v>
      </c>
      <c r="G15" s="404">
        <v>-14.574739736790415</v>
      </c>
      <c r="H15" s="404">
        <v>21.93031112904039</v>
      </c>
    </row>
    <row r="16" spans="1:8" x14ac:dyDescent="0.2">
      <c r="A16" s="1" t="s">
        <v>49</v>
      </c>
      <c r="B16" s="469">
        <v>37</v>
      </c>
      <c r="C16" s="481">
        <v>-57.47126436781609</v>
      </c>
      <c r="D16" s="242">
        <v>212</v>
      </c>
      <c r="E16" s="404">
        <v>-36.144578313253014</v>
      </c>
      <c r="F16" s="242">
        <v>399</v>
      </c>
      <c r="G16" s="404">
        <v>-28.877005347593581</v>
      </c>
      <c r="H16" s="404">
        <v>2.0120014119308154</v>
      </c>
    </row>
    <row r="17" spans="1:8" x14ac:dyDescent="0.2">
      <c r="A17" s="1" t="s">
        <v>123</v>
      </c>
      <c r="B17" s="469">
        <v>902</v>
      </c>
      <c r="C17" s="404">
        <v>-9.8000000000000007</v>
      </c>
      <c r="D17" s="242">
        <v>3797</v>
      </c>
      <c r="E17" s="404">
        <v>-16.677638797454467</v>
      </c>
      <c r="F17" s="242">
        <v>8395</v>
      </c>
      <c r="G17" s="404">
        <v>-4.4393853158793402</v>
      </c>
      <c r="H17" s="404">
        <v>42.332711411426551</v>
      </c>
    </row>
    <row r="18" spans="1:8" x14ac:dyDescent="0.2">
      <c r="A18" s="1" t="s">
        <v>124</v>
      </c>
      <c r="B18" s="469">
        <v>247</v>
      </c>
      <c r="C18" s="404">
        <v>233.78378378378378</v>
      </c>
      <c r="D18" s="242">
        <v>897</v>
      </c>
      <c r="E18" s="404">
        <v>-37.008426966292134</v>
      </c>
      <c r="F18" s="242">
        <v>1978</v>
      </c>
      <c r="G18" s="404">
        <v>-29.053084648493545</v>
      </c>
      <c r="H18" s="404">
        <v>9.9742826887196809</v>
      </c>
    </row>
    <row r="19" spans="1:8" x14ac:dyDescent="0.2">
      <c r="A19" s="1" t="s">
        <v>227</v>
      </c>
      <c r="B19" s="469">
        <v>307</v>
      </c>
      <c r="C19" s="404">
        <v>-29.425287356321839</v>
      </c>
      <c r="D19" s="242">
        <v>2030</v>
      </c>
      <c r="E19" s="404">
        <v>-23.338368580060422</v>
      </c>
      <c r="F19" s="242">
        <v>4238</v>
      </c>
      <c r="G19" s="404">
        <v>-27.381768334475669</v>
      </c>
      <c r="H19" s="404">
        <v>21.370581412939337</v>
      </c>
    </row>
    <row r="20" spans="1:8" x14ac:dyDescent="0.2">
      <c r="A20" s="173" t="s">
        <v>230</v>
      </c>
      <c r="B20" s="472">
        <v>1911</v>
      </c>
      <c r="C20" s="175">
        <v>-9.3023255813953494</v>
      </c>
      <c r="D20" s="174">
        <v>9533</v>
      </c>
      <c r="E20" s="175">
        <v>-18.597899410810349</v>
      </c>
      <c r="F20" s="174">
        <v>19831</v>
      </c>
      <c r="G20" s="175">
        <v>-15.788356193468935</v>
      </c>
      <c r="H20" s="175">
        <v>100</v>
      </c>
    </row>
    <row r="21" spans="1:8" x14ac:dyDescent="0.2">
      <c r="A21" s="145" t="s">
        <v>461</v>
      </c>
      <c r="B21" s="473"/>
      <c r="C21" s="406"/>
      <c r="D21" s="405"/>
      <c r="E21" s="406"/>
      <c r="F21" s="405"/>
      <c r="G21" s="406"/>
      <c r="H21" s="406"/>
    </row>
    <row r="22" spans="1:8" x14ac:dyDescent="0.2">
      <c r="A22" s="1" t="s">
        <v>418</v>
      </c>
      <c r="B22" s="469">
        <v>7</v>
      </c>
      <c r="C22" s="404">
        <v>75</v>
      </c>
      <c r="D22" s="242">
        <v>-127</v>
      </c>
      <c r="E22" s="404">
        <v>-57.666666666666664</v>
      </c>
      <c r="F22" s="242">
        <v>-378</v>
      </c>
      <c r="G22" s="404">
        <v>-33.91608391608392</v>
      </c>
      <c r="H22" s="407" t="s">
        <v>462</v>
      </c>
    </row>
    <row r="23" spans="1:8" x14ac:dyDescent="0.2">
      <c r="A23" s="1" t="s">
        <v>48</v>
      </c>
      <c r="B23" s="469">
        <v>296</v>
      </c>
      <c r="C23" s="404">
        <v>-31.481481481481481</v>
      </c>
      <c r="D23" s="242">
        <v>2003</v>
      </c>
      <c r="E23" s="404">
        <v>2.8762198253723676</v>
      </c>
      <c r="F23" s="242">
        <v>3515</v>
      </c>
      <c r="G23" s="404">
        <v>-7.3048523206751055</v>
      </c>
      <c r="H23" s="407" t="s">
        <v>462</v>
      </c>
    </row>
    <row r="24" spans="1:8" x14ac:dyDescent="0.2">
      <c r="A24" s="1" t="s">
        <v>49</v>
      </c>
      <c r="B24" s="469">
        <v>5</v>
      </c>
      <c r="C24" s="407">
        <v>-54.54545454545454</v>
      </c>
      <c r="D24" s="242">
        <v>44</v>
      </c>
      <c r="E24" s="404">
        <v>-110.73170731707319</v>
      </c>
      <c r="F24" s="242">
        <v>-255</v>
      </c>
      <c r="G24" s="404">
        <v>-80.399692544196782</v>
      </c>
      <c r="H24" s="407" t="s">
        <v>462</v>
      </c>
    </row>
    <row r="25" spans="1:8" x14ac:dyDescent="0.2">
      <c r="A25" s="1" t="s">
        <v>123</v>
      </c>
      <c r="B25" s="469">
        <v>486</v>
      </c>
      <c r="C25" s="404">
        <v>4.967602591792657</v>
      </c>
      <c r="D25" s="242">
        <v>813</v>
      </c>
      <c r="E25" s="404">
        <v>-5.9027777777777777</v>
      </c>
      <c r="F25" s="242">
        <v>1892</v>
      </c>
      <c r="G25" s="404">
        <v>-7.9318734793187353</v>
      </c>
      <c r="H25" s="407" t="s">
        <v>462</v>
      </c>
    </row>
    <row r="26" spans="1:8" x14ac:dyDescent="0.2">
      <c r="A26" s="1" t="s">
        <v>124</v>
      </c>
      <c r="B26" s="469">
        <v>-127</v>
      </c>
      <c r="C26" s="404">
        <v>-50.965250965250966</v>
      </c>
      <c r="D26" s="242">
        <v>-934</v>
      </c>
      <c r="E26" s="404">
        <v>103.93013100436681</v>
      </c>
      <c r="F26" s="242">
        <v>-1945</v>
      </c>
      <c r="G26" s="404">
        <v>-10.861594867094409</v>
      </c>
      <c r="H26" s="407" t="s">
        <v>462</v>
      </c>
    </row>
    <row r="27" spans="1:8" x14ac:dyDescent="0.2">
      <c r="A27" s="1" t="s">
        <v>227</v>
      </c>
      <c r="B27" s="469">
        <v>65</v>
      </c>
      <c r="C27" s="404">
        <v>-79.559748427672957</v>
      </c>
      <c r="D27" s="242">
        <v>385</v>
      </c>
      <c r="E27" s="404">
        <v>-76.737160120845928</v>
      </c>
      <c r="F27" s="242">
        <v>1464</v>
      </c>
      <c r="G27" s="404">
        <v>-61.735493988499734</v>
      </c>
      <c r="H27" s="407" t="s">
        <v>462</v>
      </c>
    </row>
    <row r="28" spans="1:8" x14ac:dyDescent="0.2">
      <c r="A28" s="173" t="s">
        <v>231</v>
      </c>
      <c r="B28" s="472">
        <v>732</v>
      </c>
      <c r="C28" s="175">
        <v>-24.458204334365323</v>
      </c>
      <c r="D28" s="174">
        <v>2184</v>
      </c>
      <c r="E28" s="175">
        <v>-33.778047301394786</v>
      </c>
      <c r="F28" s="174">
        <v>4293</v>
      </c>
      <c r="G28" s="175">
        <v>-23.584905660377359</v>
      </c>
      <c r="H28" s="403" t="s">
        <v>462</v>
      </c>
    </row>
    <row r="29" spans="1:8" x14ac:dyDescent="0.2">
      <c r="A29" s="80" t="s">
        <v>126</v>
      </c>
      <c r="B29" s="166"/>
      <c r="C29" s="166"/>
      <c r="D29" s="166"/>
      <c r="E29" s="166"/>
      <c r="F29" s="166"/>
      <c r="G29" s="166"/>
      <c r="H29" s="161" t="s">
        <v>222</v>
      </c>
    </row>
    <row r="30" spans="1:8" x14ac:dyDescent="0.2">
      <c r="A30" s="738" t="s">
        <v>543</v>
      </c>
      <c r="B30" s="166"/>
      <c r="C30" s="166"/>
      <c r="D30" s="166"/>
      <c r="E30" s="166"/>
      <c r="F30" s="166"/>
      <c r="G30" s="167"/>
      <c r="H30" s="167"/>
    </row>
    <row r="31" spans="1:8" x14ac:dyDescent="0.2">
      <c r="A31" s="133" t="s">
        <v>463</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464</v>
      </c>
      <c r="B1" s="158"/>
      <c r="C1" s="1"/>
      <c r="D1" s="1"/>
      <c r="E1" s="1"/>
      <c r="F1" s="1"/>
      <c r="G1" s="1"/>
      <c r="H1" s="1"/>
    </row>
    <row r="2" spans="1:8" x14ac:dyDescent="0.2">
      <c r="A2" s="390"/>
      <c r="B2" s="390"/>
      <c r="C2" s="390"/>
      <c r="D2" s="390"/>
      <c r="E2" s="390"/>
      <c r="F2" s="1"/>
      <c r="G2" s="1"/>
      <c r="H2" s="392" t="s">
        <v>152</v>
      </c>
    </row>
    <row r="3" spans="1:8" ht="14.65" customHeight="1" x14ac:dyDescent="0.2">
      <c r="A3" s="831" t="s">
        <v>458</v>
      </c>
      <c r="B3" s="829" t="s">
        <v>459</v>
      </c>
      <c r="C3" s="814">
        <f>INDICE!A3</f>
        <v>44348</v>
      </c>
      <c r="D3" s="813">
        <v>41671</v>
      </c>
      <c r="E3" s="813">
        <v>41671</v>
      </c>
      <c r="F3" s="812" t="s">
        <v>117</v>
      </c>
      <c r="G3" s="812"/>
      <c r="H3" s="812"/>
    </row>
    <row r="4" spans="1:8" x14ac:dyDescent="0.2">
      <c r="A4" s="832"/>
      <c r="B4" s="830"/>
      <c r="C4" s="82" t="s">
        <v>467</v>
      </c>
      <c r="D4" s="82" t="s">
        <v>468</v>
      </c>
      <c r="E4" s="82" t="s">
        <v>232</v>
      </c>
      <c r="F4" s="82" t="s">
        <v>467</v>
      </c>
      <c r="G4" s="82" t="s">
        <v>468</v>
      </c>
      <c r="H4" s="82" t="s">
        <v>232</v>
      </c>
    </row>
    <row r="5" spans="1:8" x14ac:dyDescent="0.2">
      <c r="A5" s="408"/>
      <c r="B5" s="551" t="s">
        <v>201</v>
      </c>
      <c r="C5" s="141">
        <v>0</v>
      </c>
      <c r="D5" s="141">
        <v>5</v>
      </c>
      <c r="E5" s="177">
        <v>5</v>
      </c>
      <c r="F5" s="143">
        <v>0</v>
      </c>
      <c r="G5" s="141">
        <v>207</v>
      </c>
      <c r="H5" s="176">
        <v>207</v>
      </c>
    </row>
    <row r="6" spans="1:8" x14ac:dyDescent="0.2">
      <c r="A6" s="663"/>
      <c r="B6" s="765" t="s">
        <v>233</v>
      </c>
      <c r="C6" s="141">
        <v>47</v>
      </c>
      <c r="D6" s="141">
        <v>110</v>
      </c>
      <c r="E6" s="177">
        <v>63</v>
      </c>
      <c r="F6" s="143">
        <v>1211</v>
      </c>
      <c r="G6" s="141">
        <v>2079</v>
      </c>
      <c r="H6" s="177">
        <v>868</v>
      </c>
    </row>
    <row r="7" spans="1:8" x14ac:dyDescent="0.2">
      <c r="A7" s="663"/>
      <c r="B7" s="696" t="s">
        <v>202</v>
      </c>
      <c r="C7" s="141">
        <v>0</v>
      </c>
      <c r="D7" s="141">
        <v>2</v>
      </c>
      <c r="E7" s="177">
        <v>2</v>
      </c>
      <c r="F7" s="143">
        <v>5</v>
      </c>
      <c r="G7" s="141">
        <v>6</v>
      </c>
      <c r="H7" s="177">
        <v>1</v>
      </c>
    </row>
    <row r="8" spans="1:8" x14ac:dyDescent="0.2">
      <c r="A8" s="697" t="s">
        <v>308</v>
      </c>
      <c r="B8" s="695"/>
      <c r="C8" s="146">
        <v>47</v>
      </c>
      <c r="D8" s="178">
        <v>117</v>
      </c>
      <c r="E8" s="146">
        <v>70</v>
      </c>
      <c r="F8" s="146">
        <v>1216</v>
      </c>
      <c r="G8" s="178">
        <v>2292</v>
      </c>
      <c r="H8" s="146">
        <v>1076</v>
      </c>
    </row>
    <row r="9" spans="1:8" x14ac:dyDescent="0.2">
      <c r="A9" s="408"/>
      <c r="B9" s="552" t="s">
        <v>580</v>
      </c>
      <c r="C9" s="144">
        <v>55</v>
      </c>
      <c r="D9" s="141">
        <v>0</v>
      </c>
      <c r="E9" s="179">
        <v>-55</v>
      </c>
      <c r="F9" s="144">
        <v>356</v>
      </c>
      <c r="G9" s="141">
        <v>0</v>
      </c>
      <c r="H9" s="179">
        <v>-356</v>
      </c>
    </row>
    <row r="10" spans="1:8" x14ac:dyDescent="0.2">
      <c r="A10" s="408"/>
      <c r="B10" s="552" t="s">
        <v>205</v>
      </c>
      <c r="C10" s="144">
        <v>0</v>
      </c>
      <c r="D10" s="141">
        <v>0</v>
      </c>
      <c r="E10" s="179">
        <v>0</v>
      </c>
      <c r="F10" s="144">
        <v>0</v>
      </c>
      <c r="G10" s="141">
        <v>117</v>
      </c>
      <c r="H10" s="179">
        <v>117</v>
      </c>
    </row>
    <row r="11" spans="1:8" x14ac:dyDescent="0.2">
      <c r="A11" s="663"/>
      <c r="B11" s="696" t="s">
        <v>234</v>
      </c>
      <c r="C11" s="141">
        <v>0</v>
      </c>
      <c r="D11" s="141">
        <v>38</v>
      </c>
      <c r="E11" s="177">
        <v>38</v>
      </c>
      <c r="F11" s="143">
        <v>3</v>
      </c>
      <c r="G11" s="141">
        <v>255</v>
      </c>
      <c r="H11" s="177">
        <v>252</v>
      </c>
    </row>
    <row r="12" spans="1:8" x14ac:dyDescent="0.2">
      <c r="A12" s="699" t="s">
        <v>465</v>
      </c>
      <c r="C12" s="146">
        <v>55</v>
      </c>
      <c r="D12" s="146">
        <v>38</v>
      </c>
      <c r="E12" s="146">
        <v>-17</v>
      </c>
      <c r="F12" s="146">
        <v>359</v>
      </c>
      <c r="G12" s="146">
        <v>372</v>
      </c>
      <c r="H12" s="178">
        <v>13</v>
      </c>
    </row>
    <row r="13" spans="1:8" x14ac:dyDescent="0.2">
      <c r="A13" s="700"/>
      <c r="B13" s="698" t="s">
        <v>235</v>
      </c>
      <c r="C13" s="144">
        <v>87</v>
      </c>
      <c r="D13" s="141">
        <v>28</v>
      </c>
      <c r="E13" s="179">
        <v>-59</v>
      </c>
      <c r="F13" s="144">
        <v>631</v>
      </c>
      <c r="G13" s="141">
        <v>757</v>
      </c>
      <c r="H13" s="179">
        <v>126</v>
      </c>
    </row>
    <row r="14" spans="1:8" x14ac:dyDescent="0.2">
      <c r="A14" s="408"/>
      <c r="B14" s="552" t="s">
        <v>236</v>
      </c>
      <c r="C14" s="144">
        <v>48</v>
      </c>
      <c r="D14" s="141">
        <v>273</v>
      </c>
      <c r="E14" s="179">
        <v>225</v>
      </c>
      <c r="F14" s="144">
        <v>498</v>
      </c>
      <c r="G14" s="141">
        <v>2387</v>
      </c>
      <c r="H14" s="179">
        <v>1889</v>
      </c>
    </row>
    <row r="15" spans="1:8" x14ac:dyDescent="0.2">
      <c r="A15" s="408"/>
      <c r="B15" s="552" t="s">
        <v>237</v>
      </c>
      <c r="C15" s="144">
        <v>33</v>
      </c>
      <c r="D15" s="144">
        <v>19</v>
      </c>
      <c r="E15" s="177">
        <v>-14</v>
      </c>
      <c r="F15" s="144">
        <v>249</v>
      </c>
      <c r="G15" s="144">
        <v>354</v>
      </c>
      <c r="H15" s="177">
        <v>105</v>
      </c>
    </row>
    <row r="16" spans="1:8" x14ac:dyDescent="0.2">
      <c r="A16" s="408"/>
      <c r="B16" s="552" t="s">
        <v>207</v>
      </c>
      <c r="C16" s="144">
        <v>221</v>
      </c>
      <c r="D16" s="141">
        <v>237</v>
      </c>
      <c r="E16" s="177">
        <v>16</v>
      </c>
      <c r="F16" s="144">
        <v>2176</v>
      </c>
      <c r="G16" s="141">
        <v>2018</v>
      </c>
      <c r="H16" s="177">
        <v>-158</v>
      </c>
    </row>
    <row r="17" spans="1:8" x14ac:dyDescent="0.2">
      <c r="A17" s="408"/>
      <c r="B17" s="552" t="s">
        <v>287</v>
      </c>
      <c r="C17" s="144">
        <v>0</v>
      </c>
      <c r="D17" s="141">
        <v>40</v>
      </c>
      <c r="E17" s="177">
        <v>40</v>
      </c>
      <c r="F17" s="144">
        <v>39</v>
      </c>
      <c r="G17" s="141">
        <v>508</v>
      </c>
      <c r="H17" s="177">
        <v>469</v>
      </c>
    </row>
    <row r="18" spans="1:8" x14ac:dyDescent="0.2">
      <c r="A18" s="408"/>
      <c r="B18" s="552" t="s">
        <v>557</v>
      </c>
      <c r="C18" s="144">
        <v>82</v>
      </c>
      <c r="D18" s="141">
        <v>261</v>
      </c>
      <c r="E18" s="177">
        <v>179</v>
      </c>
      <c r="F18" s="144">
        <v>1039</v>
      </c>
      <c r="G18" s="141">
        <v>1882</v>
      </c>
      <c r="H18" s="177">
        <v>843</v>
      </c>
    </row>
    <row r="19" spans="1:8" x14ac:dyDescent="0.2">
      <c r="A19" s="408"/>
      <c r="B19" s="552" t="s">
        <v>238</v>
      </c>
      <c r="C19" s="144">
        <v>147</v>
      </c>
      <c r="D19" s="141">
        <v>132</v>
      </c>
      <c r="E19" s="177">
        <v>-15</v>
      </c>
      <c r="F19" s="144">
        <v>1351</v>
      </c>
      <c r="G19" s="141">
        <v>1542</v>
      </c>
      <c r="H19" s="177">
        <v>191</v>
      </c>
    </row>
    <row r="20" spans="1:8" x14ac:dyDescent="0.2">
      <c r="A20" s="408"/>
      <c r="B20" s="552" t="s">
        <v>209</v>
      </c>
      <c r="C20" s="144">
        <v>7</v>
      </c>
      <c r="D20" s="141">
        <v>54</v>
      </c>
      <c r="E20" s="177">
        <v>47</v>
      </c>
      <c r="F20" s="144">
        <v>352</v>
      </c>
      <c r="G20" s="141">
        <v>344</v>
      </c>
      <c r="H20" s="177">
        <v>-8</v>
      </c>
    </row>
    <row r="21" spans="1:8" x14ac:dyDescent="0.2">
      <c r="A21" s="408"/>
      <c r="B21" s="552" t="s">
        <v>210</v>
      </c>
      <c r="C21" s="144">
        <v>32</v>
      </c>
      <c r="D21" s="141">
        <v>0</v>
      </c>
      <c r="E21" s="177">
        <v>-32</v>
      </c>
      <c r="F21" s="144">
        <v>748</v>
      </c>
      <c r="G21" s="141">
        <v>0</v>
      </c>
      <c r="H21" s="177">
        <v>-748</v>
      </c>
    </row>
    <row r="22" spans="1:8" x14ac:dyDescent="0.2">
      <c r="A22" s="408"/>
      <c r="B22" s="552" t="s">
        <v>239</v>
      </c>
      <c r="C22" s="144">
        <v>10</v>
      </c>
      <c r="D22" s="141">
        <v>4</v>
      </c>
      <c r="E22" s="177">
        <v>-6</v>
      </c>
      <c r="F22" s="144">
        <v>554</v>
      </c>
      <c r="G22" s="141">
        <v>74</v>
      </c>
      <c r="H22" s="177">
        <v>-480</v>
      </c>
    </row>
    <row r="23" spans="1:8" x14ac:dyDescent="0.2">
      <c r="A23" s="408"/>
      <c r="B23" s="552" t="s">
        <v>240</v>
      </c>
      <c r="C23" s="144">
        <v>5</v>
      </c>
      <c r="D23" s="141">
        <v>19</v>
      </c>
      <c r="E23" s="177">
        <v>14</v>
      </c>
      <c r="F23" s="144">
        <v>140</v>
      </c>
      <c r="G23" s="141">
        <v>303</v>
      </c>
      <c r="H23" s="177">
        <v>163</v>
      </c>
    </row>
    <row r="24" spans="1:8" x14ac:dyDescent="0.2">
      <c r="A24" s="408"/>
      <c r="B24" s="701" t="s">
        <v>241</v>
      </c>
      <c r="C24" s="144">
        <v>191</v>
      </c>
      <c r="D24" s="141">
        <v>161</v>
      </c>
      <c r="E24" s="177">
        <v>-30</v>
      </c>
      <c r="F24" s="144">
        <v>2330</v>
      </c>
      <c r="G24" s="141">
        <v>1838</v>
      </c>
      <c r="H24" s="177">
        <v>-492</v>
      </c>
    </row>
    <row r="25" spans="1:8" x14ac:dyDescent="0.2">
      <c r="A25" s="699" t="s">
        <v>450</v>
      </c>
      <c r="C25" s="146">
        <v>863</v>
      </c>
      <c r="D25" s="146">
        <v>1228</v>
      </c>
      <c r="E25" s="178">
        <v>365</v>
      </c>
      <c r="F25" s="146">
        <v>10107</v>
      </c>
      <c r="G25" s="146">
        <v>12007</v>
      </c>
      <c r="H25" s="178">
        <v>1900</v>
      </c>
    </row>
    <row r="26" spans="1:8" x14ac:dyDescent="0.2">
      <c r="A26" s="700"/>
      <c r="B26" s="698" t="s">
        <v>211</v>
      </c>
      <c r="C26" s="144">
        <v>7</v>
      </c>
      <c r="D26" s="141">
        <v>0</v>
      </c>
      <c r="E26" s="179">
        <v>-7</v>
      </c>
      <c r="F26" s="144">
        <v>925</v>
      </c>
      <c r="G26" s="141">
        <v>0</v>
      </c>
      <c r="H26" s="179">
        <v>-925</v>
      </c>
    </row>
    <row r="27" spans="1:8" x14ac:dyDescent="0.2">
      <c r="A27" s="409"/>
      <c r="B27" s="552" t="s">
        <v>242</v>
      </c>
      <c r="C27" s="144">
        <v>0</v>
      </c>
      <c r="D27" s="144">
        <v>0</v>
      </c>
      <c r="E27" s="177">
        <v>0</v>
      </c>
      <c r="F27" s="414">
        <v>186</v>
      </c>
      <c r="G27" s="144">
        <v>0</v>
      </c>
      <c r="H27" s="177">
        <v>-186</v>
      </c>
    </row>
    <row r="28" spans="1:8" x14ac:dyDescent="0.2">
      <c r="A28" s="409"/>
      <c r="B28" s="552" t="s">
        <v>334</v>
      </c>
      <c r="C28" s="144">
        <v>0</v>
      </c>
      <c r="D28" s="144">
        <v>0</v>
      </c>
      <c r="E28" s="177">
        <v>0</v>
      </c>
      <c r="F28" s="414">
        <v>42</v>
      </c>
      <c r="G28" s="144">
        <v>0</v>
      </c>
      <c r="H28" s="177">
        <v>-42</v>
      </c>
    </row>
    <row r="29" spans="1:8" x14ac:dyDescent="0.2">
      <c r="A29" s="409"/>
      <c r="B29" s="552" t="s">
        <v>549</v>
      </c>
      <c r="C29" s="144">
        <v>0</v>
      </c>
      <c r="D29" s="144">
        <v>0</v>
      </c>
      <c r="E29" s="177">
        <v>0</v>
      </c>
      <c r="F29" s="144">
        <v>0</v>
      </c>
      <c r="G29" s="144">
        <v>169</v>
      </c>
      <c r="H29" s="177">
        <v>169</v>
      </c>
    </row>
    <row r="30" spans="1:8" x14ac:dyDescent="0.2">
      <c r="A30" s="409"/>
      <c r="B30" s="701" t="s">
        <v>533</v>
      </c>
      <c r="C30" s="144">
        <v>0</v>
      </c>
      <c r="D30" s="141">
        <v>0</v>
      </c>
      <c r="E30" s="177">
        <v>0</v>
      </c>
      <c r="F30" s="144">
        <v>13</v>
      </c>
      <c r="G30" s="141">
        <v>55</v>
      </c>
      <c r="H30" s="177">
        <v>42</v>
      </c>
    </row>
    <row r="31" spans="1:8" x14ac:dyDescent="0.2">
      <c r="A31" s="699" t="s">
        <v>348</v>
      </c>
      <c r="C31" s="146">
        <v>7</v>
      </c>
      <c r="D31" s="146">
        <v>0</v>
      </c>
      <c r="E31" s="178">
        <v>-7</v>
      </c>
      <c r="F31" s="146">
        <v>1166</v>
      </c>
      <c r="G31" s="146">
        <v>224</v>
      </c>
      <c r="H31" s="178">
        <v>-942</v>
      </c>
    </row>
    <row r="32" spans="1:8" x14ac:dyDescent="0.2">
      <c r="A32" s="700"/>
      <c r="B32" s="698" t="s">
        <v>214</v>
      </c>
      <c r="C32" s="144">
        <v>163</v>
      </c>
      <c r="D32" s="141">
        <v>0</v>
      </c>
      <c r="E32" s="179">
        <v>-163</v>
      </c>
      <c r="F32" s="144">
        <v>1659</v>
      </c>
      <c r="G32" s="141">
        <v>51</v>
      </c>
      <c r="H32" s="179">
        <v>-1608</v>
      </c>
    </row>
    <row r="33" spans="1:8" x14ac:dyDescent="0.2">
      <c r="A33" s="409"/>
      <c r="B33" s="552" t="s">
        <v>218</v>
      </c>
      <c r="C33" s="144">
        <v>0</v>
      </c>
      <c r="D33" s="144">
        <v>0</v>
      </c>
      <c r="E33" s="177">
        <v>0</v>
      </c>
      <c r="F33" s="144">
        <v>61</v>
      </c>
      <c r="G33" s="144">
        <v>114</v>
      </c>
      <c r="H33" s="177">
        <v>53</v>
      </c>
    </row>
    <row r="34" spans="1:8" x14ac:dyDescent="0.2">
      <c r="A34" s="409"/>
      <c r="B34" s="552" t="s">
        <v>243</v>
      </c>
      <c r="C34" s="144">
        <v>0</v>
      </c>
      <c r="D34" s="144">
        <v>363</v>
      </c>
      <c r="E34" s="177">
        <v>363</v>
      </c>
      <c r="F34" s="144">
        <v>0</v>
      </c>
      <c r="G34" s="144">
        <v>2633</v>
      </c>
      <c r="H34" s="177">
        <v>2633</v>
      </c>
    </row>
    <row r="35" spans="1:8" x14ac:dyDescent="0.2">
      <c r="A35" s="409"/>
      <c r="B35" s="552" t="s">
        <v>220</v>
      </c>
      <c r="C35" s="144">
        <v>0</v>
      </c>
      <c r="D35" s="144">
        <v>17</v>
      </c>
      <c r="E35" s="179">
        <v>17</v>
      </c>
      <c r="F35" s="144">
        <v>40</v>
      </c>
      <c r="G35" s="144">
        <v>618</v>
      </c>
      <c r="H35" s="177">
        <v>578</v>
      </c>
    </row>
    <row r="36" spans="1:8" x14ac:dyDescent="0.2">
      <c r="A36" s="409"/>
      <c r="B36" s="701" t="s">
        <v>221</v>
      </c>
      <c r="C36" s="144">
        <v>10</v>
      </c>
      <c r="D36" s="144">
        <v>40</v>
      </c>
      <c r="E36" s="177">
        <v>30</v>
      </c>
      <c r="F36" s="144">
        <v>268</v>
      </c>
      <c r="G36" s="144">
        <v>900</v>
      </c>
      <c r="H36" s="177">
        <v>632</v>
      </c>
    </row>
    <row r="37" spans="1:8" x14ac:dyDescent="0.2">
      <c r="A37" s="699" t="s">
        <v>451</v>
      </c>
      <c r="C37" s="146">
        <v>173</v>
      </c>
      <c r="D37" s="146">
        <v>420</v>
      </c>
      <c r="E37" s="178">
        <v>247</v>
      </c>
      <c r="F37" s="146">
        <v>2028</v>
      </c>
      <c r="G37" s="146">
        <v>4316</v>
      </c>
      <c r="H37" s="178">
        <v>2288</v>
      </c>
    </row>
    <row r="38" spans="1:8" x14ac:dyDescent="0.2">
      <c r="A38" s="700"/>
      <c r="B38" s="698" t="s">
        <v>550</v>
      </c>
      <c r="C38" s="144">
        <v>9</v>
      </c>
      <c r="D38" s="141">
        <v>0</v>
      </c>
      <c r="E38" s="179">
        <v>-9</v>
      </c>
      <c r="F38" s="144">
        <v>283</v>
      </c>
      <c r="G38" s="141">
        <v>8</v>
      </c>
      <c r="H38" s="179">
        <v>-275</v>
      </c>
    </row>
    <row r="39" spans="1:8" x14ac:dyDescent="0.2">
      <c r="A39" s="409"/>
      <c r="B39" s="552" t="s">
        <v>652</v>
      </c>
      <c r="C39" s="144">
        <v>0</v>
      </c>
      <c r="D39" s="144">
        <v>0</v>
      </c>
      <c r="E39" s="177">
        <v>0</v>
      </c>
      <c r="F39" s="414">
        <v>99</v>
      </c>
      <c r="G39" s="144">
        <v>0</v>
      </c>
      <c r="H39" s="177">
        <v>-99</v>
      </c>
    </row>
    <row r="40" spans="1:8" x14ac:dyDescent="0.2">
      <c r="A40" s="409"/>
      <c r="B40" s="552" t="s">
        <v>658</v>
      </c>
      <c r="C40" s="144">
        <v>0</v>
      </c>
      <c r="D40" s="144">
        <v>31</v>
      </c>
      <c r="E40" s="177">
        <v>31</v>
      </c>
      <c r="F40" s="144">
        <v>0</v>
      </c>
      <c r="G40" s="144">
        <v>269</v>
      </c>
      <c r="H40" s="177">
        <v>269</v>
      </c>
    </row>
    <row r="41" spans="1:8" x14ac:dyDescent="0.2">
      <c r="A41" s="409"/>
      <c r="B41" s="552" t="s">
        <v>591</v>
      </c>
      <c r="C41" s="144">
        <v>20</v>
      </c>
      <c r="D41" s="144">
        <v>77</v>
      </c>
      <c r="E41" s="177">
        <v>57</v>
      </c>
      <c r="F41" s="414">
        <v>161</v>
      </c>
      <c r="G41" s="144">
        <v>112</v>
      </c>
      <c r="H41" s="177">
        <v>-49</v>
      </c>
    </row>
    <row r="42" spans="1:8" x14ac:dyDescent="0.2">
      <c r="A42" s="409"/>
      <c r="B42" s="552" t="s">
        <v>667</v>
      </c>
      <c r="C42" s="144">
        <v>0</v>
      </c>
      <c r="D42" s="144">
        <v>0</v>
      </c>
      <c r="E42" s="179">
        <v>0</v>
      </c>
      <c r="F42" s="144">
        <v>0</v>
      </c>
      <c r="G42" s="144">
        <v>204</v>
      </c>
      <c r="H42" s="177">
        <v>204</v>
      </c>
    </row>
    <row r="43" spans="1:8" x14ac:dyDescent="0.2">
      <c r="A43" s="409"/>
      <c r="B43" s="701" t="s">
        <v>244</v>
      </c>
      <c r="C43" s="144">
        <v>5</v>
      </c>
      <c r="D43" s="144">
        <v>0</v>
      </c>
      <c r="E43" s="179">
        <v>-5</v>
      </c>
      <c r="F43" s="414">
        <v>119</v>
      </c>
      <c r="G43" s="144">
        <v>27</v>
      </c>
      <c r="H43" s="179">
        <v>-92</v>
      </c>
    </row>
    <row r="44" spans="1:8" x14ac:dyDescent="0.2">
      <c r="A44" s="697" t="s">
        <v>466</v>
      </c>
      <c r="B44" s="489"/>
      <c r="C44" s="146">
        <v>34</v>
      </c>
      <c r="D44" s="146">
        <v>108</v>
      </c>
      <c r="E44" s="178">
        <v>74</v>
      </c>
      <c r="F44" s="146">
        <v>662</v>
      </c>
      <c r="G44" s="146">
        <v>620</v>
      </c>
      <c r="H44" s="178">
        <v>-42</v>
      </c>
    </row>
    <row r="45" spans="1:8" x14ac:dyDescent="0.2">
      <c r="A45" s="150" t="s">
        <v>115</v>
      </c>
      <c r="B45" s="150"/>
      <c r="C45" s="150">
        <v>1179</v>
      </c>
      <c r="D45" s="180">
        <v>1911</v>
      </c>
      <c r="E45" s="150">
        <v>732</v>
      </c>
      <c r="F45" s="150">
        <v>15538</v>
      </c>
      <c r="G45" s="180">
        <v>19831</v>
      </c>
      <c r="H45" s="150">
        <v>4293</v>
      </c>
    </row>
    <row r="46" spans="1:8" x14ac:dyDescent="0.2">
      <c r="A46" s="234" t="s">
        <v>452</v>
      </c>
      <c r="B46" s="152"/>
      <c r="C46" s="152">
        <v>170</v>
      </c>
      <c r="D46" s="712">
        <v>0</v>
      </c>
      <c r="E46" s="152">
        <v>-170</v>
      </c>
      <c r="F46" s="152">
        <v>2837</v>
      </c>
      <c r="G46" s="152">
        <v>480</v>
      </c>
      <c r="H46" s="152">
        <v>-2357</v>
      </c>
    </row>
    <row r="47" spans="1:8" x14ac:dyDescent="0.2">
      <c r="A47" s="234" t="s">
        <v>453</v>
      </c>
      <c r="B47" s="152"/>
      <c r="C47" s="152">
        <v>1009</v>
      </c>
      <c r="D47" s="152">
        <v>1911</v>
      </c>
      <c r="E47" s="152">
        <v>902</v>
      </c>
      <c r="F47" s="152">
        <v>12701</v>
      </c>
      <c r="G47" s="152">
        <v>19351</v>
      </c>
      <c r="H47" s="152">
        <v>6650</v>
      </c>
    </row>
    <row r="48" spans="1:8" x14ac:dyDescent="0.2">
      <c r="A48" s="493" t="s">
        <v>454</v>
      </c>
      <c r="B48" s="154"/>
      <c r="C48" s="154">
        <v>727</v>
      </c>
      <c r="D48" s="154">
        <v>1196</v>
      </c>
      <c r="E48" s="154">
        <v>469</v>
      </c>
      <c r="F48" s="154">
        <v>8533</v>
      </c>
      <c r="G48" s="154">
        <v>12498</v>
      </c>
      <c r="H48" s="154">
        <v>3965</v>
      </c>
    </row>
    <row r="49" spans="1:147" x14ac:dyDescent="0.2">
      <c r="A49" s="493" t="s">
        <v>455</v>
      </c>
      <c r="B49" s="154"/>
      <c r="C49" s="154">
        <v>452</v>
      </c>
      <c r="D49" s="154">
        <v>715</v>
      </c>
      <c r="E49" s="154">
        <v>263</v>
      </c>
      <c r="F49" s="154">
        <v>7005</v>
      </c>
      <c r="G49" s="154">
        <v>7333</v>
      </c>
      <c r="H49" s="154">
        <v>328</v>
      </c>
    </row>
    <row r="50" spans="1:147" x14ac:dyDescent="0.2">
      <c r="A50" s="494" t="s">
        <v>681</v>
      </c>
      <c r="B50" s="491"/>
      <c r="C50" s="491">
        <v>675</v>
      </c>
      <c r="D50" s="479">
        <v>1018</v>
      </c>
      <c r="E50" s="492">
        <v>343</v>
      </c>
      <c r="F50" s="492">
        <v>7078</v>
      </c>
      <c r="G50" s="492">
        <v>10082</v>
      </c>
      <c r="H50" s="492">
        <v>3004</v>
      </c>
    </row>
    <row r="51" spans="1:147" x14ac:dyDescent="0.2">
      <c r="B51" s="84"/>
      <c r="C51" s="84"/>
      <c r="D51" s="84"/>
      <c r="E51" s="84"/>
      <c r="F51" s="84"/>
      <c r="G51" s="84"/>
      <c r="H51" s="704" t="s">
        <v>222</v>
      </c>
    </row>
    <row r="52" spans="1:147" x14ac:dyDescent="0.2">
      <c r="A52" s="738" t="s">
        <v>664</v>
      </c>
      <c r="B52" s="84"/>
      <c r="C52" s="84"/>
      <c r="D52" s="84"/>
      <c r="E52" s="84"/>
      <c r="F52" s="84"/>
      <c r="G52" s="84"/>
      <c r="H52" s="84"/>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3"/>
      <c r="BR52" s="393"/>
      <c r="BS52" s="393"/>
      <c r="BT52" s="393"/>
      <c r="BU52" s="393"/>
      <c r="BV52" s="393"/>
      <c r="BW52" s="393"/>
      <c r="BX52" s="393"/>
      <c r="BY52" s="393"/>
      <c r="BZ52" s="393"/>
      <c r="CA52" s="393"/>
      <c r="CB52" s="393"/>
      <c r="CC52" s="393"/>
      <c r="CD52" s="393"/>
      <c r="CE52" s="393"/>
      <c r="CF52" s="393"/>
      <c r="CG52" s="393"/>
      <c r="CH52" s="393"/>
      <c r="CI52" s="393"/>
      <c r="CJ52" s="393"/>
      <c r="CK52" s="393"/>
      <c r="CL52" s="393"/>
      <c r="CM52" s="393"/>
      <c r="CN52" s="393"/>
      <c r="CO52" s="393"/>
      <c r="CP52" s="393"/>
      <c r="CQ52" s="393"/>
      <c r="CR52" s="393"/>
      <c r="CS52" s="393"/>
      <c r="CT52" s="393"/>
      <c r="CU52" s="393"/>
      <c r="CV52" s="393"/>
      <c r="CW52" s="393"/>
      <c r="CX52" s="393"/>
      <c r="CY52" s="393"/>
      <c r="CZ52" s="393"/>
      <c r="DA52" s="393"/>
      <c r="DB52" s="393"/>
      <c r="DC52" s="393"/>
      <c r="DD52" s="393"/>
      <c r="DE52" s="393"/>
      <c r="DF52" s="393"/>
      <c r="DG52" s="393"/>
      <c r="DH52" s="393"/>
      <c r="DI52" s="393"/>
      <c r="DJ52" s="393"/>
      <c r="DK52" s="393"/>
      <c r="DL52" s="393"/>
      <c r="DM52" s="393"/>
      <c r="DN52" s="393"/>
      <c r="DO52" s="393"/>
      <c r="DP52" s="393"/>
      <c r="DQ52" s="393"/>
      <c r="DR52" s="393"/>
      <c r="DS52" s="393"/>
      <c r="DT52" s="393"/>
      <c r="DU52" s="393"/>
      <c r="DV52" s="393"/>
      <c r="DW52" s="393"/>
      <c r="DX52" s="393"/>
      <c r="DY52" s="393"/>
      <c r="DZ52" s="393"/>
      <c r="EA52" s="393"/>
      <c r="EB52" s="393"/>
      <c r="EC52" s="393"/>
      <c r="ED52" s="393"/>
      <c r="EE52" s="393"/>
      <c r="EF52" s="393"/>
      <c r="EG52" s="393"/>
      <c r="EH52" s="393"/>
      <c r="EI52" s="393"/>
      <c r="EJ52" s="393"/>
      <c r="EK52" s="393"/>
      <c r="EL52" s="393"/>
      <c r="EM52" s="393"/>
      <c r="EN52" s="393"/>
      <c r="EO52" s="393"/>
      <c r="EP52" s="393"/>
      <c r="EQ52" s="393"/>
    </row>
    <row r="53" spans="1:147" x14ac:dyDescent="0.2">
      <c r="A53" s="738" t="s">
        <v>543</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811">
        <f>INDICE!A3</f>
        <v>44348</v>
      </c>
      <c r="C3" s="812"/>
      <c r="D3" s="812" t="s">
        <v>116</v>
      </c>
      <c r="E3" s="812"/>
      <c r="F3" s="812" t="s">
        <v>117</v>
      </c>
      <c r="G3" s="812"/>
      <c r="H3" s="812"/>
    </row>
    <row r="4" spans="1:8" x14ac:dyDescent="0.2">
      <c r="A4" s="66"/>
      <c r="B4" s="82" t="s">
        <v>47</v>
      </c>
      <c r="C4" s="82" t="s">
        <v>456</v>
      </c>
      <c r="D4" s="82" t="s">
        <v>47</v>
      </c>
      <c r="E4" s="82" t="s">
        <v>456</v>
      </c>
      <c r="F4" s="82" t="s">
        <v>47</v>
      </c>
      <c r="G4" s="83" t="s">
        <v>456</v>
      </c>
      <c r="H4" s="83" t="s">
        <v>122</v>
      </c>
    </row>
    <row r="5" spans="1:8" x14ac:dyDescent="0.2">
      <c r="A5" s="1" t="s">
        <v>599</v>
      </c>
      <c r="B5" s="602">
        <v>0.216</v>
      </c>
      <c r="C5" s="187">
        <v>-55.000000000000007</v>
      </c>
      <c r="D5" s="95">
        <v>2.2930000000000001</v>
      </c>
      <c r="E5" s="187">
        <v>-20.048814504881452</v>
      </c>
      <c r="F5" s="95">
        <v>5.2549999999999999</v>
      </c>
      <c r="G5" s="187">
        <v>-44.473795435333898</v>
      </c>
      <c r="H5" s="487">
        <v>40.736055168479055</v>
      </c>
    </row>
    <row r="6" spans="1:8" x14ac:dyDescent="0.2">
      <c r="A6" s="1" t="s">
        <v>246</v>
      </c>
      <c r="B6" s="602">
        <v>0.13400000000000001</v>
      </c>
      <c r="C6" s="73">
        <v>-85.850052798310443</v>
      </c>
      <c r="D6" s="95">
        <v>1.893</v>
      </c>
      <c r="E6" s="187">
        <v>-87.922674492790605</v>
      </c>
      <c r="F6" s="95">
        <v>5.0830000000000002</v>
      </c>
      <c r="G6" s="187">
        <v>-82.5733680746023</v>
      </c>
      <c r="H6" s="487">
        <v>39.402734238131117</v>
      </c>
    </row>
    <row r="7" spans="1:8" x14ac:dyDescent="0.2">
      <c r="A7" s="1" t="s">
        <v>247</v>
      </c>
      <c r="B7" s="602">
        <v>0</v>
      </c>
      <c r="C7" s="73" t="s">
        <v>143</v>
      </c>
      <c r="D7" s="747">
        <v>0</v>
      </c>
      <c r="E7" s="187">
        <v>-100</v>
      </c>
      <c r="F7" s="747">
        <v>0</v>
      </c>
      <c r="G7" s="187">
        <v>-100</v>
      </c>
      <c r="H7" s="350" t="s">
        <v>143</v>
      </c>
    </row>
    <row r="8" spans="1:8" x14ac:dyDescent="0.2">
      <c r="A8" s="1" t="s">
        <v>248</v>
      </c>
      <c r="B8" s="602">
        <v>7.3999999999999996E-2</v>
      </c>
      <c r="C8" s="73">
        <v>-30.188679245283019</v>
      </c>
      <c r="D8" s="95">
        <v>0.56200000000000006</v>
      </c>
      <c r="E8" s="187">
        <v>0.35714285714285715</v>
      </c>
      <c r="F8" s="95">
        <v>1.343</v>
      </c>
      <c r="G8" s="187">
        <v>32.576505429417573</v>
      </c>
      <c r="H8" s="487">
        <v>10.410755868937652</v>
      </c>
    </row>
    <row r="9" spans="1:8" x14ac:dyDescent="0.2">
      <c r="A9" t="s">
        <v>637</v>
      </c>
      <c r="B9" s="602">
        <v>9.758E-2</v>
      </c>
      <c r="C9" s="73">
        <v>170.45454545454547</v>
      </c>
      <c r="D9" s="95">
        <v>0.61724000000000001</v>
      </c>
      <c r="E9" s="187">
        <v>-26.595947103034916</v>
      </c>
      <c r="F9" s="95">
        <v>1.21912</v>
      </c>
      <c r="G9" s="187">
        <v>-53.346191525838847</v>
      </c>
      <c r="H9" s="487">
        <v>9.4504547244521753</v>
      </c>
    </row>
    <row r="10" spans="1:8" x14ac:dyDescent="0.2">
      <c r="A10" s="189" t="s">
        <v>249</v>
      </c>
      <c r="B10" s="188">
        <v>0.52158000000000004</v>
      </c>
      <c r="C10" s="189">
        <v>-66.758865067428047</v>
      </c>
      <c r="D10" s="188">
        <v>5.36524</v>
      </c>
      <c r="E10" s="189">
        <v>-73.176321425785972</v>
      </c>
      <c r="F10" s="188">
        <v>12.900119999999999</v>
      </c>
      <c r="G10" s="189">
        <v>-70.150440381034187</v>
      </c>
      <c r="H10" s="189">
        <v>100</v>
      </c>
    </row>
    <row r="11" spans="1:8" x14ac:dyDescent="0.2">
      <c r="A11" s="576" t="s">
        <v>250</v>
      </c>
      <c r="B11" s="642">
        <f>B10/'Consumo PP'!B11*100</f>
        <v>1.1601461723676444E-2</v>
      </c>
      <c r="C11" s="642"/>
      <c r="D11" s="642">
        <f>D10/'Consumo PP'!D11*100</f>
        <v>2.1346568435023593E-2</v>
      </c>
      <c r="E11" s="642"/>
      <c r="F11" s="642">
        <f>F10/'Consumo PP'!F11*100</f>
        <v>2.555918558809751E-2</v>
      </c>
      <c r="G11" s="576"/>
      <c r="H11" s="641"/>
    </row>
    <row r="12" spans="1:8" x14ac:dyDescent="0.2">
      <c r="A12" s="80" t="s">
        <v>586</v>
      </c>
      <c r="B12" s="59"/>
      <c r="C12" s="108"/>
      <c r="D12" s="108"/>
      <c r="E12" s="108"/>
      <c r="F12" s="108"/>
      <c r="G12" s="108"/>
      <c r="H12" s="161" t="s">
        <v>222</v>
      </c>
    </row>
    <row r="13" spans="1:8" s="1" customFormat="1" x14ac:dyDescent="0.2">
      <c r="A13" s="80" t="s">
        <v>536</v>
      </c>
      <c r="B13" s="108"/>
    </row>
    <row r="14" spans="1:8" s="1" customFormat="1" x14ac:dyDescent="0.2">
      <c r="A14" s="393" t="s">
        <v>544</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9">
    <cfRule type="cellIs" dxfId="113" priority="52" operator="between">
      <formula>0.00001</formula>
      <formula>0.499</formula>
    </cfRule>
  </conditionalFormatting>
  <conditionalFormatting sqref="F5:F6">
    <cfRule type="cellIs" dxfId="112" priority="50" operator="between">
      <formula>0.00001</formula>
      <formula>0.499</formula>
    </cfRule>
  </conditionalFormatting>
  <conditionalFormatting sqref="G5">
    <cfRule type="cellIs" dxfId="111" priority="49" operator="between">
      <formula>0.00001</formula>
      <formula>0.499</formula>
    </cfRule>
  </conditionalFormatting>
  <conditionalFormatting sqref="B7 D7">
    <cfRule type="cellIs" dxfId="110" priority="38" operator="between">
      <formula>0.00001</formula>
      <formula>0.499</formula>
    </cfRule>
  </conditionalFormatting>
  <conditionalFormatting sqref="B7 D7">
    <cfRule type="cellIs" dxfId="109" priority="33" operator="between">
      <formula>0.00001</formula>
      <formula>0.499</formula>
    </cfRule>
  </conditionalFormatting>
  <conditionalFormatting sqref="D8 B8">
    <cfRule type="cellIs" dxfId="108" priority="31" operator="between">
      <formula>0.00001</formula>
      <formula>0.499</formula>
    </cfRule>
  </conditionalFormatting>
  <conditionalFormatting sqref="D8">
    <cfRule type="cellIs" dxfId="107" priority="25" operator="between">
      <formula>0.00001</formula>
      <formula>0.499</formula>
    </cfRule>
  </conditionalFormatting>
  <conditionalFormatting sqref="D9 B9">
    <cfRule type="cellIs" dxfId="106" priority="29" operator="between">
      <formula>0.00001</formula>
      <formula>0.499</formula>
    </cfRule>
  </conditionalFormatting>
  <conditionalFormatting sqref="B5">
    <cfRule type="cellIs" dxfId="105" priority="26" operator="between">
      <formula>0.00001</formula>
      <formula>0.499</formula>
    </cfRule>
  </conditionalFormatting>
  <conditionalFormatting sqref="B5">
    <cfRule type="cellIs" dxfId="104" priority="27" operator="between">
      <formula>0.00001</formula>
      <formula>0.499</formula>
    </cfRule>
  </conditionalFormatting>
  <conditionalFormatting sqref="F8">
    <cfRule type="cellIs" dxfId="103" priority="24" operator="between">
      <formula>0.00001</formula>
      <formula>0.499</formula>
    </cfRule>
  </conditionalFormatting>
  <conditionalFormatting sqref="F8">
    <cfRule type="cellIs" dxfId="102" priority="23" operator="between">
      <formula>0.00001</formula>
      <formula>0.499</formula>
    </cfRule>
  </conditionalFormatting>
  <conditionalFormatting sqref="F8">
    <cfRule type="cellIs" dxfId="101" priority="22" operator="between">
      <formula>0.00001</formula>
      <formula>0.499</formula>
    </cfRule>
  </conditionalFormatting>
  <conditionalFormatting sqref="F9">
    <cfRule type="cellIs" dxfId="100" priority="21" operator="between">
      <formula>0.00001</formula>
      <formula>0.499</formula>
    </cfRule>
  </conditionalFormatting>
  <conditionalFormatting sqref="F9">
    <cfRule type="cellIs" dxfId="99" priority="20" operator="between">
      <formula>0.00001</formula>
      <formula>0.499</formula>
    </cfRule>
  </conditionalFormatting>
  <conditionalFormatting sqref="B7">
    <cfRule type="cellIs" dxfId="98" priority="19" operator="between">
      <formula>0.00001</formula>
      <formula>0.499</formula>
    </cfRule>
  </conditionalFormatting>
  <conditionalFormatting sqref="B6">
    <cfRule type="cellIs" dxfId="97" priority="18" operator="between">
      <formula>0.00001</formula>
      <formula>0.499</formula>
    </cfRule>
  </conditionalFormatting>
  <conditionalFormatting sqref="B6">
    <cfRule type="cellIs" dxfId="96" priority="17" operator="between">
      <formula>0.00001</formula>
      <formula>0.499</formula>
    </cfRule>
  </conditionalFormatting>
  <conditionalFormatting sqref="B6">
    <cfRule type="cellIs" dxfId="95" priority="16" operator="between">
      <formula>0.00001</formula>
      <formula>0.499</formula>
    </cfRule>
  </conditionalFormatting>
  <conditionalFormatting sqref="D7">
    <cfRule type="cellIs" dxfId="94" priority="15" operator="between">
      <formula>0.00001</formula>
      <formula>0.499</formula>
    </cfRule>
  </conditionalFormatting>
  <conditionalFormatting sqref="F7">
    <cfRule type="cellIs" dxfId="93" priority="14" operator="between">
      <formula>0.00001</formula>
      <formula>0.499</formula>
    </cfRule>
  </conditionalFormatting>
  <conditionalFormatting sqref="F7">
    <cfRule type="cellIs" dxfId="92" priority="13" operator="between">
      <formula>0.00001</formula>
      <formula>0.499</formula>
    </cfRule>
  </conditionalFormatting>
  <conditionalFormatting sqref="F7">
    <cfRule type="cellIs" dxfId="91" priority="12" operator="between">
      <formula>0.00001</formula>
      <formula>0.499</formula>
    </cfRule>
  </conditionalFormatting>
  <conditionalFormatting sqref="F7">
    <cfRule type="cellIs" dxfId="90" priority="11" operator="between">
      <formula>0.00001</formula>
      <formula>0.499</formula>
    </cfRule>
  </conditionalFormatting>
  <conditionalFormatting sqref="H7">
    <cfRule type="cellIs" dxfId="89" priority="1" operator="between">
      <formula>0</formula>
      <formula>0.5</formula>
    </cfRule>
    <cfRule type="cellIs" dxfId="88" priority="2" operator="between">
      <formula>0</formula>
      <formula>0.49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251</v>
      </c>
      <c r="B1" s="431"/>
      <c r="C1" s="1"/>
      <c r="D1" s="1"/>
      <c r="E1" s="1"/>
      <c r="F1" s="1"/>
      <c r="G1" s="1"/>
    </row>
    <row r="2" spans="1:7" x14ac:dyDescent="0.2">
      <c r="A2" s="1"/>
      <c r="B2" s="1"/>
      <c r="C2" s="1"/>
      <c r="D2" s="1"/>
      <c r="E2" s="1"/>
      <c r="F2" s="1"/>
      <c r="G2" s="55" t="s">
        <v>152</v>
      </c>
    </row>
    <row r="3" spans="1:7" x14ac:dyDescent="0.2">
      <c r="A3" s="56"/>
      <c r="B3" s="814">
        <f>INDICE!A3</f>
        <v>44348</v>
      </c>
      <c r="C3" s="814"/>
      <c r="D3" s="813" t="s">
        <v>116</v>
      </c>
      <c r="E3" s="813"/>
      <c r="F3" s="813" t="s">
        <v>117</v>
      </c>
      <c r="G3" s="813"/>
    </row>
    <row r="4" spans="1:7" x14ac:dyDescent="0.2">
      <c r="A4" s="66"/>
      <c r="B4" s="629" t="s">
        <v>47</v>
      </c>
      <c r="C4" s="197" t="s">
        <v>456</v>
      </c>
      <c r="D4" s="629" t="s">
        <v>47</v>
      </c>
      <c r="E4" s="197" t="s">
        <v>456</v>
      </c>
      <c r="F4" s="629" t="s">
        <v>47</v>
      </c>
      <c r="G4" s="197" t="s">
        <v>456</v>
      </c>
    </row>
    <row r="5" spans="1:7" ht="15" x14ac:dyDescent="0.25">
      <c r="A5" s="426" t="s">
        <v>115</v>
      </c>
      <c r="B5" s="429">
        <v>4485</v>
      </c>
      <c r="C5" s="427">
        <v>2.2105742935278028</v>
      </c>
      <c r="D5" s="428">
        <v>27233</v>
      </c>
      <c r="E5" s="427">
        <v>-6.1351807810291943</v>
      </c>
      <c r="F5" s="430">
        <v>54837</v>
      </c>
      <c r="G5" s="427">
        <v>-12.238333013251394</v>
      </c>
    </row>
    <row r="6" spans="1:7" x14ac:dyDescent="0.2">
      <c r="A6" s="80"/>
      <c r="B6" s="1"/>
      <c r="C6" s="1"/>
      <c r="D6" s="1"/>
      <c r="E6" s="1"/>
      <c r="F6" s="1"/>
      <c r="G6" s="55" t="s">
        <v>222</v>
      </c>
    </row>
    <row r="7" spans="1:7" x14ac:dyDescent="0.2">
      <c r="A7" s="80" t="s">
        <v>586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98" zoomScaleNormal="98"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252</v>
      </c>
      <c r="B1" s="3"/>
      <c r="C1" s="3"/>
      <c r="D1" s="3"/>
      <c r="E1" s="3"/>
      <c r="F1" s="3"/>
      <c r="G1" s="3"/>
    </row>
    <row r="2" spans="1:8" ht="15.75" x14ac:dyDescent="0.25">
      <c r="A2" s="2"/>
      <c r="B2" s="89"/>
      <c r="C2" s="3"/>
      <c r="D2" s="3"/>
      <c r="E2" s="3"/>
      <c r="F2" s="3"/>
      <c r="G2" s="3"/>
      <c r="H2" s="55" t="s">
        <v>152</v>
      </c>
    </row>
    <row r="3" spans="1:8" x14ac:dyDescent="0.2">
      <c r="A3" s="70"/>
      <c r="B3" s="811">
        <f>INDICE!A3</f>
        <v>44348</v>
      </c>
      <c r="C3" s="812"/>
      <c r="D3" s="812" t="s">
        <v>116</v>
      </c>
      <c r="E3" s="812"/>
      <c r="F3" s="812" t="s">
        <v>117</v>
      </c>
      <c r="G3" s="812"/>
      <c r="H3" s="812"/>
    </row>
    <row r="4" spans="1:8" x14ac:dyDescent="0.2">
      <c r="A4" s="66"/>
      <c r="B4" s="63" t="s">
        <v>47</v>
      </c>
      <c r="C4" s="63" t="s">
        <v>429</v>
      </c>
      <c r="D4" s="63" t="s">
        <v>47</v>
      </c>
      <c r="E4" s="63" t="s">
        <v>429</v>
      </c>
      <c r="F4" s="63" t="s">
        <v>47</v>
      </c>
      <c r="G4" s="64" t="s">
        <v>429</v>
      </c>
      <c r="H4" s="64" t="s">
        <v>122</v>
      </c>
    </row>
    <row r="5" spans="1:8" x14ac:dyDescent="0.2">
      <c r="A5" s="3" t="s">
        <v>525</v>
      </c>
      <c r="B5" s="309">
        <v>71</v>
      </c>
      <c r="C5" s="72">
        <v>-20.224719101123593</v>
      </c>
      <c r="D5" s="71">
        <v>495</v>
      </c>
      <c r="E5" s="72">
        <v>1.8518518518518516</v>
      </c>
      <c r="F5" s="71">
        <v>929</v>
      </c>
      <c r="G5" s="72">
        <v>-21.470836855452241</v>
      </c>
      <c r="H5" s="312">
        <v>1.722616949975964</v>
      </c>
    </row>
    <row r="6" spans="1:8" x14ac:dyDescent="0.2">
      <c r="A6" s="3" t="s">
        <v>48</v>
      </c>
      <c r="B6" s="310">
        <v>746.81799999999998</v>
      </c>
      <c r="C6" s="59">
        <v>24.332486489906128</v>
      </c>
      <c r="D6" s="58">
        <v>4424.9169999999995</v>
      </c>
      <c r="E6" s="59">
        <v>16.207661865865209</v>
      </c>
      <c r="F6" s="58">
        <v>8439.3289999999997</v>
      </c>
      <c r="G6" s="59">
        <v>-1.7999041891139715</v>
      </c>
      <c r="H6" s="313">
        <v>15.648795674729495</v>
      </c>
    </row>
    <row r="7" spans="1:8" x14ac:dyDescent="0.2">
      <c r="A7" s="3" t="s">
        <v>49</v>
      </c>
      <c r="B7" s="310">
        <v>656.61599999999999</v>
      </c>
      <c r="C7" s="59">
        <v>17.925453389510878</v>
      </c>
      <c r="D7" s="58">
        <v>3875.8710000000001</v>
      </c>
      <c r="E7" s="59">
        <v>-8.1158499507493111</v>
      </c>
      <c r="F7" s="58">
        <v>7651.4819999999991</v>
      </c>
      <c r="G7" s="59">
        <v>-18.28216455852348</v>
      </c>
      <c r="H7" s="313">
        <v>14.187914516292777</v>
      </c>
    </row>
    <row r="8" spans="1:8" x14ac:dyDescent="0.2">
      <c r="A8" s="3" t="s">
        <v>123</v>
      </c>
      <c r="B8" s="310">
        <v>1742.0000000000002</v>
      </c>
      <c r="C8" s="59">
        <v>-9.176225234619384</v>
      </c>
      <c r="D8" s="58">
        <v>11516</v>
      </c>
      <c r="E8" s="59">
        <v>-7.3084352865421769</v>
      </c>
      <c r="F8" s="58">
        <v>23466</v>
      </c>
      <c r="G8" s="59">
        <v>-10.253566374727502</v>
      </c>
      <c r="H8" s="313">
        <v>43.512302850523113</v>
      </c>
    </row>
    <row r="9" spans="1:8" x14ac:dyDescent="0.2">
      <c r="A9" s="3" t="s">
        <v>124</v>
      </c>
      <c r="B9" s="310">
        <v>186.76400000000001</v>
      </c>
      <c r="C9" s="59">
        <v>0.29212759102137853</v>
      </c>
      <c r="D9" s="58">
        <v>797.78</v>
      </c>
      <c r="E9" s="59">
        <v>-49.514912079198645</v>
      </c>
      <c r="F9" s="58">
        <v>1660.0929999999998</v>
      </c>
      <c r="G9" s="73">
        <v>-58.781014307649215</v>
      </c>
      <c r="H9" s="313">
        <v>3.0782608615031735</v>
      </c>
    </row>
    <row r="10" spans="1:8" x14ac:dyDescent="0.2">
      <c r="A10" s="66" t="s">
        <v>629</v>
      </c>
      <c r="B10" s="311">
        <v>1077.8020000000001</v>
      </c>
      <c r="C10" s="75">
        <v>6.4818666005396359</v>
      </c>
      <c r="D10" s="74">
        <v>5719.7979999999989</v>
      </c>
      <c r="E10" s="75">
        <v>-7.5972895970905867</v>
      </c>
      <c r="F10" s="74">
        <v>11783.670999999998</v>
      </c>
      <c r="G10" s="75">
        <v>-5.1770327597392392</v>
      </c>
      <c r="H10" s="314">
        <v>21.850109146975473</v>
      </c>
    </row>
    <row r="11" spans="1:8" x14ac:dyDescent="0.2">
      <c r="A11" s="76" t="s">
        <v>115</v>
      </c>
      <c r="B11" s="77">
        <v>4481</v>
      </c>
      <c r="C11" s="78">
        <v>2.7073624057130981</v>
      </c>
      <c r="D11" s="77">
        <v>26829.365999999998</v>
      </c>
      <c r="E11" s="78">
        <v>-6.5383621364894813</v>
      </c>
      <c r="F11" s="77">
        <v>53929.574999999997</v>
      </c>
      <c r="G11" s="78">
        <v>-12.653093544722832</v>
      </c>
      <c r="H11" s="78">
        <v>100</v>
      </c>
    </row>
    <row r="12" spans="1:8" x14ac:dyDescent="0.2">
      <c r="A12" s="3"/>
      <c r="B12" s="3"/>
      <c r="C12" s="3"/>
      <c r="D12" s="3"/>
      <c r="E12" s="3"/>
      <c r="F12" s="3"/>
      <c r="G12" s="3"/>
      <c r="H12" s="79" t="s">
        <v>222</v>
      </c>
    </row>
    <row r="13" spans="1:8" x14ac:dyDescent="0.2">
      <c r="A13" s="80" t="s">
        <v>587</v>
      </c>
      <c r="B13" s="3"/>
      <c r="C13" s="3"/>
      <c r="D13" s="3"/>
      <c r="E13" s="3"/>
      <c r="F13" s="3"/>
      <c r="G13" s="3"/>
      <c r="H13" s="3"/>
    </row>
    <row r="14" spans="1:8" x14ac:dyDescent="0.2">
      <c r="A14" s="80" t="s">
        <v>588</v>
      </c>
      <c r="B14" s="58"/>
      <c r="C14" s="3"/>
      <c r="D14" s="3"/>
      <c r="E14" s="3"/>
      <c r="F14" s="3"/>
      <c r="G14" s="3"/>
      <c r="H14" s="3"/>
    </row>
    <row r="15" spans="1:8" x14ac:dyDescent="0.2">
      <c r="A15" s="80" t="s">
        <v>544</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253</v>
      </c>
      <c r="B1" s="158"/>
      <c r="C1" s="158"/>
      <c r="D1" s="158"/>
      <c r="E1" s="158"/>
      <c r="F1" s="15"/>
      <c r="G1" s="15"/>
    </row>
    <row r="2" spans="1:7" x14ac:dyDescent="0.2">
      <c r="A2" s="158"/>
      <c r="B2" s="158"/>
      <c r="C2" s="158"/>
      <c r="D2" s="158"/>
      <c r="E2" s="161" t="s">
        <v>152</v>
      </c>
      <c r="F2" s="15"/>
      <c r="G2" s="15"/>
    </row>
    <row r="3" spans="1:7" x14ac:dyDescent="0.2">
      <c r="A3" s="833">
        <f>INDICE!A3</f>
        <v>44348</v>
      </c>
      <c r="B3" s="833">
        <v>41671</v>
      </c>
      <c r="C3" s="834">
        <v>41671</v>
      </c>
      <c r="D3" s="833">
        <v>41671</v>
      </c>
      <c r="E3" s="833">
        <v>41671</v>
      </c>
      <c r="F3" s="15"/>
    </row>
    <row r="4" spans="1:7" ht="15" x14ac:dyDescent="0.25">
      <c r="A4" s="1" t="s">
        <v>30</v>
      </c>
      <c r="B4" s="166">
        <v>0.52158000000000004</v>
      </c>
      <c r="C4" s="432"/>
      <c r="D4" s="15" t="s">
        <v>254</v>
      </c>
      <c r="E4" s="496">
        <v>4481</v>
      </c>
    </row>
    <row r="5" spans="1:7" x14ac:dyDescent="0.2">
      <c r="A5" s="1" t="s">
        <v>255</v>
      </c>
      <c r="B5" s="166">
        <v>4347</v>
      </c>
      <c r="C5" s="241"/>
      <c r="D5" s="1" t="s">
        <v>256</v>
      </c>
      <c r="E5" s="166">
        <v>-308</v>
      </c>
    </row>
    <row r="6" spans="1:7" x14ac:dyDescent="0.2">
      <c r="A6" s="1" t="s">
        <v>480</v>
      </c>
      <c r="B6" s="166">
        <v>207</v>
      </c>
      <c r="C6" s="241"/>
      <c r="D6" s="1" t="s">
        <v>257</v>
      </c>
      <c r="E6" s="166">
        <v>464.81278999999995</v>
      </c>
    </row>
    <row r="7" spans="1:7" x14ac:dyDescent="0.2">
      <c r="A7" s="1" t="s">
        <v>481</v>
      </c>
      <c r="B7" s="166">
        <v>14.478420000000369</v>
      </c>
      <c r="C7" s="241"/>
      <c r="D7" s="1" t="s">
        <v>482</v>
      </c>
      <c r="E7" s="166">
        <v>1179</v>
      </c>
    </row>
    <row r="8" spans="1:7" x14ac:dyDescent="0.2">
      <c r="A8" s="1" t="s">
        <v>483</v>
      </c>
      <c r="B8" s="166">
        <v>-84</v>
      </c>
      <c r="C8" s="241"/>
      <c r="D8" s="1" t="s">
        <v>484</v>
      </c>
      <c r="E8" s="166">
        <v>-1911</v>
      </c>
    </row>
    <row r="9" spans="1:7" ht="15" x14ac:dyDescent="0.25">
      <c r="A9" s="173" t="s">
        <v>58</v>
      </c>
      <c r="B9" s="436">
        <v>4485</v>
      </c>
      <c r="C9" s="241"/>
      <c r="D9" s="1" t="s">
        <v>259</v>
      </c>
      <c r="E9" s="166">
        <v>590</v>
      </c>
    </row>
    <row r="10" spans="1:7" ht="15" x14ac:dyDescent="0.25">
      <c r="A10" s="1" t="s">
        <v>258</v>
      </c>
      <c r="B10" s="166">
        <v>-4</v>
      </c>
      <c r="C10" s="241"/>
      <c r="D10" s="173" t="s">
        <v>485</v>
      </c>
      <c r="E10" s="436">
        <v>4495.8127899999999</v>
      </c>
      <c r="G10" s="508"/>
    </row>
    <row r="11" spans="1:7" ht="15" x14ac:dyDescent="0.25">
      <c r="A11" s="173" t="s">
        <v>254</v>
      </c>
      <c r="B11" s="436">
        <v>4481</v>
      </c>
      <c r="C11" s="433"/>
      <c r="D11" s="212"/>
      <c r="E11" s="425"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activeCell="G18" sqref="G18"/>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37" t="s">
        <v>487</v>
      </c>
      <c r="B1" s="837"/>
      <c r="C1" s="837"/>
      <c r="D1" s="837"/>
      <c r="E1" s="192"/>
      <c r="F1" s="192"/>
      <c r="G1" s="6"/>
      <c r="H1" s="6"/>
      <c r="I1" s="6"/>
      <c r="J1" s="6"/>
    </row>
    <row r="2" spans="1:10" ht="14.25" customHeight="1" x14ac:dyDescent="0.2">
      <c r="A2" s="837"/>
      <c r="B2" s="837"/>
      <c r="C2" s="837"/>
      <c r="D2" s="837"/>
      <c r="E2" s="192"/>
      <c r="F2" s="192"/>
      <c r="G2" s="6"/>
      <c r="H2" s="6"/>
      <c r="I2" s="6"/>
      <c r="J2" s="6"/>
    </row>
    <row r="3" spans="1:10" ht="14.25" customHeight="1" x14ac:dyDescent="0.2">
      <c r="A3" s="53"/>
      <c r="B3" s="53"/>
      <c r="C3" s="53"/>
      <c r="D3" s="55" t="s">
        <v>260</v>
      </c>
    </row>
    <row r="4" spans="1:10" ht="14.25" customHeight="1" x14ac:dyDescent="0.2">
      <c r="A4" s="193"/>
      <c r="B4" s="193"/>
      <c r="C4" s="194" t="s">
        <v>600</v>
      </c>
      <c r="D4" s="194" t="s">
        <v>601</v>
      </c>
    </row>
    <row r="5" spans="1:10" ht="14.25" customHeight="1" x14ac:dyDescent="0.2">
      <c r="A5" s="838">
        <v>2017</v>
      </c>
      <c r="B5" s="659" t="s">
        <v>602</v>
      </c>
      <c r="C5" s="660">
        <v>14.18</v>
      </c>
      <c r="D5" s="197">
        <v>4.881656804733729</v>
      </c>
    </row>
    <row r="6" spans="1:10" ht="14.25" customHeight="1" x14ac:dyDescent="0.2">
      <c r="A6" s="835" t="s">
        <v>521</v>
      </c>
      <c r="B6" s="195" t="s">
        <v>603</v>
      </c>
      <c r="C6" s="679">
        <v>14.88</v>
      </c>
      <c r="D6" s="196">
        <v>4.9365303244005716</v>
      </c>
    </row>
    <row r="7" spans="1:10" ht="14.25" customHeight="1" x14ac:dyDescent="0.2">
      <c r="A7" s="835" t="s">
        <v>521</v>
      </c>
      <c r="B7" s="195" t="s">
        <v>604</v>
      </c>
      <c r="C7" s="679">
        <v>14.15</v>
      </c>
      <c r="D7" s="196">
        <v>-4.9059139784946266</v>
      </c>
    </row>
    <row r="8" spans="1:10" ht="14.25" customHeight="1" x14ac:dyDescent="0.2">
      <c r="A8" s="836" t="s">
        <v>521</v>
      </c>
      <c r="B8" s="198" t="s">
        <v>605</v>
      </c>
      <c r="C8" s="638">
        <v>14.45</v>
      </c>
      <c r="D8" s="199">
        <v>2.1201413427561762</v>
      </c>
    </row>
    <row r="9" spans="1:10" ht="14.25" customHeight="1" x14ac:dyDescent="0.2">
      <c r="A9" s="838">
        <v>2018</v>
      </c>
      <c r="B9" s="659" t="s">
        <v>606</v>
      </c>
      <c r="C9" s="660">
        <v>14.68</v>
      </c>
      <c r="D9" s="197">
        <v>1.5916955017301067</v>
      </c>
    </row>
    <row r="10" spans="1:10" ht="14.25" customHeight="1" x14ac:dyDescent="0.2">
      <c r="A10" s="835" t="s">
        <v>521</v>
      </c>
      <c r="B10" s="195" t="s">
        <v>607</v>
      </c>
      <c r="C10" s="679">
        <v>13.96</v>
      </c>
      <c r="D10" s="196">
        <v>-4.9046321525885483</v>
      </c>
    </row>
    <row r="11" spans="1:10" ht="14.25" customHeight="1" x14ac:dyDescent="0.2">
      <c r="A11" s="835" t="s">
        <v>521</v>
      </c>
      <c r="B11" s="195" t="s">
        <v>608</v>
      </c>
      <c r="C11" s="679">
        <v>13.27</v>
      </c>
      <c r="D11" s="196">
        <v>-4.9426934097421293</v>
      </c>
    </row>
    <row r="12" spans="1:10" ht="14.25" customHeight="1" x14ac:dyDescent="0.2">
      <c r="A12" s="835" t="s">
        <v>521</v>
      </c>
      <c r="B12" s="195" t="s">
        <v>609</v>
      </c>
      <c r="C12" s="679">
        <v>13.92</v>
      </c>
      <c r="D12" s="196">
        <v>4.8982667671439364</v>
      </c>
    </row>
    <row r="13" spans="1:10" ht="14.25" customHeight="1" x14ac:dyDescent="0.2">
      <c r="A13" s="835" t="s">
        <v>521</v>
      </c>
      <c r="B13" s="195" t="s">
        <v>610</v>
      </c>
      <c r="C13" s="679">
        <v>14.61</v>
      </c>
      <c r="D13" s="196">
        <v>4.9568965517241343</v>
      </c>
    </row>
    <row r="14" spans="1:10" ht="14.25" customHeight="1" x14ac:dyDescent="0.2">
      <c r="A14" s="836" t="s">
        <v>521</v>
      </c>
      <c r="B14" s="198" t="s">
        <v>611</v>
      </c>
      <c r="C14" s="638">
        <v>15.33</v>
      </c>
      <c r="D14" s="199">
        <v>4.928131416837787</v>
      </c>
    </row>
    <row r="15" spans="1:10" ht="14.25" customHeight="1" x14ac:dyDescent="0.2">
      <c r="A15" s="838">
        <v>2019</v>
      </c>
      <c r="B15" s="659" t="s">
        <v>612</v>
      </c>
      <c r="C15" s="660">
        <v>14.57</v>
      </c>
      <c r="D15" s="197">
        <v>-4.9575994781474213</v>
      </c>
    </row>
    <row r="16" spans="1:10" ht="14.25" customHeight="1" x14ac:dyDescent="0.2">
      <c r="A16" s="835" t="s">
        <v>521</v>
      </c>
      <c r="B16" s="195" t="s">
        <v>613</v>
      </c>
      <c r="C16" s="679">
        <v>13.86</v>
      </c>
      <c r="D16" s="196">
        <v>-4.8730267673301357</v>
      </c>
    </row>
    <row r="17" spans="1:4" ht="14.25" customHeight="1" x14ac:dyDescent="0.2">
      <c r="A17" s="835" t="s">
        <v>521</v>
      </c>
      <c r="B17" s="195" t="s">
        <v>615</v>
      </c>
      <c r="C17" s="679">
        <v>13.17</v>
      </c>
      <c r="D17" s="196">
        <v>-4.9783549783549752</v>
      </c>
    </row>
    <row r="18" spans="1:4" ht="14.25" customHeight="1" x14ac:dyDescent="0.2">
      <c r="A18" s="835" t="s">
        <v>521</v>
      </c>
      <c r="B18" s="195" t="s">
        <v>616</v>
      </c>
      <c r="C18" s="679">
        <v>12.77</v>
      </c>
      <c r="D18" s="196">
        <v>-3.0372057706909672</v>
      </c>
    </row>
    <row r="19" spans="1:4" ht="14.25" customHeight="1" x14ac:dyDescent="0.2">
      <c r="A19" s="835" t="s">
        <v>521</v>
      </c>
      <c r="B19" s="195" t="s">
        <v>622</v>
      </c>
      <c r="C19" s="679">
        <v>12.15</v>
      </c>
      <c r="D19" s="196">
        <v>-4.8551292090837839</v>
      </c>
    </row>
    <row r="20" spans="1:4" ht="14.25" customHeight="1" x14ac:dyDescent="0.2">
      <c r="A20" s="836" t="s">
        <v>521</v>
      </c>
      <c r="B20" s="198" t="s">
        <v>624</v>
      </c>
      <c r="C20" s="638">
        <v>12.74</v>
      </c>
      <c r="D20" s="199">
        <v>4.8559670781892992</v>
      </c>
    </row>
    <row r="21" spans="1:4" ht="14.25" customHeight="1" x14ac:dyDescent="0.2">
      <c r="A21" s="838">
        <v>2020</v>
      </c>
      <c r="B21" s="659" t="s">
        <v>641</v>
      </c>
      <c r="C21" s="660">
        <v>13.37</v>
      </c>
      <c r="D21" s="197">
        <v>4.9450549450549373</v>
      </c>
    </row>
    <row r="22" spans="1:4" ht="14.25" customHeight="1" x14ac:dyDescent="0.2">
      <c r="A22" s="835" t="s">
        <v>521</v>
      </c>
      <c r="B22" s="195" t="s">
        <v>649</v>
      </c>
      <c r="C22" s="679">
        <v>12.71</v>
      </c>
      <c r="D22" s="196">
        <v>-4.9364248317127783</v>
      </c>
    </row>
    <row r="23" spans="1:4" ht="14.25" customHeight="1" x14ac:dyDescent="0.2">
      <c r="A23" s="835" t="s">
        <v>521</v>
      </c>
      <c r="B23" s="195" t="s">
        <v>651</v>
      </c>
      <c r="C23" s="679">
        <v>12.09</v>
      </c>
      <c r="D23" s="196">
        <v>-4.8780487804878128</v>
      </c>
    </row>
    <row r="24" spans="1:4" ht="14.25" customHeight="1" x14ac:dyDescent="0.2">
      <c r="A24" s="836" t="s">
        <v>521</v>
      </c>
      <c r="B24" s="198" t="s">
        <v>654</v>
      </c>
      <c r="C24" s="638">
        <v>12.68</v>
      </c>
      <c r="D24" s="199">
        <v>4.8800661703887496</v>
      </c>
    </row>
    <row r="25" spans="1:4" ht="14.25" customHeight="1" x14ac:dyDescent="0.2">
      <c r="A25" s="835">
        <v>2021</v>
      </c>
      <c r="B25" s="195" t="s">
        <v>655</v>
      </c>
      <c r="C25" s="679">
        <v>13.3</v>
      </c>
      <c r="D25" s="196">
        <v>4.8895899053627838</v>
      </c>
    </row>
    <row r="26" spans="1:4" ht="14.25" customHeight="1" x14ac:dyDescent="0.2">
      <c r="A26" s="835" t="s">
        <v>521</v>
      </c>
      <c r="B26" s="195" t="s">
        <v>657</v>
      </c>
      <c r="C26" s="679">
        <v>13.96</v>
      </c>
      <c r="D26" s="196">
        <v>4.9624060150375948</v>
      </c>
    </row>
    <row r="27" spans="1:4" ht="14.25" customHeight="1" x14ac:dyDescent="0.2">
      <c r="A27" s="836" t="s">
        <v>521</v>
      </c>
      <c r="B27" s="198" t="s">
        <v>665</v>
      </c>
      <c r="C27" s="638">
        <v>14.64</v>
      </c>
      <c r="D27" s="199">
        <v>4.871060171919769</v>
      </c>
    </row>
    <row r="28" spans="1:4" ht="14.25" customHeight="1" x14ac:dyDescent="0.2">
      <c r="A28" s="661" t="s">
        <v>261</v>
      </c>
      <c r="B28"/>
      <c r="C28"/>
      <c r="D28" s="793" t="s">
        <v>585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5:A27"/>
    <mergeCell ref="A1:D2"/>
    <mergeCell ref="A5:A8"/>
    <mergeCell ref="A9:A14"/>
    <mergeCell ref="A15:A20"/>
    <mergeCell ref="A21: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593</v>
      </c>
      <c r="B1" s="53"/>
      <c r="C1" s="53"/>
      <c r="D1" s="53"/>
      <c r="E1" s="53"/>
      <c r="F1" s="6"/>
    </row>
    <row r="2" spans="1:6" x14ac:dyDescent="0.2">
      <c r="A2" s="54"/>
      <c r="B2" s="54"/>
      <c r="C2" s="54"/>
      <c r="D2" s="54"/>
      <c r="E2" s="54"/>
      <c r="F2" s="55" t="s">
        <v>106</v>
      </c>
    </row>
    <row r="3" spans="1:6" ht="14.65" customHeight="1" x14ac:dyDescent="0.2">
      <c r="A3" s="56"/>
      <c r="B3" s="801" t="s">
        <v>660</v>
      </c>
      <c r="C3" s="803" t="s">
        <v>428</v>
      </c>
      <c r="D3" s="801" t="s">
        <v>646</v>
      </c>
      <c r="E3" s="803" t="s">
        <v>428</v>
      </c>
      <c r="F3" s="805" t="s">
        <v>661</v>
      </c>
    </row>
    <row r="4" spans="1:6" ht="14.65" customHeight="1" x14ac:dyDescent="0.2">
      <c r="A4" s="506"/>
      <c r="B4" s="802"/>
      <c r="C4" s="804"/>
      <c r="D4" s="802"/>
      <c r="E4" s="804"/>
      <c r="F4" s="806"/>
    </row>
    <row r="5" spans="1:6" x14ac:dyDescent="0.2">
      <c r="A5" s="3" t="s">
        <v>108</v>
      </c>
      <c r="B5" s="95">
        <v>2918.6689261488482</v>
      </c>
      <c r="C5" s="187">
        <v>2.6410776005068048</v>
      </c>
      <c r="D5" s="95">
        <v>4901.9519919747781</v>
      </c>
      <c r="E5" s="187">
        <v>3.8871252162513166</v>
      </c>
      <c r="F5" s="187">
        <v>-40.45904711169873</v>
      </c>
    </row>
    <row r="6" spans="1:6" x14ac:dyDescent="0.2">
      <c r="A6" s="3" t="s">
        <v>109</v>
      </c>
      <c r="B6" s="95">
        <v>45139.415942167434</v>
      </c>
      <c r="C6" s="187">
        <v>40.846256756542552</v>
      </c>
      <c r="D6" s="95">
        <v>56162.26234833285</v>
      </c>
      <c r="E6" s="187">
        <v>44.535268100000138</v>
      </c>
      <c r="F6" s="187">
        <v>-19.626784864539246</v>
      </c>
    </row>
    <row r="7" spans="1:6" x14ac:dyDescent="0.2">
      <c r="A7" s="3" t="s">
        <v>110</v>
      </c>
      <c r="B7" s="95">
        <v>27911.199484092864</v>
      </c>
      <c r="C7" s="187">
        <v>25.256596628786447</v>
      </c>
      <c r="D7" s="95">
        <v>30896.861564918319</v>
      </c>
      <c r="E7" s="187">
        <v>24.500437762067349</v>
      </c>
      <c r="F7" s="187">
        <v>-9.6633183100237918</v>
      </c>
    </row>
    <row r="8" spans="1:6" x14ac:dyDescent="0.2">
      <c r="A8" s="3" t="s">
        <v>111</v>
      </c>
      <c r="B8" s="95">
        <v>15193.596949819197</v>
      </c>
      <c r="C8" s="187">
        <v>13.748550997267017</v>
      </c>
      <c r="D8" s="95">
        <v>15218</v>
      </c>
      <c r="E8" s="187">
        <v>12.067493039049921</v>
      </c>
      <c r="F8" s="187">
        <v>-0.16035648692865617</v>
      </c>
    </row>
    <row r="9" spans="1:6" x14ac:dyDescent="0.2">
      <c r="A9" s="3" t="s">
        <v>112</v>
      </c>
      <c r="B9" s="95">
        <v>18448.329927635179</v>
      </c>
      <c r="C9" s="187">
        <v>16.693729974686335</v>
      </c>
      <c r="D9" s="95">
        <v>18024.937995223081</v>
      </c>
      <c r="E9" s="187">
        <v>14.293324601567944</v>
      </c>
      <c r="F9" s="187">
        <v>2.348923100452851</v>
      </c>
    </row>
    <row r="10" spans="1:6" x14ac:dyDescent="0.2">
      <c r="A10" s="3" t="s">
        <v>113</v>
      </c>
      <c r="B10" s="95">
        <v>617.32795930065924</v>
      </c>
      <c r="C10" s="187">
        <v>0.55861458998258418</v>
      </c>
      <c r="D10" s="95">
        <v>313.31804719594913</v>
      </c>
      <c r="E10" s="187">
        <v>0.24845336795543638</v>
      </c>
      <c r="F10" s="187">
        <v>97.029173654520534</v>
      </c>
    </row>
    <row r="11" spans="1:6" x14ac:dyDescent="0.2">
      <c r="A11" s="3" t="s">
        <v>114</v>
      </c>
      <c r="B11" s="95">
        <v>281.99354144453991</v>
      </c>
      <c r="C11" s="187">
        <v>0.25517345222826404</v>
      </c>
      <c r="D11" s="95">
        <v>590.05382631126406</v>
      </c>
      <c r="E11" s="187">
        <v>0.4678979131078953</v>
      </c>
      <c r="F11" s="187">
        <v>-52.208844537551869</v>
      </c>
    </row>
    <row r="12" spans="1:6" x14ac:dyDescent="0.2">
      <c r="A12" s="60" t="s">
        <v>115</v>
      </c>
      <c r="B12" s="476">
        <v>110510.53273060871</v>
      </c>
      <c r="C12" s="477">
        <v>100</v>
      </c>
      <c r="D12" s="476">
        <v>126107.38577395624</v>
      </c>
      <c r="E12" s="477">
        <v>100</v>
      </c>
      <c r="F12" s="477">
        <v>-12.367914018378292</v>
      </c>
    </row>
    <row r="13" spans="1:6" x14ac:dyDescent="0.2">
      <c r="A13" s="3"/>
      <c r="B13" s="3"/>
      <c r="C13" s="3"/>
      <c r="D13" s="3"/>
      <c r="E13" s="3"/>
      <c r="F13" s="55" t="s">
        <v>585</v>
      </c>
    </row>
    <row r="14" spans="1:6" x14ac:dyDescent="0.2">
      <c r="A14" s="478"/>
      <c r="B14" s="1"/>
      <c r="C14" s="1"/>
      <c r="D14" s="1"/>
      <c r="E14" s="1"/>
      <c r="F14" s="1"/>
    </row>
    <row r="15" spans="1:6" x14ac:dyDescent="0.2">
      <c r="A15" s="505"/>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488</v>
      </c>
      <c r="B1" s="53"/>
      <c r="C1" s="53"/>
      <c r="D1" s="6"/>
      <c r="E1" s="6"/>
      <c r="F1" s="6"/>
    </row>
    <row r="2" spans="1:6" x14ac:dyDescent="0.2">
      <c r="A2" s="54"/>
      <c r="B2" s="54"/>
      <c r="C2" s="54"/>
      <c r="D2" s="65"/>
      <c r="E2" s="65"/>
      <c r="F2" s="55" t="s">
        <v>262</v>
      </c>
    </row>
    <row r="3" spans="1:6" x14ac:dyDescent="0.2">
      <c r="A3" s="56"/>
      <c r="B3" s="814" t="s">
        <v>263</v>
      </c>
      <c r="C3" s="814"/>
      <c r="D3" s="814"/>
      <c r="E3" s="813" t="s">
        <v>264</v>
      </c>
      <c r="F3" s="813"/>
    </row>
    <row r="4" spans="1:6" x14ac:dyDescent="0.2">
      <c r="A4" s="66"/>
      <c r="B4" s="201" t="s">
        <v>670</v>
      </c>
      <c r="C4" s="202" t="s">
        <v>662</v>
      </c>
      <c r="D4" s="201" t="s">
        <v>675</v>
      </c>
      <c r="E4" s="185" t="s">
        <v>265</v>
      </c>
      <c r="F4" s="184" t="s">
        <v>266</v>
      </c>
    </row>
    <row r="5" spans="1:6" x14ac:dyDescent="0.2">
      <c r="A5" s="434" t="s">
        <v>490</v>
      </c>
      <c r="B5" s="90">
        <v>137.19695301000004</v>
      </c>
      <c r="C5" s="90">
        <v>134.7880077548387</v>
      </c>
      <c r="D5" s="90">
        <v>112.43381209333332</v>
      </c>
      <c r="E5" s="90">
        <v>1.7872103722631543</v>
      </c>
      <c r="F5" s="90">
        <v>22.02463872354555</v>
      </c>
    </row>
    <row r="6" spans="1:6" x14ac:dyDescent="0.2">
      <c r="A6" s="66" t="s">
        <v>489</v>
      </c>
      <c r="B6" s="97">
        <v>123.55346475666664</v>
      </c>
      <c r="C6" s="199">
        <v>120.61179030000002</v>
      </c>
      <c r="D6" s="97">
        <v>102.36824075000001</v>
      </c>
      <c r="E6" s="97">
        <v>2.4389609418363949</v>
      </c>
      <c r="F6" s="97">
        <v>20.695113886351152</v>
      </c>
    </row>
    <row r="7" spans="1:6" x14ac:dyDescent="0.2">
      <c r="F7" s="55" t="s">
        <v>585</v>
      </c>
    </row>
    <row r="13" spans="1:6" x14ac:dyDescent="0.2">
      <c r="C13" s="1" t="s">
        <v>377</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9" t="s">
        <v>267</v>
      </c>
      <c r="B1" s="799"/>
      <c r="C1" s="799"/>
      <c r="D1" s="3"/>
      <c r="E1" s="3"/>
    </row>
    <row r="2" spans="1:38" x14ac:dyDescent="0.2">
      <c r="A2" s="800"/>
      <c r="B2" s="799"/>
      <c r="C2" s="799"/>
      <c r="D2" s="3"/>
      <c r="E2" s="55" t="s">
        <v>262</v>
      </c>
    </row>
    <row r="3" spans="1:38" x14ac:dyDescent="0.2">
      <c r="A3" s="57"/>
      <c r="B3" s="203" t="s">
        <v>268</v>
      </c>
      <c r="C3" s="203" t="s">
        <v>269</v>
      </c>
      <c r="D3" s="203" t="s">
        <v>270</v>
      </c>
      <c r="E3" s="203" t="s">
        <v>271</v>
      </c>
    </row>
    <row r="4" spans="1:38" x14ac:dyDescent="0.2">
      <c r="A4" s="204" t="s">
        <v>272</v>
      </c>
      <c r="B4" s="205">
        <v>137.19695301000004</v>
      </c>
      <c r="C4" s="206">
        <v>23.811041431487613</v>
      </c>
      <c r="D4" s="206">
        <v>47.411314058512417</v>
      </c>
      <c r="E4" s="206">
        <v>65.974597520000017</v>
      </c>
      <c r="F4" s="630"/>
      <c r="G4" s="630"/>
      <c r="H4" s="630"/>
      <c r="M4" s="321"/>
      <c r="N4" s="321"/>
      <c r="O4" s="321"/>
      <c r="P4" s="321"/>
      <c r="Q4" s="321"/>
      <c r="R4" s="321"/>
      <c r="S4" s="321"/>
      <c r="T4" s="321"/>
      <c r="U4" s="321"/>
      <c r="V4" s="321"/>
      <c r="W4" s="321"/>
      <c r="X4" s="321"/>
      <c r="Y4" s="321"/>
      <c r="Z4" s="321"/>
      <c r="AA4" s="321"/>
      <c r="AB4" s="321"/>
      <c r="AC4" s="321"/>
      <c r="AD4" s="321"/>
      <c r="AE4" s="286"/>
      <c r="AF4" s="286"/>
      <c r="AG4" s="286"/>
      <c r="AH4" s="286"/>
      <c r="AI4" s="286"/>
      <c r="AJ4" s="286"/>
      <c r="AK4" s="286"/>
      <c r="AL4" s="286"/>
    </row>
    <row r="5" spans="1:38" x14ac:dyDescent="0.2">
      <c r="A5" s="207" t="s">
        <v>273</v>
      </c>
      <c r="B5" s="208">
        <v>155.77333333333334</v>
      </c>
      <c r="C5" s="92">
        <v>21.485977011494256</v>
      </c>
      <c r="D5" s="92">
        <v>68.835422988505741</v>
      </c>
      <c r="E5" s="92">
        <v>65.451933333333344</v>
      </c>
      <c r="F5" s="630"/>
      <c r="G5" s="630"/>
      <c r="M5" s="631"/>
      <c r="N5" s="631"/>
      <c r="O5" s="631"/>
      <c r="P5" s="631"/>
      <c r="Q5" s="631"/>
      <c r="R5" s="631"/>
      <c r="S5" s="631"/>
      <c r="T5" s="631"/>
      <c r="U5" s="631"/>
      <c r="V5" s="631"/>
      <c r="W5" s="631"/>
      <c r="X5" s="631"/>
      <c r="Y5" s="631"/>
      <c r="Z5" s="631"/>
      <c r="AA5" s="631"/>
      <c r="AB5" s="631"/>
      <c r="AC5" s="631"/>
      <c r="AD5" s="631"/>
      <c r="AE5" s="285"/>
      <c r="AF5" s="285"/>
      <c r="AG5" s="285"/>
      <c r="AH5" s="285"/>
      <c r="AI5" s="285"/>
      <c r="AJ5" s="285"/>
      <c r="AK5" s="285"/>
      <c r="AL5" s="285"/>
    </row>
    <row r="6" spans="1:38" x14ac:dyDescent="0.2">
      <c r="A6" s="207" t="s">
        <v>274</v>
      </c>
      <c r="B6" s="208">
        <v>125.64666666666668</v>
      </c>
      <c r="C6" s="92">
        <v>20.941111111111113</v>
      </c>
      <c r="D6" s="92">
        <v>48.926922222222231</v>
      </c>
      <c r="E6" s="92">
        <v>55.778633333333332</v>
      </c>
      <c r="F6" s="630"/>
      <c r="G6" s="630"/>
      <c r="M6" s="631"/>
      <c r="N6" s="631"/>
      <c r="O6" s="631"/>
      <c r="P6" s="631"/>
      <c r="Q6" s="631"/>
      <c r="R6" s="631"/>
      <c r="S6" s="631"/>
      <c r="T6" s="631"/>
      <c r="U6" s="631"/>
      <c r="V6" s="631"/>
      <c r="W6" s="631"/>
      <c r="X6" s="631"/>
      <c r="Y6" s="631"/>
      <c r="Z6" s="631"/>
      <c r="AA6" s="631"/>
      <c r="AB6" s="631"/>
      <c r="AC6" s="631"/>
      <c r="AD6" s="631"/>
      <c r="AE6" s="285"/>
      <c r="AF6" s="285"/>
      <c r="AG6" s="285"/>
      <c r="AH6" s="285"/>
      <c r="AI6" s="285"/>
      <c r="AJ6" s="285"/>
      <c r="AK6" s="285"/>
      <c r="AL6" s="285"/>
    </row>
    <row r="7" spans="1:38" x14ac:dyDescent="0.2">
      <c r="A7" s="207" t="s">
        <v>235</v>
      </c>
      <c r="B7" s="208">
        <v>146.03810000000001</v>
      </c>
      <c r="C7" s="92">
        <v>25.345455371900826</v>
      </c>
      <c r="D7" s="92">
        <v>60.015611294765847</v>
      </c>
      <c r="E7" s="92">
        <v>60.677033333333341</v>
      </c>
      <c r="F7" s="630"/>
      <c r="G7" s="630"/>
      <c r="N7" s="631"/>
      <c r="O7" s="631"/>
      <c r="P7" s="631"/>
      <c r="Q7" s="631"/>
      <c r="R7" s="631"/>
      <c r="S7" s="631"/>
      <c r="T7" s="631"/>
      <c r="U7" s="631"/>
      <c r="V7" s="631"/>
      <c r="W7" s="631"/>
      <c r="X7" s="631"/>
      <c r="Y7" s="631"/>
      <c r="Z7" s="631"/>
      <c r="AA7" s="631"/>
      <c r="AB7" s="631"/>
      <c r="AC7" s="631"/>
      <c r="AD7" s="631"/>
      <c r="AE7" s="285"/>
      <c r="AF7" s="285"/>
      <c r="AG7" s="285"/>
      <c r="AH7" s="285"/>
      <c r="AI7" s="285"/>
      <c r="AJ7" s="285"/>
      <c r="AK7" s="285"/>
      <c r="AL7" s="285"/>
    </row>
    <row r="8" spans="1:38" x14ac:dyDescent="0.2">
      <c r="A8" s="207" t="s">
        <v>275</v>
      </c>
      <c r="B8" s="208">
        <v>104.41453333333334</v>
      </c>
      <c r="C8" s="92">
        <v>17.402422222222228</v>
      </c>
      <c r="D8" s="92">
        <v>36.302411111111113</v>
      </c>
      <c r="E8" s="92">
        <v>50.709699999999998</v>
      </c>
      <c r="F8" s="630"/>
      <c r="G8" s="630"/>
      <c r="N8" s="631"/>
      <c r="O8" s="631"/>
      <c r="P8" s="631"/>
      <c r="Q8" s="631"/>
      <c r="R8" s="631"/>
      <c r="S8" s="631"/>
      <c r="T8" s="631"/>
      <c r="U8" s="631"/>
      <c r="V8" s="631"/>
      <c r="W8" s="631"/>
      <c r="X8" s="631"/>
      <c r="Y8" s="631"/>
      <c r="Z8" s="631"/>
      <c r="AA8" s="631"/>
      <c r="AB8" s="631"/>
      <c r="AC8" s="631"/>
      <c r="AD8" s="631"/>
      <c r="AE8" s="285"/>
      <c r="AF8" s="285"/>
      <c r="AG8" s="285"/>
      <c r="AH8" s="285"/>
      <c r="AI8" s="285"/>
      <c r="AJ8" s="285"/>
      <c r="AK8" s="285"/>
      <c r="AL8" s="285"/>
    </row>
    <row r="9" spans="1:38" x14ac:dyDescent="0.2">
      <c r="A9" s="207" t="s">
        <v>276</v>
      </c>
      <c r="B9" s="208">
        <v>123.90420000000002</v>
      </c>
      <c r="C9" s="92">
        <v>19.783023529411768</v>
      </c>
      <c r="D9" s="92">
        <v>43.970009803921585</v>
      </c>
      <c r="E9" s="92">
        <v>60.151166666666668</v>
      </c>
      <c r="F9" s="630"/>
      <c r="G9" s="630"/>
    </row>
    <row r="10" spans="1:38" x14ac:dyDescent="0.2">
      <c r="A10" s="207" t="s">
        <v>277</v>
      </c>
      <c r="B10" s="208">
        <v>139.63346666666664</v>
      </c>
      <c r="C10" s="92">
        <v>27.926693333333326</v>
      </c>
      <c r="D10" s="92">
        <v>51.478373333333316</v>
      </c>
      <c r="E10" s="92">
        <v>60.228400000000001</v>
      </c>
      <c r="F10" s="630"/>
      <c r="G10" s="630"/>
    </row>
    <row r="11" spans="1:38" x14ac:dyDescent="0.2">
      <c r="A11" s="207" t="s">
        <v>278</v>
      </c>
      <c r="B11" s="208">
        <v>166.16206666666668</v>
      </c>
      <c r="C11" s="92">
        <v>33.232413333333334</v>
      </c>
      <c r="D11" s="92">
        <v>62.623653333333358</v>
      </c>
      <c r="E11" s="92">
        <v>70.305999999999983</v>
      </c>
      <c r="F11" s="630"/>
      <c r="G11" s="630"/>
    </row>
    <row r="12" spans="1:38" x14ac:dyDescent="0.2">
      <c r="A12" s="207" t="s">
        <v>279</v>
      </c>
      <c r="B12" s="208">
        <v>135.94333333333333</v>
      </c>
      <c r="C12" s="92">
        <v>22.657222222222224</v>
      </c>
      <c r="D12" s="92">
        <v>54.364844444444451</v>
      </c>
      <c r="E12" s="92">
        <v>58.921266666666654</v>
      </c>
      <c r="F12" s="630"/>
      <c r="G12" s="630"/>
    </row>
    <row r="13" spans="1:38" x14ac:dyDescent="0.2">
      <c r="A13" s="207" t="s">
        <v>280</v>
      </c>
      <c r="B13" s="208">
        <v>119.86503333333334</v>
      </c>
      <c r="C13" s="92">
        <v>21.615006010928965</v>
      </c>
      <c r="D13" s="92">
        <v>44.54869398907104</v>
      </c>
      <c r="E13" s="92">
        <v>53.701333333333345</v>
      </c>
      <c r="F13" s="630"/>
      <c r="G13" s="630"/>
    </row>
    <row r="14" spans="1:38" x14ac:dyDescent="0.2">
      <c r="A14" s="207" t="s">
        <v>206</v>
      </c>
      <c r="B14" s="208">
        <v>140.48333333333332</v>
      </c>
      <c r="C14" s="92">
        <v>23.413888888888888</v>
      </c>
      <c r="D14" s="92">
        <v>56.299877777777766</v>
      </c>
      <c r="E14" s="92">
        <v>60.769566666666663</v>
      </c>
      <c r="F14" s="630"/>
      <c r="G14" s="630"/>
    </row>
    <row r="15" spans="1:38" x14ac:dyDescent="0.2">
      <c r="A15" s="207" t="s">
        <v>281</v>
      </c>
      <c r="B15" s="208">
        <v>162.97333333333333</v>
      </c>
      <c r="C15" s="92">
        <v>31.543225806451613</v>
      </c>
      <c r="D15" s="92">
        <v>72.240907526881713</v>
      </c>
      <c r="E15" s="92">
        <v>59.189200000000007</v>
      </c>
      <c r="F15" s="630"/>
      <c r="G15" s="630"/>
    </row>
    <row r="16" spans="1:38" x14ac:dyDescent="0.2">
      <c r="A16" s="207" t="s">
        <v>236</v>
      </c>
      <c r="B16" s="209">
        <v>153.14229999999998</v>
      </c>
      <c r="C16" s="196">
        <v>25.523716666666665</v>
      </c>
      <c r="D16" s="196">
        <v>69.130183333333321</v>
      </c>
      <c r="E16" s="196">
        <v>58.488399999999999</v>
      </c>
      <c r="F16" s="630"/>
      <c r="G16" s="630"/>
    </row>
    <row r="17" spans="1:13" x14ac:dyDescent="0.2">
      <c r="A17" s="207" t="s">
        <v>237</v>
      </c>
      <c r="B17" s="208">
        <v>162.09</v>
      </c>
      <c r="C17" s="92">
        <v>31.372258064516132</v>
      </c>
      <c r="D17" s="92">
        <v>71.191441935483866</v>
      </c>
      <c r="E17" s="92">
        <v>59.526300000000006</v>
      </c>
      <c r="F17" s="630"/>
      <c r="G17" s="630"/>
    </row>
    <row r="18" spans="1:13" x14ac:dyDescent="0.2">
      <c r="A18" s="207" t="s">
        <v>282</v>
      </c>
      <c r="B18" s="208">
        <v>122.60210000000002</v>
      </c>
      <c r="C18" s="92">
        <v>26.065013385826777</v>
      </c>
      <c r="D18" s="92">
        <v>35.473953280839922</v>
      </c>
      <c r="E18" s="92">
        <v>61.063133333333326</v>
      </c>
      <c r="F18" s="630"/>
      <c r="G18" s="630"/>
    </row>
    <row r="19" spans="1:13" x14ac:dyDescent="0.2">
      <c r="A19" s="3" t="s">
        <v>283</v>
      </c>
      <c r="B19" s="208">
        <v>148.45099999999996</v>
      </c>
      <c r="C19" s="92">
        <v>27.759130081300807</v>
      </c>
      <c r="D19" s="92">
        <v>63.936069918699147</v>
      </c>
      <c r="E19" s="92">
        <v>56.755800000000008</v>
      </c>
      <c r="F19" s="630"/>
      <c r="G19" s="630"/>
    </row>
    <row r="20" spans="1:13" x14ac:dyDescent="0.2">
      <c r="A20" s="3" t="s">
        <v>207</v>
      </c>
      <c r="B20" s="208">
        <v>160.48913333333334</v>
      </c>
      <c r="C20" s="92">
        <v>28.940663387978148</v>
      </c>
      <c r="D20" s="92">
        <v>72.839769945355201</v>
      </c>
      <c r="E20" s="92">
        <v>58.7087</v>
      </c>
      <c r="F20" s="630"/>
      <c r="G20" s="630"/>
    </row>
    <row r="21" spans="1:13" x14ac:dyDescent="0.2">
      <c r="A21" s="3" t="s">
        <v>284</v>
      </c>
      <c r="B21" s="208">
        <v>130.92760000000001</v>
      </c>
      <c r="C21" s="92">
        <v>22.722971900826447</v>
      </c>
      <c r="D21" s="92">
        <v>51.838928099173557</v>
      </c>
      <c r="E21" s="92">
        <v>56.365700000000004</v>
      </c>
      <c r="F21" s="630"/>
      <c r="G21" s="630"/>
    </row>
    <row r="22" spans="1:13" x14ac:dyDescent="0.2">
      <c r="A22" s="195" t="s">
        <v>285</v>
      </c>
      <c r="B22" s="208">
        <v>124.88416666666664</v>
      </c>
      <c r="C22" s="92">
        <v>21.674111570247931</v>
      </c>
      <c r="D22" s="92">
        <v>46.599988429752045</v>
      </c>
      <c r="E22" s="92">
        <v>56.610066666666668</v>
      </c>
      <c r="F22" s="630"/>
      <c r="G22" s="630"/>
    </row>
    <row r="23" spans="1:13" x14ac:dyDescent="0.2">
      <c r="A23" s="195" t="s">
        <v>286</v>
      </c>
      <c r="B23" s="210">
        <v>130.53666666666666</v>
      </c>
      <c r="C23" s="211">
        <v>18.966866096866099</v>
      </c>
      <c r="D23" s="211">
        <v>51.630667236467232</v>
      </c>
      <c r="E23" s="211">
        <v>59.939133333333324</v>
      </c>
      <c r="F23" s="630"/>
      <c r="G23" s="630"/>
    </row>
    <row r="24" spans="1:13" x14ac:dyDescent="0.2">
      <c r="A24" s="195" t="s">
        <v>287</v>
      </c>
      <c r="B24" s="210">
        <v>134</v>
      </c>
      <c r="C24" s="211">
        <v>20.440677966101696</v>
      </c>
      <c r="D24" s="211">
        <v>54.938322033898295</v>
      </c>
      <c r="E24" s="211">
        <v>58.621000000000016</v>
      </c>
      <c r="F24" s="630"/>
      <c r="G24" s="630"/>
    </row>
    <row r="25" spans="1:13" x14ac:dyDescent="0.2">
      <c r="A25" s="195" t="s">
        <v>557</v>
      </c>
      <c r="B25" s="210">
        <v>178.81333333333333</v>
      </c>
      <c r="C25" s="211">
        <v>31.033719008264459</v>
      </c>
      <c r="D25" s="211">
        <v>82.114080991735534</v>
      </c>
      <c r="E25" s="211">
        <v>65.665533333333343</v>
      </c>
      <c r="F25" s="630"/>
      <c r="G25" s="630"/>
    </row>
    <row r="26" spans="1:13" x14ac:dyDescent="0.2">
      <c r="A26" s="3" t="s">
        <v>288</v>
      </c>
      <c r="B26" s="210">
        <v>118.99553333333336</v>
      </c>
      <c r="C26" s="211">
        <v>22.251197289972904</v>
      </c>
      <c r="D26" s="211">
        <v>37.305969376693795</v>
      </c>
      <c r="E26" s="211">
        <v>59.43836666666666</v>
      </c>
      <c r="F26" s="630"/>
      <c r="G26" s="630"/>
    </row>
    <row r="27" spans="1:13" x14ac:dyDescent="0.2">
      <c r="A27" s="195" t="s">
        <v>238</v>
      </c>
      <c r="B27" s="210">
        <v>162.03666666666666</v>
      </c>
      <c r="C27" s="211">
        <v>30.299539295392954</v>
      </c>
      <c r="D27" s="211">
        <v>66.797927371273715</v>
      </c>
      <c r="E27" s="211">
        <v>64.9392</v>
      </c>
      <c r="F27" s="630"/>
      <c r="G27" s="630"/>
    </row>
    <row r="28" spans="1:13" x14ac:dyDescent="0.2">
      <c r="A28" s="195" t="s">
        <v>559</v>
      </c>
      <c r="B28" s="208">
        <v>127.13656666666668</v>
      </c>
      <c r="C28" s="92">
        <v>22.06502396694215</v>
      </c>
      <c r="D28" s="92">
        <v>50.421976033057874</v>
      </c>
      <c r="E28" s="92">
        <v>54.649566666666658</v>
      </c>
      <c r="F28" s="630"/>
      <c r="G28" s="630"/>
    </row>
    <row r="29" spans="1:13" x14ac:dyDescent="0.2">
      <c r="A29" s="3" t="s">
        <v>289</v>
      </c>
      <c r="B29" s="210">
        <v>114.40033333333335</v>
      </c>
      <c r="C29" s="211">
        <v>18.265599439775915</v>
      </c>
      <c r="D29" s="211">
        <v>37.119233893557421</v>
      </c>
      <c r="E29" s="211">
        <v>59.01550000000001</v>
      </c>
      <c r="F29" s="630"/>
      <c r="G29" s="630"/>
    </row>
    <row r="30" spans="1:13" x14ac:dyDescent="0.2">
      <c r="A30" s="684" t="s">
        <v>239</v>
      </c>
      <c r="B30" s="208">
        <v>158.73319999999998</v>
      </c>
      <c r="C30" s="92">
        <v>31.746639999999996</v>
      </c>
      <c r="D30" s="92">
        <v>64.910759999999996</v>
      </c>
      <c r="E30" s="92">
        <v>62.075799999999994</v>
      </c>
      <c r="F30" s="630"/>
      <c r="G30" s="630"/>
    </row>
    <row r="31" spans="1:13" x14ac:dyDescent="0.2">
      <c r="A31" s="685" t="s">
        <v>290</v>
      </c>
      <c r="B31" s="686">
        <v>148.96059824481006</v>
      </c>
      <c r="C31" s="686">
        <v>26.323234209094643</v>
      </c>
      <c r="D31" s="686">
        <v>60.680764035715406</v>
      </c>
      <c r="E31" s="686">
        <v>61.956600000000002</v>
      </c>
      <c r="F31" s="630"/>
      <c r="G31" s="630"/>
    </row>
    <row r="32" spans="1:13" x14ac:dyDescent="0.2">
      <c r="A32" s="683" t="s">
        <v>291</v>
      </c>
      <c r="B32" s="682">
        <v>154.18348784354743</v>
      </c>
      <c r="C32" s="682">
        <v>26.592622467789539</v>
      </c>
      <c r="D32" s="682">
        <v>65.095011237242602</v>
      </c>
      <c r="E32" s="682">
        <v>62.495854138515277</v>
      </c>
      <c r="F32" s="630"/>
      <c r="G32" s="630"/>
      <c r="M32" s="631"/>
    </row>
    <row r="33" spans="1:13" x14ac:dyDescent="0.2">
      <c r="A33" s="681" t="s">
        <v>292</v>
      </c>
      <c r="B33" s="687">
        <v>16.986534833547381</v>
      </c>
      <c r="C33" s="687">
        <v>2.781581036301926</v>
      </c>
      <c r="D33" s="687">
        <v>17.683697178730185</v>
      </c>
      <c r="E33" s="687">
        <v>-3.4787433814847404</v>
      </c>
      <c r="F33" s="630"/>
      <c r="G33" s="630"/>
      <c r="M33" s="631"/>
    </row>
    <row r="34" spans="1:13" x14ac:dyDescent="0.2">
      <c r="A34" s="80"/>
      <c r="B34" s="3"/>
      <c r="C34" s="3"/>
      <c r="D34" s="3"/>
      <c r="E34" s="55" t="s">
        <v>585</v>
      </c>
    </row>
    <row r="35" spans="1:13" s="1" customFormat="1" x14ac:dyDescent="0.2">
      <c r="B35" s="630"/>
      <c r="C35" s="630"/>
      <c r="D35" s="630"/>
      <c r="E35" s="630"/>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activeCell="A3" sqref="A3"/>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9" t="s">
        <v>293</v>
      </c>
      <c r="B1" s="799"/>
      <c r="C1" s="799"/>
      <c r="D1" s="3"/>
      <c r="E1" s="3"/>
    </row>
    <row r="2" spans="1:36" x14ac:dyDescent="0.2">
      <c r="A2" s="800"/>
      <c r="B2" s="799"/>
      <c r="C2" s="799"/>
      <c r="D2" s="3"/>
      <c r="E2" s="55" t="s">
        <v>262</v>
      </c>
    </row>
    <row r="3" spans="1:36" x14ac:dyDescent="0.2">
      <c r="A3" s="57"/>
      <c r="B3" s="203" t="s">
        <v>268</v>
      </c>
      <c r="C3" s="203" t="s">
        <v>269</v>
      </c>
      <c r="D3" s="203" t="s">
        <v>270</v>
      </c>
      <c r="E3" s="203" t="s">
        <v>271</v>
      </c>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286"/>
      <c r="AH3" s="286"/>
      <c r="AI3" s="286"/>
      <c r="AJ3" s="286"/>
    </row>
    <row r="4" spans="1:36" x14ac:dyDescent="0.2">
      <c r="A4" s="204" t="s">
        <v>272</v>
      </c>
      <c r="B4" s="205">
        <v>123.55346475666664</v>
      </c>
      <c r="C4" s="206">
        <v>21.44316330487603</v>
      </c>
      <c r="D4" s="206">
        <v>38.042314055123946</v>
      </c>
      <c r="E4" s="206">
        <v>64.067987396666666</v>
      </c>
      <c r="F4" s="630"/>
      <c r="G4" s="630"/>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285"/>
      <c r="AH4" s="285"/>
      <c r="AI4" s="285"/>
      <c r="AJ4" s="285"/>
    </row>
    <row r="5" spans="1:36" x14ac:dyDescent="0.2">
      <c r="A5" s="207" t="s">
        <v>273</v>
      </c>
      <c r="B5" s="208">
        <v>135.85999999999999</v>
      </c>
      <c r="C5" s="92">
        <v>18.739310344827587</v>
      </c>
      <c r="D5" s="92">
        <v>49.992722988505747</v>
      </c>
      <c r="E5" s="92">
        <v>67.127966666666651</v>
      </c>
      <c r="G5" s="630"/>
      <c r="H5" s="632"/>
      <c r="I5" s="632"/>
      <c r="J5" s="632"/>
      <c r="K5" s="632"/>
      <c r="L5" s="631"/>
      <c r="M5" s="631"/>
      <c r="N5" s="631"/>
      <c r="O5" s="631"/>
      <c r="P5" s="631"/>
      <c r="Q5" s="631"/>
      <c r="R5" s="631"/>
      <c r="S5" s="631"/>
      <c r="T5" s="631"/>
      <c r="U5" s="631"/>
      <c r="V5" s="631"/>
      <c r="W5" s="631"/>
      <c r="X5" s="631"/>
      <c r="Y5" s="631"/>
      <c r="Z5" s="631"/>
      <c r="AA5" s="631"/>
      <c r="AB5" s="631"/>
      <c r="AC5" s="631"/>
      <c r="AD5" s="631"/>
      <c r="AE5" s="631"/>
      <c r="AF5" s="631"/>
      <c r="AG5" s="285"/>
      <c r="AH5" s="285"/>
      <c r="AI5" s="285"/>
      <c r="AJ5" s="285"/>
    </row>
    <row r="6" spans="1:36" x14ac:dyDescent="0.2">
      <c r="A6" s="207" t="s">
        <v>274</v>
      </c>
      <c r="B6" s="208">
        <v>120.23333333333332</v>
      </c>
      <c r="C6" s="92">
        <v>20.038888888888891</v>
      </c>
      <c r="D6" s="92">
        <v>40.513077777777752</v>
      </c>
      <c r="E6" s="92">
        <v>59.681366666666676</v>
      </c>
      <c r="G6" s="630"/>
      <c r="L6" s="631"/>
      <c r="M6" s="631"/>
      <c r="N6" s="631"/>
      <c r="O6" s="631"/>
      <c r="P6" s="631"/>
      <c r="Q6" s="631"/>
      <c r="R6" s="631"/>
      <c r="S6" s="631"/>
      <c r="T6" s="631"/>
      <c r="U6" s="631"/>
      <c r="V6" s="631"/>
      <c r="W6" s="631"/>
      <c r="X6" s="631"/>
      <c r="Y6" s="631"/>
      <c r="Z6" s="631"/>
      <c r="AA6" s="631"/>
      <c r="AB6" s="631"/>
      <c r="AC6" s="631"/>
      <c r="AD6" s="631"/>
      <c r="AE6" s="631"/>
      <c r="AF6" s="631"/>
      <c r="AG6" s="285"/>
      <c r="AH6" s="285"/>
      <c r="AI6" s="285"/>
      <c r="AJ6" s="285"/>
    </row>
    <row r="7" spans="1:36" x14ac:dyDescent="0.2">
      <c r="A7" s="207" t="s">
        <v>235</v>
      </c>
      <c r="B7" s="208">
        <v>147.08676666666665</v>
      </c>
      <c r="C7" s="92">
        <v>25.527455371900821</v>
      </c>
      <c r="D7" s="92">
        <v>60.016211294765831</v>
      </c>
      <c r="E7" s="92">
        <v>61.543099999999995</v>
      </c>
      <c r="G7" s="630"/>
      <c r="L7" s="632"/>
      <c r="M7" s="632"/>
      <c r="N7" s="632"/>
      <c r="O7" s="632"/>
      <c r="P7" s="632"/>
      <c r="Q7" s="632"/>
      <c r="R7" s="632"/>
      <c r="S7" s="632"/>
      <c r="T7" s="632"/>
      <c r="U7" s="632"/>
      <c r="V7" s="632"/>
      <c r="W7" s="632"/>
      <c r="X7" s="632"/>
      <c r="Y7" s="632"/>
      <c r="Z7" s="632"/>
      <c r="AA7" s="632"/>
      <c r="AB7" s="632"/>
      <c r="AC7" s="632"/>
      <c r="AD7" s="632"/>
      <c r="AE7" s="632"/>
      <c r="AF7" s="632"/>
      <c r="AG7" s="287"/>
      <c r="AH7" s="287"/>
      <c r="AI7" s="287"/>
      <c r="AJ7" s="287"/>
    </row>
    <row r="8" spans="1:36" x14ac:dyDescent="0.2">
      <c r="A8" s="207" t="s">
        <v>275</v>
      </c>
      <c r="B8" s="208">
        <v>102.44323333333334</v>
      </c>
      <c r="C8" s="92">
        <v>17.073872222222224</v>
      </c>
      <c r="D8" s="92">
        <v>33.030194444444433</v>
      </c>
      <c r="E8" s="92">
        <v>52.339166666666678</v>
      </c>
      <c r="G8" s="630"/>
    </row>
    <row r="9" spans="1:36" x14ac:dyDescent="0.2">
      <c r="A9" s="207" t="s">
        <v>276</v>
      </c>
      <c r="B9" s="208">
        <v>125.55436666666667</v>
      </c>
      <c r="C9" s="92">
        <v>20.046495518207283</v>
      </c>
      <c r="D9" s="92">
        <v>41.069971148459373</v>
      </c>
      <c r="E9" s="92">
        <v>64.437900000000013</v>
      </c>
      <c r="G9" s="630"/>
    </row>
    <row r="10" spans="1:36" x14ac:dyDescent="0.2">
      <c r="A10" s="207" t="s">
        <v>277</v>
      </c>
      <c r="B10" s="208">
        <v>135.10093333333333</v>
      </c>
      <c r="C10" s="92">
        <v>27.020186666666667</v>
      </c>
      <c r="D10" s="92">
        <v>40.809413333333332</v>
      </c>
      <c r="E10" s="92">
        <v>67.271333333333331</v>
      </c>
      <c r="G10" s="630"/>
    </row>
    <row r="11" spans="1:36" x14ac:dyDescent="0.2">
      <c r="A11" s="207" t="s">
        <v>278</v>
      </c>
      <c r="B11" s="208">
        <v>138.5951</v>
      </c>
      <c r="C11" s="92">
        <v>27.71902</v>
      </c>
      <c r="D11" s="92">
        <v>43.60911333333334</v>
      </c>
      <c r="E11" s="92">
        <v>67.266966666666661</v>
      </c>
      <c r="G11" s="630"/>
    </row>
    <row r="12" spans="1:36" x14ac:dyDescent="0.2">
      <c r="A12" s="207" t="s">
        <v>279</v>
      </c>
      <c r="B12" s="208">
        <v>120.37</v>
      </c>
      <c r="C12" s="92">
        <v>20.061666666666667</v>
      </c>
      <c r="D12" s="92">
        <v>39.764800000000015</v>
      </c>
      <c r="E12" s="92">
        <v>60.543533333333322</v>
      </c>
      <c r="G12" s="630"/>
    </row>
    <row r="13" spans="1:36" x14ac:dyDescent="0.2">
      <c r="A13" s="207" t="s">
        <v>280</v>
      </c>
      <c r="B13" s="208">
        <v>124.64166666666668</v>
      </c>
      <c r="C13" s="92">
        <v>22.476366120218582</v>
      </c>
      <c r="D13" s="92">
        <v>46.394033879781432</v>
      </c>
      <c r="E13" s="92">
        <v>55.771266666666669</v>
      </c>
      <c r="G13" s="630"/>
    </row>
    <row r="14" spans="1:36" x14ac:dyDescent="0.2">
      <c r="A14" s="207" t="s">
        <v>206</v>
      </c>
      <c r="B14" s="208">
        <v>120.33333333333333</v>
      </c>
      <c r="C14" s="92">
        <v>20.055555555555557</v>
      </c>
      <c r="D14" s="92">
        <v>37.199844444444444</v>
      </c>
      <c r="E14" s="92">
        <v>63.077933333333327</v>
      </c>
      <c r="G14" s="630"/>
    </row>
    <row r="15" spans="1:36" x14ac:dyDescent="0.2">
      <c r="A15" s="207" t="s">
        <v>281</v>
      </c>
      <c r="B15" s="208">
        <v>147.28</v>
      </c>
      <c r="C15" s="92">
        <v>28.505806451612905</v>
      </c>
      <c r="D15" s="92">
        <v>51.052226881720451</v>
      </c>
      <c r="E15" s="92">
        <v>67.721966666666646</v>
      </c>
      <c r="G15" s="630"/>
    </row>
    <row r="16" spans="1:36" x14ac:dyDescent="0.2">
      <c r="A16" s="207" t="s">
        <v>236</v>
      </c>
      <c r="B16" s="209">
        <v>140.83393333333331</v>
      </c>
      <c r="C16" s="196">
        <v>23.472322222222221</v>
      </c>
      <c r="D16" s="196">
        <v>60.90994444444442</v>
      </c>
      <c r="E16" s="196">
        <v>56.451666666666668</v>
      </c>
      <c r="G16" s="630"/>
    </row>
    <row r="17" spans="1:11" x14ac:dyDescent="0.2">
      <c r="A17" s="207" t="s">
        <v>237</v>
      </c>
      <c r="B17" s="208">
        <v>134.31</v>
      </c>
      <c r="C17" s="92">
        <v>25.995483870967742</v>
      </c>
      <c r="D17" s="92">
        <v>42.079416129032253</v>
      </c>
      <c r="E17" s="92">
        <v>66.235100000000003</v>
      </c>
      <c r="G17" s="630"/>
    </row>
    <row r="18" spans="1:11" x14ac:dyDescent="0.2">
      <c r="A18" s="207" t="s">
        <v>282</v>
      </c>
      <c r="B18" s="208">
        <v>123.57193333333335</v>
      </c>
      <c r="C18" s="92">
        <v>26.271198425196854</v>
      </c>
      <c r="D18" s="92">
        <v>32.641768241469819</v>
      </c>
      <c r="E18" s="92">
        <v>64.658966666666672</v>
      </c>
      <c r="G18" s="630"/>
    </row>
    <row r="19" spans="1:11" x14ac:dyDescent="0.2">
      <c r="A19" s="3" t="s">
        <v>283</v>
      </c>
      <c r="B19" s="208">
        <v>138.18166666666667</v>
      </c>
      <c r="C19" s="92">
        <v>25.838848238482388</v>
      </c>
      <c r="D19" s="92">
        <v>53.537885094850964</v>
      </c>
      <c r="E19" s="92">
        <v>58.804933333333324</v>
      </c>
      <c r="G19" s="630"/>
    </row>
    <row r="20" spans="1:11" x14ac:dyDescent="0.2">
      <c r="A20" s="3" t="s">
        <v>207</v>
      </c>
      <c r="B20" s="208">
        <v>146.40286666666665</v>
      </c>
      <c r="C20" s="92">
        <v>26.400516939890711</v>
      </c>
      <c r="D20" s="92">
        <v>61.740016393442616</v>
      </c>
      <c r="E20" s="92">
        <v>58.262333333333331</v>
      </c>
      <c r="G20" s="630"/>
    </row>
    <row r="21" spans="1:11" x14ac:dyDescent="0.2">
      <c r="A21" s="3" t="s">
        <v>284</v>
      </c>
      <c r="B21" s="208">
        <v>120.91003333333333</v>
      </c>
      <c r="C21" s="92">
        <v>20.984385950413223</v>
      </c>
      <c r="D21" s="92">
        <v>42.425080716253433</v>
      </c>
      <c r="E21" s="92">
        <v>57.500566666666671</v>
      </c>
      <c r="G21" s="630"/>
    </row>
    <row r="22" spans="1:11" x14ac:dyDescent="0.2">
      <c r="A22" s="195" t="s">
        <v>285</v>
      </c>
      <c r="B22" s="208">
        <v>112.6066</v>
      </c>
      <c r="C22" s="92">
        <v>19.543294214876035</v>
      </c>
      <c r="D22" s="92">
        <v>37.199972451790636</v>
      </c>
      <c r="E22" s="92">
        <v>55.86333333333333</v>
      </c>
      <c r="G22" s="630"/>
    </row>
    <row r="23" spans="1:11" x14ac:dyDescent="0.2">
      <c r="A23" s="195" t="s">
        <v>286</v>
      </c>
      <c r="B23" s="210">
        <v>119.91333333333334</v>
      </c>
      <c r="C23" s="211">
        <v>17.423304843304848</v>
      </c>
      <c r="D23" s="211">
        <v>40.442028490028491</v>
      </c>
      <c r="E23" s="211">
        <v>62.048000000000002</v>
      </c>
      <c r="G23" s="630"/>
    </row>
    <row r="24" spans="1:11" x14ac:dyDescent="0.2">
      <c r="A24" s="195" t="s">
        <v>287</v>
      </c>
      <c r="B24" s="210">
        <v>121</v>
      </c>
      <c r="C24" s="211">
        <v>18.457627118644066</v>
      </c>
      <c r="D24" s="211">
        <v>47.240372881355938</v>
      </c>
      <c r="E24" s="211">
        <v>55.302</v>
      </c>
      <c r="G24" s="630"/>
    </row>
    <row r="25" spans="1:11" x14ac:dyDescent="0.2">
      <c r="A25" s="195" t="s">
        <v>557</v>
      </c>
      <c r="B25" s="210">
        <v>143.51333333333335</v>
      </c>
      <c r="C25" s="211">
        <v>24.90727272727273</v>
      </c>
      <c r="D25" s="211">
        <v>52.968093939393967</v>
      </c>
      <c r="E25" s="211">
        <v>65.637966666666657</v>
      </c>
      <c r="G25" s="630"/>
    </row>
    <row r="26" spans="1:11" x14ac:dyDescent="0.2">
      <c r="A26" s="3" t="s">
        <v>288</v>
      </c>
      <c r="B26" s="210">
        <v>117.2714</v>
      </c>
      <c r="C26" s="211">
        <v>21.928798373983742</v>
      </c>
      <c r="D26" s="211">
        <v>32.959801626016272</v>
      </c>
      <c r="E26" s="211">
        <v>62.382799999999989</v>
      </c>
      <c r="G26" s="630"/>
    </row>
    <row r="27" spans="1:11" x14ac:dyDescent="0.2">
      <c r="A27" s="195" t="s">
        <v>238</v>
      </c>
      <c r="B27" s="210">
        <v>141.76</v>
      </c>
      <c r="C27" s="211">
        <v>26.507967479674797</v>
      </c>
      <c r="D27" s="211">
        <v>51.335132520325196</v>
      </c>
      <c r="E27" s="211">
        <v>63.916899999999998</v>
      </c>
      <c r="G27" s="630"/>
    </row>
    <row r="28" spans="1:11" x14ac:dyDescent="0.2">
      <c r="A28" s="195" t="s">
        <v>559</v>
      </c>
      <c r="B28" s="208">
        <v>119.37609999999999</v>
      </c>
      <c r="C28" s="92">
        <v>20.718166115702477</v>
      </c>
      <c r="D28" s="92">
        <v>39.072933884297527</v>
      </c>
      <c r="E28" s="92">
        <v>59.584999999999994</v>
      </c>
      <c r="G28" s="630"/>
    </row>
    <row r="29" spans="1:11" x14ac:dyDescent="0.2">
      <c r="A29" s="3" t="s">
        <v>289</v>
      </c>
      <c r="B29" s="210">
        <v>111.87350000000001</v>
      </c>
      <c r="C29" s="211">
        <v>17.862155462184877</v>
      </c>
      <c r="D29" s="211">
        <v>34.019644537815125</v>
      </c>
      <c r="E29" s="211">
        <v>59.991700000000002</v>
      </c>
      <c r="G29" s="630"/>
    </row>
    <row r="30" spans="1:11" x14ac:dyDescent="0.2">
      <c r="A30" s="684" t="s">
        <v>239</v>
      </c>
      <c r="B30" s="208">
        <v>161.98403333333334</v>
      </c>
      <c r="C30" s="92">
        <v>32.39680666666667</v>
      </c>
      <c r="D30" s="92">
        <v>46.438593333333351</v>
      </c>
      <c r="E30" s="92">
        <v>83.148633333333322</v>
      </c>
      <c r="G30" s="630"/>
    </row>
    <row r="31" spans="1:11" x14ac:dyDescent="0.2">
      <c r="A31" s="685" t="s">
        <v>290</v>
      </c>
      <c r="B31" s="686">
        <v>133.40830215577043</v>
      </c>
      <c r="C31" s="686">
        <v>23.574945485333156</v>
      </c>
      <c r="D31" s="686">
        <v>47.552523337103935</v>
      </c>
      <c r="E31" s="686">
        <v>62.280833333333327</v>
      </c>
      <c r="G31" s="630"/>
    </row>
    <row r="32" spans="1:11" x14ac:dyDescent="0.2">
      <c r="A32" s="683" t="s">
        <v>291</v>
      </c>
      <c r="B32" s="682">
        <v>135.71189715988007</v>
      </c>
      <c r="C32" s="682">
        <v>23.406755781930535</v>
      </c>
      <c r="D32" s="682">
        <v>50.477939738353463</v>
      </c>
      <c r="E32" s="682">
        <v>61.827201639596069</v>
      </c>
      <c r="G32" s="630"/>
      <c r="H32" s="631"/>
      <c r="I32" s="631"/>
      <c r="J32" s="631"/>
      <c r="K32" s="631"/>
    </row>
    <row r="33" spans="1:11" x14ac:dyDescent="0.2">
      <c r="A33" s="681" t="s">
        <v>292</v>
      </c>
      <c r="B33" s="687">
        <v>12.158432403213425</v>
      </c>
      <c r="C33" s="687">
        <v>1.9635924770545046</v>
      </c>
      <c r="D33" s="687">
        <v>12.435625683229517</v>
      </c>
      <c r="E33" s="687">
        <v>-2.2407857570705971</v>
      </c>
      <c r="G33" s="630"/>
      <c r="H33" s="631"/>
      <c r="I33" s="631"/>
      <c r="J33" s="631"/>
      <c r="K33" s="631"/>
    </row>
    <row r="34" spans="1:11" x14ac:dyDescent="0.2">
      <c r="A34" s="80"/>
      <c r="B34" s="3"/>
      <c r="C34" s="3"/>
      <c r="D34" s="3"/>
      <c r="E34" s="55" t="s">
        <v>585</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9" t="s">
        <v>35</v>
      </c>
      <c r="B1" s="799"/>
      <c r="C1" s="799"/>
    </row>
    <row r="2" spans="1:3" x14ac:dyDescent="0.2">
      <c r="A2" s="799"/>
      <c r="B2" s="799"/>
      <c r="C2" s="799"/>
    </row>
    <row r="3" spans="1:3" x14ac:dyDescent="0.2">
      <c r="A3" s="54"/>
      <c r="B3" s="3"/>
      <c r="C3" s="55" t="s">
        <v>262</v>
      </c>
    </row>
    <row r="4" spans="1:3" x14ac:dyDescent="0.2">
      <c r="A4" s="57"/>
      <c r="B4" s="203" t="s">
        <v>268</v>
      </c>
      <c r="C4" s="203" t="s">
        <v>271</v>
      </c>
    </row>
    <row r="5" spans="1:3" x14ac:dyDescent="0.2">
      <c r="A5" s="758" t="s">
        <v>272</v>
      </c>
      <c r="B5" s="759">
        <v>70.689799999999991</v>
      </c>
      <c r="C5" s="760">
        <v>48.750399999999999</v>
      </c>
    </row>
    <row r="6" spans="1:3" x14ac:dyDescent="0.2">
      <c r="A6" s="207" t="s">
        <v>273</v>
      </c>
      <c r="B6" s="474">
        <v>73.509100000000004</v>
      </c>
      <c r="C6" s="475">
        <v>55.637266666666662</v>
      </c>
    </row>
    <row r="7" spans="1:3" x14ac:dyDescent="0.2">
      <c r="A7" s="207" t="s">
        <v>274</v>
      </c>
      <c r="B7" s="474">
        <v>72.819066666666671</v>
      </c>
      <c r="C7" s="475">
        <v>49.764166666666668</v>
      </c>
    </row>
    <row r="8" spans="1:3" x14ac:dyDescent="0.2">
      <c r="A8" s="207" t="s">
        <v>235</v>
      </c>
      <c r="B8" s="474">
        <v>62.565666666666665</v>
      </c>
      <c r="C8" s="475">
        <v>49.842199999999998</v>
      </c>
    </row>
    <row r="9" spans="1:3" x14ac:dyDescent="0.2">
      <c r="A9" s="207" t="s">
        <v>275</v>
      </c>
      <c r="B9" s="474">
        <v>86.86</v>
      </c>
      <c r="C9" s="475">
        <v>39.352999999999994</v>
      </c>
    </row>
    <row r="10" spans="1:3" x14ac:dyDescent="0.2">
      <c r="A10" s="207" t="s">
        <v>276</v>
      </c>
      <c r="B10" s="474">
        <v>77.793300000000016</v>
      </c>
      <c r="C10" s="475">
        <v>56.829499999999996</v>
      </c>
    </row>
    <row r="11" spans="1:3" x14ac:dyDescent="0.2">
      <c r="A11" s="207" t="s">
        <v>277</v>
      </c>
      <c r="B11" s="474">
        <v>64.58393333333332</v>
      </c>
      <c r="C11" s="475">
        <v>47.093066666666672</v>
      </c>
    </row>
    <row r="12" spans="1:3" x14ac:dyDescent="0.2">
      <c r="A12" s="207" t="s">
        <v>278</v>
      </c>
      <c r="B12" s="474">
        <v>144.63310000000004</v>
      </c>
      <c r="C12" s="475">
        <v>78.92853333333332</v>
      </c>
    </row>
    <row r="13" spans="1:3" x14ac:dyDescent="0.2">
      <c r="A13" s="207" t="s">
        <v>279</v>
      </c>
      <c r="B13" s="474">
        <v>0</v>
      </c>
      <c r="C13" s="475">
        <v>0</v>
      </c>
    </row>
    <row r="14" spans="1:3" x14ac:dyDescent="0.2">
      <c r="A14" s="207" t="s">
        <v>280</v>
      </c>
      <c r="B14" s="474">
        <v>98.65976666666667</v>
      </c>
      <c r="C14" s="475">
        <v>57.49143333333334</v>
      </c>
    </row>
    <row r="15" spans="1:3" x14ac:dyDescent="0.2">
      <c r="A15" s="207" t="s">
        <v>206</v>
      </c>
      <c r="B15" s="474">
        <v>86.41</v>
      </c>
      <c r="C15" s="475">
        <v>66.208266666666674</v>
      </c>
    </row>
    <row r="16" spans="1:3" x14ac:dyDescent="0.2">
      <c r="A16" s="207" t="s">
        <v>281</v>
      </c>
      <c r="B16" s="474">
        <v>102.84763333333333</v>
      </c>
      <c r="C16" s="475">
        <v>55.361699999999999</v>
      </c>
    </row>
    <row r="17" spans="1:3" x14ac:dyDescent="0.2">
      <c r="A17" s="207" t="s">
        <v>236</v>
      </c>
      <c r="B17" s="474">
        <v>86.865366666666674</v>
      </c>
      <c r="C17" s="475">
        <v>56.76766666666667</v>
      </c>
    </row>
    <row r="18" spans="1:3" x14ac:dyDescent="0.2">
      <c r="A18" s="207" t="s">
        <v>237</v>
      </c>
      <c r="B18" s="474">
        <v>0</v>
      </c>
      <c r="C18" s="475">
        <v>0</v>
      </c>
    </row>
    <row r="19" spans="1:3" x14ac:dyDescent="0.2">
      <c r="A19" s="207" t="s">
        <v>282</v>
      </c>
      <c r="B19" s="474">
        <v>123.57193333333335</v>
      </c>
      <c r="C19" s="475">
        <v>64.658966666666672</v>
      </c>
    </row>
    <row r="20" spans="1:3" x14ac:dyDescent="0.2">
      <c r="A20" s="207" t="s">
        <v>283</v>
      </c>
      <c r="B20" s="474">
        <v>67.751500000000007</v>
      </c>
      <c r="C20" s="475">
        <v>43.875733333333336</v>
      </c>
    </row>
    <row r="21" spans="1:3" x14ac:dyDescent="0.2">
      <c r="A21" s="207" t="s">
        <v>207</v>
      </c>
      <c r="B21" s="474">
        <v>126.66889999999998</v>
      </c>
      <c r="C21" s="475">
        <v>63.505899999999997</v>
      </c>
    </row>
    <row r="22" spans="1:3" x14ac:dyDescent="0.2">
      <c r="A22" s="207" t="s">
        <v>284</v>
      </c>
      <c r="B22" s="474">
        <v>73.398033333333331</v>
      </c>
      <c r="C22" s="475">
        <v>57.500366666666672</v>
      </c>
    </row>
    <row r="23" spans="1:3" x14ac:dyDescent="0.2">
      <c r="A23" s="207" t="s">
        <v>285</v>
      </c>
      <c r="B23" s="474">
        <v>57.812433333333331</v>
      </c>
      <c r="C23" s="475">
        <v>45.664733333333331</v>
      </c>
    </row>
    <row r="24" spans="1:3" x14ac:dyDescent="0.2">
      <c r="A24" s="207" t="s">
        <v>286</v>
      </c>
      <c r="B24" s="474">
        <v>65.17</v>
      </c>
      <c r="C24" s="475">
        <v>50.811666666666667</v>
      </c>
    </row>
    <row r="25" spans="1:3" x14ac:dyDescent="0.2">
      <c r="A25" s="207" t="s">
        <v>287</v>
      </c>
      <c r="B25" s="474">
        <v>100</v>
      </c>
      <c r="C25" s="475">
        <v>61.537000000000013</v>
      </c>
    </row>
    <row r="26" spans="1:3" x14ac:dyDescent="0.2">
      <c r="A26" s="207" t="s">
        <v>557</v>
      </c>
      <c r="B26" s="474">
        <v>130.30666666666667</v>
      </c>
      <c r="C26" s="475">
        <v>54.723500000000016</v>
      </c>
    </row>
    <row r="27" spans="1:3" x14ac:dyDescent="0.2">
      <c r="A27" s="207" t="s">
        <v>288</v>
      </c>
      <c r="B27" s="474">
        <v>77.032833333333329</v>
      </c>
      <c r="C27" s="475">
        <v>57.4741</v>
      </c>
    </row>
    <row r="28" spans="1:3" x14ac:dyDescent="0.2">
      <c r="A28" s="207" t="s">
        <v>238</v>
      </c>
      <c r="B28" s="474">
        <v>120.28333333333333</v>
      </c>
      <c r="C28" s="475">
        <v>58.871099999999991</v>
      </c>
    </row>
    <row r="29" spans="1:3" x14ac:dyDescent="0.2">
      <c r="A29" s="207" t="s">
        <v>559</v>
      </c>
      <c r="B29" s="474">
        <v>68.903933333333342</v>
      </c>
      <c r="C29" s="475">
        <v>48.022500000000008</v>
      </c>
    </row>
    <row r="30" spans="1:3" x14ac:dyDescent="0.2">
      <c r="A30" s="207" t="s">
        <v>289</v>
      </c>
      <c r="B30" s="474">
        <v>94.348166666666671</v>
      </c>
      <c r="C30" s="475">
        <v>45.264699999999998</v>
      </c>
    </row>
    <row r="31" spans="1:3" x14ac:dyDescent="0.2">
      <c r="A31" s="207" t="s">
        <v>239</v>
      </c>
      <c r="B31" s="474">
        <v>113.76286666666667</v>
      </c>
      <c r="C31" s="475">
        <v>53.18163333333333</v>
      </c>
    </row>
    <row r="32" spans="1:3" x14ac:dyDescent="0.2">
      <c r="A32" s="685" t="s">
        <v>290</v>
      </c>
      <c r="B32" s="689">
        <v>78.673937800935306</v>
      </c>
      <c r="C32" s="689">
        <v>54.763500000000001</v>
      </c>
    </row>
    <row r="33" spans="1:3" x14ac:dyDescent="0.2">
      <c r="A33" s="683" t="s">
        <v>291</v>
      </c>
      <c r="B33" s="688">
        <v>77.531156148877855</v>
      </c>
      <c r="C33" s="688">
        <v>54.524773261789463</v>
      </c>
    </row>
    <row r="34" spans="1:3" x14ac:dyDescent="0.2">
      <c r="A34" s="681" t="s">
        <v>292</v>
      </c>
      <c r="B34" s="709">
        <v>6.841356148877864</v>
      </c>
      <c r="C34" s="709">
        <v>5.7743732617894636</v>
      </c>
    </row>
    <row r="35" spans="1:3" x14ac:dyDescent="0.2">
      <c r="A35" s="80"/>
      <c r="B35" s="3"/>
      <c r="C35" s="55" t="s">
        <v>526</v>
      </c>
    </row>
    <row r="36" spans="1:3" x14ac:dyDescent="0.2">
      <c r="A36" s="80" t="s">
        <v>491</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294</v>
      </c>
    </row>
    <row r="3" spans="1:13" x14ac:dyDescent="0.2">
      <c r="A3" s="554"/>
      <c r="B3" s="145">
        <v>2020</v>
      </c>
      <c r="C3" s="145" t="s">
        <v>521</v>
      </c>
      <c r="D3" s="145" t="s">
        <v>521</v>
      </c>
      <c r="E3" s="145" t="s">
        <v>521</v>
      </c>
      <c r="F3" s="145" t="s">
        <v>521</v>
      </c>
      <c r="G3" s="145" t="s">
        <v>521</v>
      </c>
      <c r="H3" s="145">
        <v>2021</v>
      </c>
      <c r="I3" s="145" t="s">
        <v>521</v>
      </c>
      <c r="J3" s="145" t="s">
        <v>521</v>
      </c>
      <c r="K3" s="145" t="s">
        <v>521</v>
      </c>
      <c r="L3" s="145" t="s">
        <v>521</v>
      </c>
      <c r="M3" s="145" t="s">
        <v>521</v>
      </c>
    </row>
    <row r="4" spans="1:13" x14ac:dyDescent="0.2">
      <c r="A4" s="452"/>
      <c r="B4" s="555">
        <v>44013</v>
      </c>
      <c r="C4" s="555">
        <v>44044</v>
      </c>
      <c r="D4" s="555">
        <v>44075</v>
      </c>
      <c r="E4" s="555">
        <v>44105</v>
      </c>
      <c r="F4" s="555">
        <v>44136</v>
      </c>
      <c r="G4" s="555">
        <v>44166</v>
      </c>
      <c r="H4" s="555">
        <v>44197</v>
      </c>
      <c r="I4" s="555">
        <v>44228</v>
      </c>
      <c r="J4" s="555">
        <v>44256</v>
      </c>
      <c r="K4" s="555">
        <v>44287</v>
      </c>
      <c r="L4" s="555">
        <v>44317</v>
      </c>
      <c r="M4" s="555">
        <v>44348</v>
      </c>
    </row>
    <row r="5" spans="1:13" x14ac:dyDescent="0.2">
      <c r="A5" s="556" t="s">
        <v>295</v>
      </c>
      <c r="B5" s="557">
        <v>43.222173913043477</v>
      </c>
      <c r="C5" s="557">
        <v>44.736000000000004</v>
      </c>
      <c r="D5" s="557">
        <v>40.879090909090912</v>
      </c>
      <c r="E5" s="557">
        <v>40.076818181818183</v>
      </c>
      <c r="F5" s="557">
        <v>42.712380952380954</v>
      </c>
      <c r="G5" s="557">
        <v>49.979545454545466</v>
      </c>
      <c r="H5" s="557">
        <v>54.562380952380948</v>
      </c>
      <c r="I5" s="557">
        <v>62.363749999999996</v>
      </c>
      <c r="J5" s="557">
        <v>65.401739130434777</v>
      </c>
      <c r="K5" s="557">
        <v>64.79249999999999</v>
      </c>
      <c r="L5" s="557">
        <v>68.549000000000007</v>
      </c>
      <c r="M5" s="557">
        <v>73.113636363636374</v>
      </c>
    </row>
    <row r="6" spans="1:13" x14ac:dyDescent="0.2">
      <c r="A6" s="558" t="s">
        <v>296</v>
      </c>
      <c r="B6" s="557">
        <v>40.710454545454553</v>
      </c>
      <c r="C6" s="557">
        <v>42.339047619047619</v>
      </c>
      <c r="D6" s="557">
        <v>39.63428571428571</v>
      </c>
      <c r="E6" s="557">
        <v>39.3959090909091</v>
      </c>
      <c r="F6" s="557">
        <v>40.937368421052639</v>
      </c>
      <c r="G6" s="557">
        <v>47.024999999999984</v>
      </c>
      <c r="H6" s="557">
        <v>52.008421052631569</v>
      </c>
      <c r="I6" s="557">
        <v>59.046315789473681</v>
      </c>
      <c r="J6" s="557">
        <v>62.333043478260862</v>
      </c>
      <c r="K6" s="557">
        <v>61.716666666666661</v>
      </c>
      <c r="L6" s="557">
        <v>65.169500000000014</v>
      </c>
      <c r="M6" s="557">
        <v>71.378181818181815</v>
      </c>
    </row>
    <row r="7" spans="1:13" x14ac:dyDescent="0.2">
      <c r="A7" s="559" t="s">
        <v>297</v>
      </c>
      <c r="B7" s="560">
        <v>1.1463391304347825</v>
      </c>
      <c r="C7" s="560">
        <v>1.1828095238095238</v>
      </c>
      <c r="D7" s="560">
        <v>1.1792409090909091</v>
      </c>
      <c r="E7" s="560">
        <v>1.1775181818181817</v>
      </c>
      <c r="F7" s="560">
        <v>1.1837904761904763</v>
      </c>
      <c r="G7" s="560">
        <v>1.2169727272727275</v>
      </c>
      <c r="H7" s="560">
        <v>1.2170850000000004</v>
      </c>
      <c r="I7" s="560">
        <v>1.2097900000000001</v>
      </c>
      <c r="J7" s="560">
        <v>1.1899086956521738</v>
      </c>
      <c r="K7" s="560">
        <v>1.1979100000000005</v>
      </c>
      <c r="L7" s="560">
        <v>1.2145904761904762</v>
      </c>
      <c r="M7" s="560">
        <v>1.204709090909091</v>
      </c>
    </row>
    <row r="8" spans="1:13" x14ac:dyDescent="0.2">
      <c r="M8" s="161" t="s">
        <v>298</v>
      </c>
    </row>
    <row r="9" spans="1:13" x14ac:dyDescent="0.2">
      <c r="A9" s="561"/>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294</v>
      </c>
    </row>
    <row r="3" spans="1:13" x14ac:dyDescent="0.2">
      <c r="A3" s="562"/>
      <c r="B3" s="145">
        <v>2020</v>
      </c>
      <c r="C3" s="145" t="s">
        <v>521</v>
      </c>
      <c r="D3" s="145" t="s">
        <v>521</v>
      </c>
      <c r="E3" s="145" t="s">
        <v>521</v>
      </c>
      <c r="F3" s="145" t="s">
        <v>521</v>
      </c>
      <c r="G3" s="145" t="s">
        <v>521</v>
      </c>
      <c r="H3" s="145">
        <v>2021</v>
      </c>
      <c r="I3" s="145" t="s">
        <v>521</v>
      </c>
      <c r="J3" s="145" t="s">
        <v>521</v>
      </c>
      <c r="K3" s="145" t="s">
        <v>521</v>
      </c>
      <c r="L3" s="145" t="s">
        <v>521</v>
      </c>
      <c r="M3" s="145" t="s">
        <v>521</v>
      </c>
    </row>
    <row r="4" spans="1:13" x14ac:dyDescent="0.2">
      <c r="A4" s="452"/>
      <c r="B4" s="555">
        <v>44013</v>
      </c>
      <c r="C4" s="555">
        <v>44044</v>
      </c>
      <c r="D4" s="555">
        <v>44075</v>
      </c>
      <c r="E4" s="555">
        <v>44105</v>
      </c>
      <c r="F4" s="555">
        <v>44136</v>
      </c>
      <c r="G4" s="555">
        <v>44166</v>
      </c>
      <c r="H4" s="555">
        <v>44197</v>
      </c>
      <c r="I4" s="555">
        <v>44228</v>
      </c>
      <c r="J4" s="555">
        <v>44256</v>
      </c>
      <c r="K4" s="555">
        <v>44287</v>
      </c>
      <c r="L4" s="555">
        <v>44317</v>
      </c>
      <c r="M4" s="555">
        <v>44348</v>
      </c>
    </row>
    <row r="5" spans="1:13" x14ac:dyDescent="0.2">
      <c r="A5" s="498" t="s">
        <v>299</v>
      </c>
      <c r="B5" s="405"/>
      <c r="C5" s="405"/>
      <c r="D5" s="405"/>
      <c r="E5" s="405"/>
      <c r="F5" s="405"/>
      <c r="G5" s="405"/>
      <c r="H5" s="405"/>
      <c r="I5" s="405"/>
      <c r="J5" s="405"/>
      <c r="K5" s="405"/>
      <c r="L5" s="405"/>
      <c r="M5" s="405"/>
    </row>
    <row r="6" spans="1:13" x14ac:dyDescent="0.2">
      <c r="A6" s="563" t="s">
        <v>300</v>
      </c>
      <c r="B6" s="404">
        <v>43.226521739130433</v>
      </c>
      <c r="C6" s="404">
        <v>45.660952380952381</v>
      </c>
      <c r="D6" s="404">
        <v>40.361818181818187</v>
      </c>
      <c r="E6" s="404">
        <v>39.706363636363633</v>
      </c>
      <c r="F6" s="404">
        <v>41.448571428571427</v>
      </c>
      <c r="G6" s="404">
        <v>48.66478260869566</v>
      </c>
      <c r="H6" s="404">
        <v>53.524285714285725</v>
      </c>
      <c r="I6" s="404">
        <v>59.778999999999996</v>
      </c>
      <c r="J6" s="404">
        <v>65.186521739130427</v>
      </c>
      <c r="K6" s="404">
        <v>63.160909090909087</v>
      </c>
      <c r="L6" s="404">
        <v>65.797142857142845</v>
      </c>
      <c r="M6" s="404">
        <v>70.25272727272727</v>
      </c>
    </row>
    <row r="7" spans="1:13" x14ac:dyDescent="0.2">
      <c r="A7" s="563" t="s">
        <v>301</v>
      </c>
      <c r="B7" s="404">
        <v>42.528260869565223</v>
      </c>
      <c r="C7" s="404">
        <v>43.870000000000005</v>
      </c>
      <c r="D7" s="404">
        <v>41.280454545454546</v>
      </c>
      <c r="E7" s="404">
        <v>40.712727272727271</v>
      </c>
      <c r="F7" s="404">
        <v>43.43</v>
      </c>
      <c r="G7" s="404">
        <v>49.615000000000002</v>
      </c>
      <c r="H7" s="404">
        <v>54.881000000000007</v>
      </c>
      <c r="I7" s="404">
        <v>61.377999999999986</v>
      </c>
      <c r="J7" s="404">
        <v>64.306086956521753</v>
      </c>
      <c r="K7" s="404">
        <v>63.221428571428568</v>
      </c>
      <c r="L7" s="404">
        <v>66.230476190476196</v>
      </c>
      <c r="M7" s="404">
        <v>71.201818181818169</v>
      </c>
    </row>
    <row r="8" spans="1:13" x14ac:dyDescent="0.2">
      <c r="A8" s="563" t="s">
        <v>563</v>
      </c>
      <c r="B8" s="404">
        <v>43.12</v>
      </c>
      <c r="C8" s="404">
        <v>45.577619047619045</v>
      </c>
      <c r="D8" s="404">
        <v>40.26136363636364</v>
      </c>
      <c r="E8" s="404">
        <v>39.531818181818188</v>
      </c>
      <c r="F8" s="404">
        <v>41.220952380952383</v>
      </c>
      <c r="G8" s="404">
        <v>48.363043478260877</v>
      </c>
      <c r="H8" s="404">
        <v>53.236190476190465</v>
      </c>
      <c r="I8" s="404">
        <v>59.242999999999995</v>
      </c>
      <c r="J8" s="404">
        <v>64.200000000000017</v>
      </c>
      <c r="K8" s="404">
        <v>62.010909090909102</v>
      </c>
      <c r="L8" s="404">
        <v>64.608571428571423</v>
      </c>
      <c r="M8" s="404">
        <v>69.093636363636364</v>
      </c>
    </row>
    <row r="9" spans="1:13" x14ac:dyDescent="0.2">
      <c r="A9" s="563" t="s">
        <v>564</v>
      </c>
      <c r="B9" s="404">
        <v>41.924347826086951</v>
      </c>
      <c r="C9" s="404">
        <v>44.177619047619061</v>
      </c>
      <c r="D9" s="404">
        <v>39.195454545454545</v>
      </c>
      <c r="E9" s="404">
        <v>38.76818181818183</v>
      </c>
      <c r="F9" s="404">
        <v>40.375714285714288</v>
      </c>
      <c r="G9" s="404">
        <v>47.608695652173914</v>
      </c>
      <c r="H9" s="404">
        <v>52.124285714285719</v>
      </c>
      <c r="I9" s="404">
        <v>57.880500000000005</v>
      </c>
      <c r="J9" s="404">
        <v>62.754347826086963</v>
      </c>
      <c r="K9" s="404">
        <v>60.560909090909078</v>
      </c>
      <c r="L9" s="404">
        <v>63.301428571428566</v>
      </c>
      <c r="M9" s="404">
        <v>67.602727272727265</v>
      </c>
    </row>
    <row r="10" spans="1:13" x14ac:dyDescent="0.2">
      <c r="A10" s="564" t="s">
        <v>303</v>
      </c>
      <c r="B10" s="459">
        <v>45.678260869565214</v>
      </c>
      <c r="C10" s="459">
        <v>46.0595</v>
      </c>
      <c r="D10" s="459">
        <v>41.772727272727266</v>
      </c>
      <c r="E10" s="459">
        <v>40.428636363636372</v>
      </c>
      <c r="F10" s="459">
        <v>43.034285714285708</v>
      </c>
      <c r="G10" s="459">
        <v>50.496190476190478</v>
      </c>
      <c r="H10" s="459">
        <v>54.685238095238098</v>
      </c>
      <c r="I10" s="459">
        <v>61.946500000000015</v>
      </c>
      <c r="J10" s="459">
        <v>65.521304347826074</v>
      </c>
      <c r="K10" s="459">
        <v>63.617499999999993</v>
      </c>
      <c r="L10" s="459">
        <v>67.422000000000011</v>
      </c>
      <c r="M10" s="459">
        <v>71.919545454545428</v>
      </c>
    </row>
    <row r="11" spans="1:13" x14ac:dyDescent="0.2">
      <c r="A11" s="498" t="s">
        <v>302</v>
      </c>
      <c r="B11" s="406"/>
      <c r="C11" s="406"/>
      <c r="D11" s="406"/>
      <c r="E11" s="406"/>
      <c r="F11" s="406"/>
      <c r="G11" s="406"/>
      <c r="H11" s="406"/>
      <c r="I11" s="406"/>
      <c r="J11" s="406"/>
      <c r="K11" s="406"/>
      <c r="L11" s="406"/>
      <c r="M11" s="406"/>
    </row>
    <row r="12" spans="1:13" x14ac:dyDescent="0.2">
      <c r="A12" s="563" t="s">
        <v>304</v>
      </c>
      <c r="B12" s="404">
        <v>43.860869565217385</v>
      </c>
      <c r="C12" s="404">
        <v>45.604500000000009</v>
      </c>
      <c r="D12" s="404">
        <v>41.338636363636361</v>
      </c>
      <c r="E12" s="404">
        <v>39.928636363636372</v>
      </c>
      <c r="F12" s="404">
        <v>42.596190476190486</v>
      </c>
      <c r="G12" s="404">
        <v>50.160476190476196</v>
      </c>
      <c r="H12" s="404">
        <v>54.863809523809529</v>
      </c>
      <c r="I12" s="404">
        <v>62.463999999999999</v>
      </c>
      <c r="J12" s="404">
        <v>65.706086956521744</v>
      </c>
      <c r="K12" s="404">
        <v>64.135000000000005</v>
      </c>
      <c r="L12" s="404">
        <v>67.931999999999988</v>
      </c>
      <c r="M12" s="404">
        <v>72.458181818181828</v>
      </c>
    </row>
    <row r="13" spans="1:13" x14ac:dyDescent="0.2">
      <c r="A13" s="563" t="s">
        <v>305</v>
      </c>
      <c r="B13" s="404">
        <v>41.723478260869562</v>
      </c>
      <c r="C13" s="404">
        <v>43.666190476190472</v>
      </c>
      <c r="D13" s="404">
        <v>39.683636363636367</v>
      </c>
      <c r="E13" s="404">
        <v>37.925000000000004</v>
      </c>
      <c r="F13" s="404">
        <v>40.209523809523802</v>
      </c>
      <c r="G13" s="404">
        <v>48.278260869565223</v>
      </c>
      <c r="H13" s="404">
        <v>52.94857142857142</v>
      </c>
      <c r="I13" s="404">
        <v>60.636499999999991</v>
      </c>
      <c r="J13" s="404">
        <v>63.643043478260871</v>
      </c>
      <c r="K13" s="404">
        <v>62.362727272727277</v>
      </c>
      <c r="L13" s="404">
        <v>66.156666666666652</v>
      </c>
      <c r="M13" s="404">
        <v>71.181363636363642</v>
      </c>
    </row>
    <row r="14" spans="1:13" x14ac:dyDescent="0.2">
      <c r="A14" s="563" t="s">
        <v>306</v>
      </c>
      <c r="B14" s="404">
        <v>44.104347826086943</v>
      </c>
      <c r="C14" s="404">
        <v>45.0595</v>
      </c>
      <c r="D14" s="404">
        <v>40.845454545454544</v>
      </c>
      <c r="E14" s="404">
        <v>39.744545454545452</v>
      </c>
      <c r="F14" s="404">
        <v>42.696190476190473</v>
      </c>
      <c r="G14" s="404">
        <v>50.329523809523813</v>
      </c>
      <c r="H14" s="404">
        <v>54.866190476190482</v>
      </c>
      <c r="I14" s="404">
        <v>62.476500000000001</v>
      </c>
      <c r="J14" s="404">
        <v>65.621304347826097</v>
      </c>
      <c r="K14" s="404">
        <v>64.302499999999995</v>
      </c>
      <c r="L14" s="404">
        <v>67.782000000000011</v>
      </c>
      <c r="M14" s="404">
        <v>73.458181818181814</v>
      </c>
    </row>
    <row r="15" spans="1:13" x14ac:dyDescent="0.2">
      <c r="A15" s="498" t="s">
        <v>210</v>
      </c>
      <c r="B15" s="406"/>
      <c r="C15" s="406"/>
      <c r="D15" s="406"/>
      <c r="E15" s="406"/>
      <c r="F15" s="406"/>
      <c r="G15" s="406"/>
      <c r="H15" s="406"/>
      <c r="I15" s="406"/>
      <c r="J15" s="406"/>
      <c r="K15" s="406"/>
      <c r="L15" s="406"/>
      <c r="M15" s="406"/>
    </row>
    <row r="16" spans="1:13" x14ac:dyDescent="0.2">
      <c r="A16" s="563" t="s">
        <v>307</v>
      </c>
      <c r="B16" s="404">
        <v>44.426086956521743</v>
      </c>
      <c r="C16" s="404">
        <v>44.862000000000002</v>
      </c>
      <c r="D16" s="404">
        <v>40.945454545454545</v>
      </c>
      <c r="E16" s="404">
        <v>40.387727272727268</v>
      </c>
      <c r="F16" s="404">
        <v>43.341428571428565</v>
      </c>
      <c r="G16" s="404">
        <v>50.153333333333322</v>
      </c>
      <c r="H16" s="404">
        <v>54.751904761904761</v>
      </c>
      <c r="I16" s="404">
        <v>61.57650000000001</v>
      </c>
      <c r="J16" s="404">
        <v>64.162608695652182</v>
      </c>
      <c r="K16" s="404">
        <v>62.528571428571446</v>
      </c>
      <c r="L16" s="404">
        <v>66.879499999999993</v>
      </c>
      <c r="M16" s="404">
        <v>71.326363636363652</v>
      </c>
    </row>
    <row r="17" spans="1:13" x14ac:dyDescent="0.2">
      <c r="A17" s="498" t="s">
        <v>308</v>
      </c>
      <c r="B17" s="499"/>
      <c r="C17" s="499"/>
      <c r="D17" s="499"/>
      <c r="E17" s="499"/>
      <c r="F17" s="499"/>
      <c r="G17" s="499"/>
      <c r="H17" s="499"/>
      <c r="I17" s="499"/>
      <c r="J17" s="499"/>
      <c r="K17" s="499"/>
      <c r="L17" s="499"/>
      <c r="M17" s="499"/>
    </row>
    <row r="18" spans="1:13" x14ac:dyDescent="0.2">
      <c r="A18" s="563" t="s">
        <v>309</v>
      </c>
      <c r="B18" s="404">
        <v>40.710454545454553</v>
      </c>
      <c r="C18" s="404">
        <v>42.339047619047619</v>
      </c>
      <c r="D18" s="404">
        <v>39.63428571428571</v>
      </c>
      <c r="E18" s="404">
        <v>39.3959090909091</v>
      </c>
      <c r="F18" s="404">
        <v>40.937368421052639</v>
      </c>
      <c r="G18" s="404">
        <v>47.024999999999984</v>
      </c>
      <c r="H18" s="404">
        <v>52.008421052631569</v>
      </c>
      <c r="I18" s="404">
        <v>59.046315789473681</v>
      </c>
      <c r="J18" s="404">
        <v>62.333043478260862</v>
      </c>
      <c r="K18" s="404">
        <v>61.716666666666661</v>
      </c>
      <c r="L18" s="404">
        <v>65.169500000000014</v>
      </c>
      <c r="M18" s="404">
        <v>71.378181818181815</v>
      </c>
    </row>
    <row r="19" spans="1:13" x14ac:dyDescent="0.2">
      <c r="A19" s="564" t="s">
        <v>310</v>
      </c>
      <c r="B19" s="459">
        <v>34.99565217391303</v>
      </c>
      <c r="C19" s="459">
        <v>39.09095238095238</v>
      </c>
      <c r="D19" s="459">
        <v>36.901818181818179</v>
      </c>
      <c r="E19" s="459">
        <v>35.68</v>
      </c>
      <c r="F19" s="459">
        <v>38.64380952380953</v>
      </c>
      <c r="G19" s="459">
        <v>45.319565217391307</v>
      </c>
      <c r="H19" s="459">
        <v>50.602380952380955</v>
      </c>
      <c r="I19" s="459">
        <v>57.177999999999997</v>
      </c>
      <c r="J19" s="459">
        <v>60.918695652173909</v>
      </c>
      <c r="K19" s="459">
        <v>60.109090909090902</v>
      </c>
      <c r="L19" s="459">
        <v>62.550476190476196</v>
      </c>
      <c r="M19" s="459">
        <v>67.142272727272726</v>
      </c>
    </row>
    <row r="20" spans="1:13" x14ac:dyDescent="0.2">
      <c r="A20" s="498" t="s">
        <v>311</v>
      </c>
      <c r="B20" s="499"/>
      <c r="C20" s="499"/>
      <c r="D20" s="499"/>
      <c r="E20" s="499"/>
      <c r="F20" s="499"/>
      <c r="G20" s="499"/>
      <c r="H20" s="499"/>
      <c r="I20" s="499"/>
      <c r="J20" s="499"/>
      <c r="K20" s="499"/>
      <c r="L20" s="499"/>
      <c r="M20" s="499"/>
    </row>
    <row r="21" spans="1:13" x14ac:dyDescent="0.2">
      <c r="A21" s="563" t="s">
        <v>312</v>
      </c>
      <c r="B21" s="404">
        <v>44.243043478260866</v>
      </c>
      <c r="C21" s="404">
        <v>45.626999999999995</v>
      </c>
      <c r="D21" s="404">
        <v>41.279545454545463</v>
      </c>
      <c r="E21" s="404">
        <v>40.256818181818183</v>
      </c>
      <c r="F21" s="404">
        <v>42.612857142857138</v>
      </c>
      <c r="G21" s="404">
        <v>50.483809523809526</v>
      </c>
      <c r="H21" s="404">
        <v>54.978095238095229</v>
      </c>
      <c r="I21" s="404">
        <v>63.002500000000012</v>
      </c>
      <c r="J21" s="404">
        <v>66.245217391304351</v>
      </c>
      <c r="K21" s="404">
        <v>65.063999999999993</v>
      </c>
      <c r="L21" s="404">
        <v>69.611000000000004</v>
      </c>
      <c r="M21" s="404">
        <v>73.727272727272734</v>
      </c>
    </row>
    <row r="22" spans="1:13" x14ac:dyDescent="0.2">
      <c r="A22" s="563" t="s">
        <v>313</v>
      </c>
      <c r="B22" s="407">
        <v>43.867391304347827</v>
      </c>
      <c r="C22" s="407">
        <v>45.372</v>
      </c>
      <c r="D22" s="407">
        <v>40.8540909090909</v>
      </c>
      <c r="E22" s="407">
        <v>39.830000000000005</v>
      </c>
      <c r="F22" s="407">
        <v>42.14142857142857</v>
      </c>
      <c r="G22" s="407">
        <v>50.125714285714288</v>
      </c>
      <c r="H22" s="407">
        <v>54.751904761904761</v>
      </c>
      <c r="I22" s="407">
        <v>62.79</v>
      </c>
      <c r="J22" s="407">
        <v>65.961304347826086</v>
      </c>
      <c r="K22" s="407">
        <v>64.677000000000007</v>
      </c>
      <c r="L22" s="407">
        <v>69.426999999999992</v>
      </c>
      <c r="M22" s="407">
        <v>73.430454545454538</v>
      </c>
    </row>
    <row r="23" spans="1:13" x14ac:dyDescent="0.2">
      <c r="A23" s="564" t="s">
        <v>314</v>
      </c>
      <c r="B23" s="459">
        <v>43.921304347826087</v>
      </c>
      <c r="C23" s="459">
        <v>45.326499999999996</v>
      </c>
      <c r="D23" s="459">
        <v>40.744090909090914</v>
      </c>
      <c r="E23" s="459">
        <v>39.804090909090903</v>
      </c>
      <c r="F23" s="459">
        <v>42.021904761904771</v>
      </c>
      <c r="G23" s="459">
        <v>50.192857142857143</v>
      </c>
      <c r="H23" s="459">
        <v>54.606666666666655</v>
      </c>
      <c r="I23" s="459">
        <v>62.774500000000003</v>
      </c>
      <c r="J23" s="459">
        <v>65.924347826086958</v>
      </c>
      <c r="K23" s="459">
        <v>64.646499999999975</v>
      </c>
      <c r="L23" s="459">
        <v>69.417000000000002</v>
      </c>
      <c r="M23" s="459">
        <v>73.289090909090902</v>
      </c>
    </row>
    <row r="24" spans="1:13" s="633" customFormat="1" x14ac:dyDescent="0.2">
      <c r="A24" s="565" t="s">
        <v>315</v>
      </c>
      <c r="B24" s="566">
        <v>43.424347826086951</v>
      </c>
      <c r="C24" s="566">
        <v>45.192380952380944</v>
      </c>
      <c r="D24" s="566">
        <v>41.535454545454549</v>
      </c>
      <c r="E24" s="566">
        <v>40.077727272727266</v>
      </c>
      <c r="F24" s="566">
        <v>42.611904761904754</v>
      </c>
      <c r="G24" s="566">
        <v>49.20782608695653</v>
      </c>
      <c r="H24" s="566">
        <v>54.183809523809522</v>
      </c>
      <c r="I24" s="566">
        <v>61.052500000000009</v>
      </c>
      <c r="J24" s="566">
        <v>64.560434782608667</v>
      </c>
      <c r="K24" s="566">
        <v>63.248095238095253</v>
      </c>
      <c r="L24" s="566">
        <v>66.909523809523819</v>
      </c>
      <c r="M24" s="566">
        <v>71.887727272727261</v>
      </c>
    </row>
    <row r="25" spans="1:13" x14ac:dyDescent="0.2">
      <c r="A25" s="561"/>
      <c r="M25" s="161" t="s">
        <v>298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158"/>
    </row>
    <row r="2" spans="1:14" ht="13.9" customHeight="1" x14ac:dyDescent="0.2">
      <c r="A2" s="158"/>
      <c r="B2" s="158"/>
      <c r="N2" s="161" t="s">
        <v>316</v>
      </c>
    </row>
    <row r="3" spans="1:14" ht="13.9" customHeight="1" x14ac:dyDescent="0.2">
      <c r="A3" s="570"/>
      <c r="B3" s="570"/>
      <c r="C3" s="145">
        <v>2020</v>
      </c>
      <c r="D3" s="145" t="s">
        <v>521</v>
      </c>
      <c r="E3" s="145" t="s">
        <v>521</v>
      </c>
      <c r="F3" s="145" t="s">
        <v>521</v>
      </c>
      <c r="G3" s="145" t="s">
        <v>521</v>
      </c>
      <c r="H3" s="145" t="s">
        <v>521</v>
      </c>
      <c r="I3" s="145">
        <v>2021</v>
      </c>
      <c r="J3" s="145" t="s">
        <v>521</v>
      </c>
      <c r="K3" s="145" t="s">
        <v>521</v>
      </c>
      <c r="L3" s="145" t="s">
        <v>521</v>
      </c>
      <c r="M3" s="145" t="s">
        <v>521</v>
      </c>
      <c r="N3" s="145" t="s">
        <v>521</v>
      </c>
    </row>
    <row r="4" spans="1:14" ht="13.9" customHeight="1" x14ac:dyDescent="0.2">
      <c r="C4" s="555">
        <v>44013</v>
      </c>
      <c r="D4" s="555">
        <v>44044</v>
      </c>
      <c r="E4" s="555">
        <v>44075</v>
      </c>
      <c r="F4" s="555">
        <v>44105</v>
      </c>
      <c r="G4" s="555">
        <v>44136</v>
      </c>
      <c r="H4" s="555">
        <v>44166</v>
      </c>
      <c r="I4" s="555">
        <v>44197</v>
      </c>
      <c r="J4" s="555">
        <v>44228</v>
      </c>
      <c r="K4" s="555">
        <v>44256</v>
      </c>
      <c r="L4" s="555">
        <v>44287</v>
      </c>
      <c r="M4" s="555">
        <v>44317</v>
      </c>
      <c r="N4" s="555">
        <v>44348</v>
      </c>
    </row>
    <row r="5" spans="1:14" ht="13.9" customHeight="1" x14ac:dyDescent="0.2">
      <c r="A5" s="841" t="s">
        <v>492</v>
      </c>
      <c r="B5" s="571" t="s">
        <v>317</v>
      </c>
      <c r="C5" s="567">
        <v>392.04347826086956</v>
      </c>
      <c r="D5" s="567">
        <v>405.6904761904762</v>
      </c>
      <c r="E5" s="567">
        <v>380.21590909090907</v>
      </c>
      <c r="F5" s="567">
        <v>382.92045454545456</v>
      </c>
      <c r="G5" s="567">
        <v>374.07142857142856</v>
      </c>
      <c r="H5" s="567">
        <v>427.33695652173913</v>
      </c>
      <c r="I5" s="567">
        <v>490.01190476190476</v>
      </c>
      <c r="J5" s="567">
        <v>556.0625</v>
      </c>
      <c r="K5" s="567">
        <v>583.95652173913038</v>
      </c>
      <c r="L5" s="567">
        <v>608.43181818181813</v>
      </c>
      <c r="M5" s="567">
        <v>638.52380952380952</v>
      </c>
      <c r="N5" s="567">
        <v>675.84090909090912</v>
      </c>
    </row>
    <row r="6" spans="1:14" ht="13.9" customHeight="1" x14ac:dyDescent="0.2">
      <c r="A6" s="842"/>
      <c r="B6" s="572" t="s">
        <v>318</v>
      </c>
      <c r="C6" s="568">
        <v>398.97826086956519</v>
      </c>
      <c r="D6" s="568">
        <v>403.04761904761904</v>
      </c>
      <c r="E6" s="568">
        <v>391.45454545454544</v>
      </c>
      <c r="F6" s="568">
        <v>386.01136363636363</v>
      </c>
      <c r="G6" s="568">
        <v>379.85714285714283</v>
      </c>
      <c r="H6" s="568">
        <v>431.22619047619048</v>
      </c>
      <c r="I6" s="568">
        <v>492.45</v>
      </c>
      <c r="J6" s="568">
        <v>556.5625</v>
      </c>
      <c r="K6" s="568">
        <v>609.43478260869563</v>
      </c>
      <c r="L6" s="568">
        <v>629.54999999999995</v>
      </c>
      <c r="M6" s="568">
        <v>655.6973684210526</v>
      </c>
      <c r="N6" s="568">
        <v>689.59090909090912</v>
      </c>
    </row>
    <row r="7" spans="1:14" ht="13.9" customHeight="1" x14ac:dyDescent="0.2">
      <c r="A7" s="841" t="s">
        <v>529</v>
      </c>
      <c r="B7" s="571" t="s">
        <v>317</v>
      </c>
      <c r="C7" s="569">
        <v>334.96739130434781</v>
      </c>
      <c r="D7" s="569">
        <v>332.88095238095241</v>
      </c>
      <c r="E7" s="569">
        <v>293.89772727272725</v>
      </c>
      <c r="F7" s="569">
        <v>319.89772727272725</v>
      </c>
      <c r="G7" s="569">
        <v>352.1904761904762</v>
      </c>
      <c r="H7" s="569">
        <v>412.64285714285717</v>
      </c>
      <c r="I7" s="569">
        <v>453.91250000000002</v>
      </c>
      <c r="J7" s="569">
        <v>504.86250000000001</v>
      </c>
      <c r="K7" s="569">
        <v>521.86956521739125</v>
      </c>
      <c r="L7" s="569">
        <v>525.375</v>
      </c>
      <c r="M7" s="569">
        <v>558.40789473684208</v>
      </c>
      <c r="N7" s="569">
        <v>594.85227272727275</v>
      </c>
    </row>
    <row r="8" spans="1:14" ht="13.9" customHeight="1" x14ac:dyDescent="0.2">
      <c r="A8" s="842"/>
      <c r="B8" s="572" t="s">
        <v>318</v>
      </c>
      <c r="C8" s="568">
        <v>344.30434782608694</v>
      </c>
      <c r="D8" s="568">
        <v>342.92857142857144</v>
      </c>
      <c r="E8" s="568">
        <v>305.90909090909093</v>
      </c>
      <c r="F8" s="568">
        <v>325.84090909090907</v>
      </c>
      <c r="G8" s="568">
        <v>361.67857142857144</v>
      </c>
      <c r="H8" s="568">
        <v>424.88095238095241</v>
      </c>
      <c r="I8" s="568">
        <v>461.83749999999998</v>
      </c>
      <c r="J8" s="568">
        <v>517.5625</v>
      </c>
      <c r="K8" s="568">
        <v>528.83695652173913</v>
      </c>
      <c r="L8" s="568">
        <v>534.04999999999995</v>
      </c>
      <c r="M8" s="568">
        <v>569.5</v>
      </c>
      <c r="N8" s="568">
        <v>605.9545454545455</v>
      </c>
    </row>
    <row r="9" spans="1:14" ht="13.9" customHeight="1" x14ac:dyDescent="0.2">
      <c r="A9" s="841" t="s">
        <v>493</v>
      </c>
      <c r="B9" s="571" t="s">
        <v>317</v>
      </c>
      <c r="C9" s="567">
        <v>370.39130434782606</v>
      </c>
      <c r="D9" s="567">
        <v>371.97619047619048</v>
      </c>
      <c r="E9" s="567">
        <v>320.90909090909093</v>
      </c>
      <c r="F9" s="567">
        <v>331.82954545454544</v>
      </c>
      <c r="G9" s="567">
        <v>355.5595238095238</v>
      </c>
      <c r="H9" s="567">
        <v>411.21217391304344</v>
      </c>
      <c r="I9" s="567">
        <v>445.1742857142857</v>
      </c>
      <c r="J9" s="567">
        <v>503.03800000000001</v>
      </c>
      <c r="K9" s="567">
        <v>514.33695652173913</v>
      </c>
      <c r="L9" s="567">
        <v>512.38681818181806</v>
      </c>
      <c r="M9" s="567">
        <v>545.49476190476184</v>
      </c>
      <c r="N9" s="567">
        <v>586.65954545454542</v>
      </c>
    </row>
    <row r="10" spans="1:14" ht="13.9" customHeight="1" x14ac:dyDescent="0.2">
      <c r="A10" s="842"/>
      <c r="B10" s="572" t="s">
        <v>318</v>
      </c>
      <c r="C10" s="568">
        <v>370.32652173913044</v>
      </c>
      <c r="D10" s="568">
        <v>371.6252380952381</v>
      </c>
      <c r="E10" s="568">
        <v>326.81818181818181</v>
      </c>
      <c r="F10" s="568">
        <v>331.30136363636365</v>
      </c>
      <c r="G10" s="568">
        <v>357.41095238095238</v>
      </c>
      <c r="H10" s="568">
        <v>414.60142857142864</v>
      </c>
      <c r="I10" s="568">
        <v>452.363</v>
      </c>
      <c r="J10" s="568">
        <v>511.60699999999997</v>
      </c>
      <c r="K10" s="568">
        <v>524.18478260869563</v>
      </c>
      <c r="L10" s="568">
        <v>523.07500000000005</v>
      </c>
      <c r="M10" s="568">
        <v>557.69105263157905</v>
      </c>
      <c r="N10" s="568">
        <v>594.11954545454546</v>
      </c>
    </row>
    <row r="11" spans="1:14" ht="13.9" customHeight="1" x14ac:dyDescent="0.2">
      <c r="A11" s="839" t="s">
        <v>319</v>
      </c>
      <c r="B11" s="571" t="s">
        <v>317</v>
      </c>
      <c r="C11" s="567">
        <v>263.86956521739131</v>
      </c>
      <c r="D11" s="567">
        <v>278.42285714285714</v>
      </c>
      <c r="E11" s="567">
        <v>261.85227272727275</v>
      </c>
      <c r="F11" s="567">
        <v>280.05681818181819</v>
      </c>
      <c r="G11" s="567">
        <v>296.98809523809524</v>
      </c>
      <c r="H11" s="567">
        <v>325.81521739130437</v>
      </c>
      <c r="I11" s="567">
        <v>363.04761904761904</v>
      </c>
      <c r="J11" s="567">
        <v>419.61250000000001</v>
      </c>
      <c r="K11" s="567">
        <v>430.02173913043481</v>
      </c>
      <c r="L11" s="567">
        <v>417.22727272727275</v>
      </c>
      <c r="M11" s="567">
        <v>422.03571428571428</v>
      </c>
      <c r="N11" s="567">
        <v>447.00045454545455</v>
      </c>
    </row>
    <row r="12" spans="1:14" ht="13.9" customHeight="1" x14ac:dyDescent="0.2">
      <c r="A12" s="840"/>
      <c r="B12" s="572" t="s">
        <v>318</v>
      </c>
      <c r="C12" s="568">
        <v>255.7608695652174</v>
      </c>
      <c r="D12" s="568">
        <v>271.07142857142856</v>
      </c>
      <c r="E12" s="568">
        <v>256.15909090909093</v>
      </c>
      <c r="F12" s="568">
        <v>271.51136363636363</v>
      </c>
      <c r="G12" s="568">
        <v>290.96428571428572</v>
      </c>
      <c r="H12" s="568">
        <v>321.75</v>
      </c>
      <c r="I12" s="568">
        <v>357.96249999999998</v>
      </c>
      <c r="J12" s="568">
        <v>413.01249999999999</v>
      </c>
      <c r="K12" s="568">
        <v>427.02173913043481</v>
      </c>
      <c r="L12" s="568">
        <v>410.67500000000001</v>
      </c>
      <c r="M12" s="568">
        <v>416.35526315789474</v>
      </c>
      <c r="N12" s="568">
        <v>441.80681818181819</v>
      </c>
    </row>
    <row r="13" spans="1:14" ht="13.9" customHeight="1" x14ac:dyDescent="0.2">
      <c r="B13" s="561"/>
      <c r="N13" s="161" t="s">
        <v>298</v>
      </c>
    </row>
    <row r="14" spans="1:14" ht="13.9" customHeight="1" x14ac:dyDescent="0.2">
      <c r="A14" s="561"/>
    </row>
    <row r="15" spans="1:14" ht="13.9" customHeight="1" x14ac:dyDescent="0.2">
      <c r="A15" s="561"/>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320</v>
      </c>
      <c r="B1" s="53"/>
      <c r="C1" s="53"/>
      <c r="D1" s="6"/>
      <c r="E1" s="6"/>
      <c r="F1" s="6"/>
      <c r="G1" s="6"/>
      <c r="H1" s="3"/>
    </row>
    <row r="2" spans="1:8" x14ac:dyDescent="0.2">
      <c r="A2" s="54"/>
      <c r="B2" s="54"/>
      <c r="C2" s="54"/>
      <c r="D2" s="65"/>
      <c r="E2" s="65"/>
      <c r="F2" s="65"/>
      <c r="G2" s="108"/>
      <c r="H2" s="55" t="s">
        <v>474</v>
      </c>
    </row>
    <row r="3" spans="1:8" x14ac:dyDescent="0.2">
      <c r="A3" s="56"/>
      <c r="B3" s="814">
        <f>INDICE!A3</f>
        <v>44348</v>
      </c>
      <c r="C3" s="813">
        <v>41671</v>
      </c>
      <c r="D3" s="813" t="s">
        <v>116</v>
      </c>
      <c r="E3" s="813"/>
      <c r="F3" s="813" t="s">
        <v>117</v>
      </c>
      <c r="G3" s="813"/>
      <c r="H3" s="813"/>
    </row>
    <row r="4" spans="1:8" ht="25.5" x14ac:dyDescent="0.2">
      <c r="A4" s="66"/>
      <c r="B4" s="184" t="s">
        <v>54</v>
      </c>
      <c r="C4" s="185" t="s">
        <v>456</v>
      </c>
      <c r="D4" s="184" t="s">
        <v>54</v>
      </c>
      <c r="E4" s="185" t="s">
        <v>456</v>
      </c>
      <c r="F4" s="184" t="s">
        <v>54</v>
      </c>
      <c r="G4" s="186" t="s">
        <v>456</v>
      </c>
      <c r="H4" s="185" t="s">
        <v>107</v>
      </c>
    </row>
    <row r="5" spans="1:8" x14ac:dyDescent="0.2">
      <c r="A5" s="3" t="s">
        <v>321</v>
      </c>
      <c r="B5" s="71">
        <v>19790.36</v>
      </c>
      <c r="C5" s="72">
        <v>15.47271182643116</v>
      </c>
      <c r="D5" s="71">
        <v>146135.22700000001</v>
      </c>
      <c r="E5" s="338">
        <v>9.420724506860239</v>
      </c>
      <c r="F5" s="71">
        <v>271619.386</v>
      </c>
      <c r="G5" s="338">
        <v>3.6762639695560115</v>
      </c>
      <c r="H5" s="72">
        <v>73.600351960160751</v>
      </c>
    </row>
    <row r="6" spans="1:8" x14ac:dyDescent="0.2">
      <c r="A6" s="3" t="s">
        <v>322</v>
      </c>
      <c r="B6" s="58">
        <v>6505.6980000000003</v>
      </c>
      <c r="C6" s="187">
        <v>-18.510672703954171</v>
      </c>
      <c r="D6" s="58">
        <v>31107.280999999999</v>
      </c>
      <c r="E6" s="59">
        <v>-8.8969721542143869</v>
      </c>
      <c r="F6" s="58">
        <v>84583.010999999999</v>
      </c>
      <c r="G6" s="59">
        <v>-17.299042801296345</v>
      </c>
      <c r="H6" s="59">
        <v>22.919348545505319</v>
      </c>
    </row>
    <row r="7" spans="1:8" x14ac:dyDescent="0.2">
      <c r="A7" s="3" t="s">
        <v>323</v>
      </c>
      <c r="B7" s="95">
        <v>1089.8019999999999</v>
      </c>
      <c r="C7" s="73">
        <v>21.243089835201818</v>
      </c>
      <c r="D7" s="95">
        <v>6573.5039999999999</v>
      </c>
      <c r="E7" s="73">
        <v>14.931686192889993</v>
      </c>
      <c r="F7" s="95">
        <v>12843.916999999999</v>
      </c>
      <c r="G7" s="187">
        <v>14.132399770951748</v>
      </c>
      <c r="H7" s="187">
        <v>3.480299494333928</v>
      </c>
    </row>
    <row r="8" spans="1:8" x14ac:dyDescent="0.2">
      <c r="A8" s="216" t="s">
        <v>187</v>
      </c>
      <c r="B8" s="217">
        <v>27385.86</v>
      </c>
      <c r="C8" s="218">
        <v>5.2455728495932155</v>
      </c>
      <c r="D8" s="217">
        <v>183816.01199999999</v>
      </c>
      <c r="E8" s="218">
        <v>5.9958185581853636</v>
      </c>
      <c r="F8" s="217">
        <v>369046.31400000001</v>
      </c>
      <c r="G8" s="218">
        <v>-1.7232120771179547</v>
      </c>
      <c r="H8" s="219">
        <v>100</v>
      </c>
    </row>
    <row r="9" spans="1:8" x14ac:dyDescent="0.2">
      <c r="A9" s="220" t="s">
        <v>632</v>
      </c>
      <c r="B9" s="74">
        <v>6562.2049999999999</v>
      </c>
      <c r="C9" s="75">
        <v>9.2776890472438875</v>
      </c>
      <c r="D9" s="74">
        <v>37471.423000000003</v>
      </c>
      <c r="E9" s="190">
        <v>0.91384832290084816</v>
      </c>
      <c r="F9" s="74">
        <v>76587.11</v>
      </c>
      <c r="G9" s="190">
        <v>-0.62416581128729154</v>
      </c>
      <c r="H9" s="190">
        <v>20.752709645001357</v>
      </c>
    </row>
    <row r="10" spans="1:8" x14ac:dyDescent="0.2">
      <c r="A10" s="3"/>
      <c r="B10" s="3"/>
      <c r="C10" s="3"/>
      <c r="D10" s="3"/>
      <c r="E10" s="3"/>
      <c r="F10" s="3"/>
      <c r="G10" s="108"/>
      <c r="H10" s="55" t="s">
        <v>222</v>
      </c>
    </row>
    <row r="11" spans="1:8" x14ac:dyDescent="0.2">
      <c r="A11" s="80" t="s">
        <v>586</v>
      </c>
      <c r="B11" s="80"/>
      <c r="C11" s="200"/>
      <c r="D11" s="200"/>
      <c r="E11" s="200"/>
      <c r="F11" s="80"/>
      <c r="G11" s="80"/>
      <c r="H11" s="80"/>
    </row>
    <row r="12" spans="1:8" x14ac:dyDescent="0.2">
      <c r="A12" s="80" t="s">
        <v>517</v>
      </c>
      <c r="B12" s="108"/>
      <c r="C12" s="108"/>
      <c r="D12" s="108"/>
      <c r="E12" s="108"/>
      <c r="F12" s="108"/>
      <c r="G12" s="108"/>
      <c r="H12" s="108"/>
    </row>
    <row r="13" spans="1:8" x14ac:dyDescent="0.2">
      <c r="A13" s="441" t="s">
        <v>544</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87" priority="13" operator="between">
      <formula>0</formula>
      <formula>0.5</formula>
    </cfRule>
    <cfRule type="cellIs" dxfId="86" priority="14" operator="between">
      <formula>0</formula>
      <formula>0.49</formula>
    </cfRule>
  </conditionalFormatting>
  <conditionalFormatting sqref="E5">
    <cfRule type="cellIs" dxfId="85" priority="8" operator="between">
      <formula>-0.5</formula>
      <formula>0.5</formula>
    </cfRule>
  </conditionalFormatting>
  <conditionalFormatting sqref="E5">
    <cfRule type="cellIs" dxfId="84" priority="7" operator="equal">
      <formula>0</formula>
    </cfRule>
  </conditionalFormatting>
  <conditionalFormatting sqref="G5">
    <cfRule type="cellIs" dxfId="83" priority="6" operator="between">
      <formula>-0.5</formula>
      <formula>0.5</formula>
    </cfRule>
  </conditionalFormatting>
  <conditionalFormatting sqref="G5">
    <cfRule type="cellIs" dxfId="82" priority="5" operator="equal">
      <formula>0</formula>
    </cfRule>
  </conditionalFormatting>
  <conditionalFormatting sqref="C7">
    <cfRule type="cellIs" dxfId="81" priority="3" operator="between">
      <formula>-0.5</formula>
      <formula>0.5</formula>
    </cfRule>
    <cfRule type="cellIs" dxfId="80" priority="4" operator="between">
      <formula>0</formula>
      <formula>0.49</formula>
    </cfRule>
  </conditionalFormatting>
  <conditionalFormatting sqref="E7">
    <cfRule type="cellIs" dxfId="79" priority="1" operator="between">
      <formula>-0.5</formula>
      <formula>0.5</formula>
    </cfRule>
    <cfRule type="cellIs" dxfId="78"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324</v>
      </c>
      <c r="B1" s="53"/>
      <c r="C1" s="53"/>
      <c r="D1" s="6"/>
      <c r="E1" s="6"/>
      <c r="F1" s="6"/>
      <c r="G1" s="6"/>
      <c r="H1" s="3"/>
    </row>
    <row r="2" spans="1:8" x14ac:dyDescent="0.2">
      <c r="A2" s="54"/>
      <c r="B2" s="54"/>
      <c r="C2" s="54"/>
      <c r="D2" s="65"/>
      <c r="E2" s="65"/>
      <c r="F2" s="65"/>
      <c r="G2" s="108"/>
      <c r="H2" s="55" t="s">
        <v>474</v>
      </c>
    </row>
    <row r="3" spans="1:8" ht="14.1" customHeight="1" x14ac:dyDescent="0.2">
      <c r="A3" s="56"/>
      <c r="B3" s="814">
        <f>INDICE!A3</f>
        <v>44348</v>
      </c>
      <c r="C3" s="814">
        <v>41671</v>
      </c>
      <c r="D3" s="813" t="s">
        <v>116</v>
      </c>
      <c r="E3" s="813"/>
      <c r="F3" s="813" t="s">
        <v>117</v>
      </c>
      <c r="G3" s="813"/>
      <c r="H3" s="183"/>
    </row>
    <row r="4" spans="1:8" ht="25.5" x14ac:dyDescent="0.2">
      <c r="A4" s="66"/>
      <c r="B4" s="184" t="s">
        <v>54</v>
      </c>
      <c r="C4" s="185" t="s">
        <v>456</v>
      </c>
      <c r="D4" s="184" t="s">
        <v>54</v>
      </c>
      <c r="E4" s="185" t="s">
        <v>456</v>
      </c>
      <c r="F4" s="184" t="s">
        <v>54</v>
      </c>
      <c r="G4" s="186" t="s">
        <v>456</v>
      </c>
      <c r="H4" s="185" t="s">
        <v>107</v>
      </c>
    </row>
    <row r="5" spans="1:8" x14ac:dyDescent="0.2">
      <c r="A5" s="3" t="s">
        <v>497</v>
      </c>
      <c r="B5" s="71">
        <v>12524.929</v>
      </c>
      <c r="C5" s="72">
        <v>-6.9068935817495154</v>
      </c>
      <c r="D5" s="71">
        <v>66507.562999999995</v>
      </c>
      <c r="E5" s="72">
        <v>-2.2528752721415088</v>
      </c>
      <c r="F5" s="71">
        <v>154953.66899999999</v>
      </c>
      <c r="G5" s="59">
        <v>-8.9509037409204701</v>
      </c>
      <c r="H5" s="72">
        <v>41.987594272517242</v>
      </c>
    </row>
    <row r="6" spans="1:8" x14ac:dyDescent="0.2">
      <c r="A6" s="3" t="s">
        <v>496</v>
      </c>
      <c r="B6" s="58">
        <v>11218.076999999999</v>
      </c>
      <c r="C6" s="187">
        <v>19.198219498114973</v>
      </c>
      <c r="D6" s="58">
        <v>67368.459000000003</v>
      </c>
      <c r="E6" s="59">
        <v>10.101725240506353</v>
      </c>
      <c r="F6" s="58">
        <v>128860.86500000001</v>
      </c>
      <c r="G6" s="59">
        <v>1.6502875726968025</v>
      </c>
      <c r="H6" s="59">
        <v>34.917261089349346</v>
      </c>
    </row>
    <row r="7" spans="1:8" x14ac:dyDescent="0.2">
      <c r="A7" s="3" t="s">
        <v>495</v>
      </c>
      <c r="B7" s="95">
        <v>2553.0520000000001</v>
      </c>
      <c r="C7" s="187">
        <v>13.138011381815506</v>
      </c>
      <c r="D7" s="95">
        <v>43366.485999999997</v>
      </c>
      <c r="E7" s="187">
        <v>12.725757338938765</v>
      </c>
      <c r="F7" s="95">
        <v>72387.862999999998</v>
      </c>
      <c r="G7" s="187">
        <v>7.5471969184760752</v>
      </c>
      <c r="H7" s="187">
        <v>19.614845143799485</v>
      </c>
    </row>
    <row r="8" spans="1:8" x14ac:dyDescent="0.2">
      <c r="A8" s="435" t="s">
        <v>325</v>
      </c>
      <c r="B8" s="95">
        <v>1089.8019999999999</v>
      </c>
      <c r="C8" s="73">
        <v>21.243089835201818</v>
      </c>
      <c r="D8" s="95">
        <v>6573.5039999999999</v>
      </c>
      <c r="E8" s="73">
        <v>14.931686192889993</v>
      </c>
      <c r="F8" s="95">
        <v>12843.916999999999</v>
      </c>
      <c r="G8" s="187">
        <v>14.132399770951748</v>
      </c>
      <c r="H8" s="187">
        <v>3.480299494333928</v>
      </c>
    </row>
    <row r="9" spans="1:8" x14ac:dyDescent="0.2">
      <c r="A9" s="216" t="s">
        <v>187</v>
      </c>
      <c r="B9" s="217">
        <v>27385.86</v>
      </c>
      <c r="C9" s="218">
        <v>5.2455728495932155</v>
      </c>
      <c r="D9" s="217">
        <v>183816.01199999999</v>
      </c>
      <c r="E9" s="218">
        <v>5.9958185581853636</v>
      </c>
      <c r="F9" s="217">
        <v>369046.31400000001</v>
      </c>
      <c r="G9" s="218">
        <v>-1.7232120771179547</v>
      </c>
      <c r="H9" s="219">
        <v>100</v>
      </c>
    </row>
    <row r="10" spans="1:8" x14ac:dyDescent="0.2">
      <c r="A10" s="80"/>
      <c r="B10" s="3"/>
      <c r="C10" s="3"/>
      <c r="D10" s="3"/>
      <c r="E10" s="3"/>
      <c r="F10" s="3"/>
      <c r="G10" s="108"/>
      <c r="H10" s="55" t="s">
        <v>222</v>
      </c>
    </row>
    <row r="11" spans="1:8" x14ac:dyDescent="0.2">
      <c r="A11" s="80" t="s">
        <v>586</v>
      </c>
      <c r="B11" s="80"/>
      <c r="C11" s="200"/>
      <c r="D11" s="200"/>
      <c r="E11" s="200"/>
      <c r="F11" s="80"/>
      <c r="G11" s="80"/>
      <c r="H11" s="80"/>
    </row>
    <row r="12" spans="1:8" x14ac:dyDescent="0.2">
      <c r="A12" s="80" t="s">
        <v>494</v>
      </c>
      <c r="B12" s="108"/>
      <c r="C12" s="108"/>
      <c r="D12" s="108"/>
      <c r="E12" s="108"/>
      <c r="F12" s="108"/>
      <c r="G12" s="108"/>
      <c r="H12" s="108"/>
    </row>
    <row r="13" spans="1:8" x14ac:dyDescent="0.2">
      <c r="A13" s="441" t="s">
        <v>544</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324</v>
      </c>
    </row>
  </sheetData>
  <mergeCells count="3">
    <mergeCell ref="B3:C3"/>
    <mergeCell ref="D3:E3"/>
    <mergeCell ref="F3:G3"/>
  </mergeCells>
  <conditionalFormatting sqref="C8">
    <cfRule type="cellIs" dxfId="77" priority="3" operator="between">
      <formula>-0.5</formula>
      <formula>0.5</formula>
    </cfRule>
    <cfRule type="cellIs" dxfId="76" priority="4" operator="between">
      <formula>0</formula>
      <formula>0.49</formula>
    </cfRule>
  </conditionalFormatting>
  <conditionalFormatting sqref="E8">
    <cfRule type="cellIs" dxfId="75" priority="1" operator="between">
      <formula>-0.5</formula>
      <formula>0.5</formula>
    </cfRule>
    <cfRule type="cellIs" dxfId="74"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498</v>
      </c>
      <c r="B1" s="158"/>
      <c r="C1" s="158"/>
      <c r="D1" s="158"/>
    </row>
    <row r="2" spans="1:4" x14ac:dyDescent="0.2">
      <c r="A2" s="159"/>
      <c r="B2" s="159"/>
      <c r="C2" s="159"/>
      <c r="D2" s="159"/>
    </row>
    <row r="3" spans="1:4" x14ac:dyDescent="0.2">
      <c r="A3" s="162"/>
      <c r="B3" s="843">
        <v>2019</v>
      </c>
      <c r="C3" s="843">
        <v>2020</v>
      </c>
      <c r="D3" s="843">
        <v>2021</v>
      </c>
    </row>
    <row r="4" spans="1:4" x14ac:dyDescent="0.2">
      <c r="A4" s="658"/>
      <c r="B4" s="844"/>
      <c r="C4" s="844"/>
      <c r="D4" s="844"/>
    </row>
    <row r="5" spans="1:4" x14ac:dyDescent="0.2">
      <c r="A5" s="191" t="s">
        <v>326</v>
      </c>
      <c r="B5" s="214">
        <v>1.8364266255420716</v>
      </c>
      <c r="C5" s="214">
        <v>12.699230284290103</v>
      </c>
      <c r="D5" s="214">
        <v>-10.089112937493196</v>
      </c>
    </row>
    <row r="6" spans="1:4" x14ac:dyDescent="0.2">
      <c r="A6" s="1" t="s">
        <v>128</v>
      </c>
      <c r="B6" s="167">
        <v>0.50110883443795717</v>
      </c>
      <c r="C6" s="167">
        <v>12.677996193736233</v>
      </c>
      <c r="D6" s="167">
        <v>-10.713839458947929</v>
      </c>
    </row>
    <row r="7" spans="1:4" x14ac:dyDescent="0.2">
      <c r="A7" s="1" t="s">
        <v>129</v>
      </c>
      <c r="B7" s="167">
        <v>-0.32456552598204064</v>
      </c>
      <c r="C7" s="167">
        <v>12.251078520768225</v>
      </c>
      <c r="D7" s="167">
        <v>-9.6974346271492564</v>
      </c>
    </row>
    <row r="8" spans="1:4" x14ac:dyDescent="0.2">
      <c r="A8" s="1" t="s">
        <v>130</v>
      </c>
      <c r="B8" s="167">
        <v>-0.2349519197275495</v>
      </c>
      <c r="C8" s="167">
        <v>9.1493427503355687</v>
      </c>
      <c r="D8" s="167">
        <v>-6.3014147535325122</v>
      </c>
    </row>
    <row r="9" spans="1:4" x14ac:dyDescent="0.2">
      <c r="A9" s="1" t="s">
        <v>131</v>
      </c>
      <c r="B9" s="167">
        <v>0.12330717865920947</v>
      </c>
      <c r="C9" s="167">
        <v>5.898091203872009</v>
      </c>
      <c r="D9" s="167">
        <v>-3.3722651759714513</v>
      </c>
    </row>
    <row r="10" spans="1:4" x14ac:dyDescent="0.2">
      <c r="A10" s="1" t="s">
        <v>132</v>
      </c>
      <c r="B10" s="167">
        <v>2.0917099391867673</v>
      </c>
      <c r="C10" s="167">
        <v>2.6885525111278437</v>
      </c>
      <c r="D10" s="167">
        <v>-1.7232120771179547</v>
      </c>
    </row>
    <row r="11" spans="1:4" x14ac:dyDescent="0.2">
      <c r="A11" s="1" t="s">
        <v>133</v>
      </c>
      <c r="B11" s="167">
        <v>5.9764056363324274</v>
      </c>
      <c r="C11" s="167">
        <v>-1.1140930938821039</v>
      </c>
      <c r="D11" s="167" t="s">
        <v>521</v>
      </c>
    </row>
    <row r="12" spans="1:4" x14ac:dyDescent="0.2">
      <c r="A12" s="1" t="s">
        <v>134</v>
      </c>
      <c r="B12" s="167">
        <v>8.594854770079392</v>
      </c>
      <c r="C12" s="167">
        <v>-4.3818802956582461</v>
      </c>
      <c r="D12" s="167" t="s">
        <v>521</v>
      </c>
    </row>
    <row r="13" spans="1:4" x14ac:dyDescent="0.2">
      <c r="A13" s="1" t="s">
        <v>135</v>
      </c>
      <c r="B13" s="167">
        <v>10.59256994346487</v>
      </c>
      <c r="C13" s="167">
        <v>-6.4266216479747742</v>
      </c>
      <c r="D13" s="167" t="s">
        <v>521</v>
      </c>
    </row>
    <row r="14" spans="1:4" x14ac:dyDescent="0.2">
      <c r="A14" s="1" t="s">
        <v>136</v>
      </c>
      <c r="B14" s="167">
        <v>12.546286247463312</v>
      </c>
      <c r="C14" s="167">
        <v>-8.8856820569333745</v>
      </c>
      <c r="D14" s="167" t="s">
        <v>521</v>
      </c>
    </row>
    <row r="15" spans="1:4" x14ac:dyDescent="0.2">
      <c r="A15" s="1" t="s">
        <v>137</v>
      </c>
      <c r="B15" s="167">
        <v>13.886680391283265</v>
      </c>
      <c r="C15" s="167">
        <v>-10.183771123264501</v>
      </c>
      <c r="D15" s="167" t="s">
        <v>521</v>
      </c>
    </row>
    <row r="16" spans="1:4" x14ac:dyDescent="0.2">
      <c r="A16" s="212" t="s">
        <v>138</v>
      </c>
      <c r="B16" s="213">
        <v>14.591905664635282</v>
      </c>
      <c r="C16" s="213">
        <v>-9.9199661931573804</v>
      </c>
      <c r="D16" s="213" t="s">
        <v>521</v>
      </c>
    </row>
    <row r="17" spans="4:4" x14ac:dyDescent="0.2">
      <c r="D17" s="55" t="s">
        <v>222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106</v>
      </c>
    </row>
    <row r="3" spans="1:6" ht="14.65" customHeight="1" x14ac:dyDescent="0.2">
      <c r="A3" s="56"/>
      <c r="B3" s="807" t="s">
        <v>660</v>
      </c>
      <c r="C3" s="803" t="s">
        <v>428</v>
      </c>
      <c r="D3" s="807" t="s">
        <v>646</v>
      </c>
      <c r="E3" s="803" t="s">
        <v>428</v>
      </c>
      <c r="F3" s="809" t="s">
        <v>661</v>
      </c>
    </row>
    <row r="4" spans="1:6" x14ac:dyDescent="0.2">
      <c r="A4" s="66"/>
      <c r="B4" s="808"/>
      <c r="C4" s="804"/>
      <c r="D4" s="808"/>
      <c r="E4" s="804"/>
      <c r="F4" s="810"/>
    </row>
    <row r="5" spans="1:6" x14ac:dyDescent="0.2">
      <c r="A5" s="3" t="s">
        <v>108</v>
      </c>
      <c r="B5" s="58">
        <v>1103</v>
      </c>
      <c r="C5" s="59">
        <v>1.4</v>
      </c>
      <c r="D5" s="58">
        <v>1099</v>
      </c>
      <c r="E5" s="59">
        <v>1.2</v>
      </c>
      <c r="F5" s="59">
        <v>0.4</v>
      </c>
    </row>
    <row r="6" spans="1:6" x14ac:dyDescent="0.2">
      <c r="A6" s="3" t="s">
        <v>118</v>
      </c>
      <c r="B6" s="58">
        <v>39383</v>
      </c>
      <c r="C6" s="59">
        <v>49.4</v>
      </c>
      <c r="D6" s="58">
        <v>49223</v>
      </c>
      <c r="E6" s="59">
        <v>53.8</v>
      </c>
      <c r="F6" s="59">
        <v>-20</v>
      </c>
    </row>
    <row r="7" spans="1:6" x14ac:dyDescent="0.2">
      <c r="A7" s="3" t="s">
        <v>119</v>
      </c>
      <c r="B7" s="58">
        <v>14037</v>
      </c>
      <c r="C7" s="59">
        <v>17.600000000000001</v>
      </c>
      <c r="D7" s="58">
        <v>14678</v>
      </c>
      <c r="E7" s="59">
        <v>16</v>
      </c>
      <c r="F7" s="59">
        <v>-4.4000000000000004</v>
      </c>
    </row>
    <row r="8" spans="1:6" x14ac:dyDescent="0.2">
      <c r="A8" s="3" t="s">
        <v>120</v>
      </c>
      <c r="B8" s="58">
        <v>18997</v>
      </c>
      <c r="C8" s="59">
        <v>23.8</v>
      </c>
      <c r="D8" s="58">
        <v>20166</v>
      </c>
      <c r="E8" s="59">
        <v>22</v>
      </c>
      <c r="F8" s="59">
        <v>-5.8</v>
      </c>
    </row>
    <row r="9" spans="1:6" x14ac:dyDescent="0.2">
      <c r="A9" s="3" t="s">
        <v>121</v>
      </c>
      <c r="B9" s="58">
        <v>5949</v>
      </c>
      <c r="C9" s="59">
        <v>7.5</v>
      </c>
      <c r="D9" s="58">
        <v>6340</v>
      </c>
      <c r="E9" s="59">
        <v>6.9</v>
      </c>
      <c r="F9" s="59">
        <v>-6.2</v>
      </c>
    </row>
    <row r="10" spans="1:6" x14ac:dyDescent="0.2">
      <c r="A10" s="693" t="s">
        <v>113</v>
      </c>
      <c r="B10" s="58">
        <v>272</v>
      </c>
      <c r="C10" s="73">
        <v>0.34071634264656053</v>
      </c>
      <c r="D10" s="58">
        <v>4.8008025222126678</v>
      </c>
      <c r="E10" s="337">
        <v>5.2461710350377626E-3</v>
      </c>
      <c r="F10" s="59">
        <v>5559.2</v>
      </c>
    </row>
    <row r="11" spans="1:6" x14ac:dyDescent="0.2">
      <c r="A11" s="60" t="s">
        <v>115</v>
      </c>
      <c r="B11" s="61">
        <v>79740</v>
      </c>
      <c r="C11" s="62">
        <v>100</v>
      </c>
      <c r="D11" s="61">
        <v>91511</v>
      </c>
      <c r="E11" s="62">
        <v>100</v>
      </c>
      <c r="F11" s="62">
        <v>-12.9</v>
      </c>
    </row>
    <row r="12" spans="1:6" x14ac:dyDescent="0.2">
      <c r="A12" s="3"/>
      <c r="B12" s="3"/>
      <c r="C12" s="3"/>
      <c r="D12" s="3"/>
      <c r="E12" s="3"/>
      <c r="F12" s="55" t="s">
        <v>585</v>
      </c>
    </row>
    <row r="13" spans="1:6" x14ac:dyDescent="0.2">
      <c r="A13" s="441" t="s">
        <v>647</v>
      </c>
    </row>
  </sheetData>
  <mergeCells count="5">
    <mergeCell ref="B3:B4"/>
    <mergeCell ref="C3:C4"/>
    <mergeCell ref="D3:D4"/>
    <mergeCell ref="E3:E4"/>
    <mergeCell ref="F3:F4"/>
  </mergeCells>
  <conditionalFormatting sqref="E10">
    <cfRule type="cellIs" dxfId="222" priority="2" operator="between">
      <formula>0</formula>
      <formula>0.5</formula>
    </cfRule>
  </conditionalFormatting>
  <conditionalFormatting sqref="E10">
    <cfRule type="cellIs" dxfId="221" priority="1"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A28" sqref="A28"/>
    </sheetView>
  </sheetViews>
  <sheetFormatPr baseColWidth="10" defaultColWidth="11" defaultRowHeight="12.75" x14ac:dyDescent="0.2"/>
  <cols>
    <col min="1" max="1" width="17.25" style="553" customWidth="1"/>
    <col min="2" max="12" width="11" style="553"/>
    <col min="13" max="45" width="11" style="18"/>
    <col min="46" max="16384" width="11" style="553"/>
  </cols>
  <sheetData>
    <row r="1" spans="1:12" x14ac:dyDescent="0.2">
      <c r="A1" s="845" t="s">
        <v>500</v>
      </c>
      <c r="B1" s="845"/>
      <c r="C1" s="845"/>
      <c r="D1" s="845"/>
      <c r="E1" s="845"/>
      <c r="F1" s="845"/>
      <c r="G1" s="18"/>
      <c r="H1" s="18"/>
      <c r="I1" s="18"/>
      <c r="J1" s="18"/>
      <c r="K1" s="18"/>
      <c r="L1" s="18"/>
    </row>
    <row r="2" spans="1:12" x14ac:dyDescent="0.2">
      <c r="A2" s="846"/>
      <c r="B2" s="846"/>
      <c r="C2" s="846"/>
      <c r="D2" s="846"/>
      <c r="E2" s="846"/>
      <c r="F2" s="846"/>
      <c r="G2" s="18"/>
      <c r="H2" s="18"/>
      <c r="I2" s="18"/>
      <c r="J2" s="18"/>
      <c r="K2" s="582"/>
      <c r="L2" s="55" t="s">
        <v>474</v>
      </c>
    </row>
    <row r="3" spans="1:12" x14ac:dyDescent="0.2">
      <c r="A3" s="583"/>
      <c r="B3" s="847">
        <f>INDICE!A3</f>
        <v>44348</v>
      </c>
      <c r="C3" s="848">
        <v>41671</v>
      </c>
      <c r="D3" s="848">
        <v>41671</v>
      </c>
      <c r="E3" s="848">
        <v>41671</v>
      </c>
      <c r="F3" s="849">
        <v>41671</v>
      </c>
      <c r="G3" s="850" t="s">
        <v>117</v>
      </c>
      <c r="H3" s="848"/>
      <c r="I3" s="848"/>
      <c r="J3" s="848"/>
      <c r="K3" s="848"/>
      <c r="L3" s="851" t="s">
        <v>107</v>
      </c>
    </row>
    <row r="4" spans="1:12" x14ac:dyDescent="0.2">
      <c r="A4" s="559"/>
      <c r="B4" s="222" t="s">
        <v>327</v>
      </c>
      <c r="C4" s="222" t="s">
        <v>328</v>
      </c>
      <c r="D4" s="223" t="s">
        <v>329</v>
      </c>
      <c r="E4" s="223" t="s">
        <v>330</v>
      </c>
      <c r="F4" s="224" t="s">
        <v>187</v>
      </c>
      <c r="G4" s="225" t="s">
        <v>327</v>
      </c>
      <c r="H4" s="163" t="s">
        <v>328</v>
      </c>
      <c r="I4" s="226" t="s">
        <v>329</v>
      </c>
      <c r="J4" s="226" t="s">
        <v>330</v>
      </c>
      <c r="K4" s="226" t="s">
        <v>187</v>
      </c>
      <c r="L4" s="852"/>
    </row>
    <row r="5" spans="1:12" x14ac:dyDescent="0.2">
      <c r="A5" s="556" t="s">
        <v>154</v>
      </c>
      <c r="B5" s="444">
        <v>3553.87</v>
      </c>
      <c r="C5" s="444">
        <v>694.49099999999999</v>
      </c>
      <c r="D5" s="444">
        <v>122.101</v>
      </c>
      <c r="E5" s="444">
        <v>226.94399999999999</v>
      </c>
      <c r="F5" s="584">
        <v>4597.4059999999999</v>
      </c>
      <c r="G5" s="444">
        <v>39503.887000000002</v>
      </c>
      <c r="H5" s="444">
        <v>7622.3230000000003</v>
      </c>
      <c r="I5" s="444">
        <v>2643.143</v>
      </c>
      <c r="J5" s="444">
        <v>2993.5239999999999</v>
      </c>
      <c r="K5" s="585">
        <v>52762.877</v>
      </c>
      <c r="L5" s="72">
        <v>14.297110743987686</v>
      </c>
    </row>
    <row r="6" spans="1:12" x14ac:dyDescent="0.2">
      <c r="A6" s="558" t="s">
        <v>155</v>
      </c>
      <c r="B6" s="444">
        <v>442.51299999999998</v>
      </c>
      <c r="C6" s="444">
        <v>716.4</v>
      </c>
      <c r="D6" s="444">
        <v>75.989999999999995</v>
      </c>
      <c r="E6" s="444">
        <v>68.027000000000001</v>
      </c>
      <c r="F6" s="586">
        <v>1302.93</v>
      </c>
      <c r="G6" s="444">
        <v>8067.6580000000004</v>
      </c>
      <c r="H6" s="444">
        <v>8397.0079999999998</v>
      </c>
      <c r="I6" s="444">
        <v>3174.8739999999998</v>
      </c>
      <c r="J6" s="444">
        <v>820.02499999999998</v>
      </c>
      <c r="K6" s="587">
        <v>20459.565000000002</v>
      </c>
      <c r="L6" s="59">
        <v>5.5439104766560483</v>
      </c>
    </row>
    <row r="7" spans="1:12" x14ac:dyDescent="0.2">
      <c r="A7" s="558" t="s">
        <v>156</v>
      </c>
      <c r="B7" s="444">
        <v>360.22</v>
      </c>
      <c r="C7" s="444">
        <v>462.73200000000003</v>
      </c>
      <c r="D7" s="444">
        <v>83.387</v>
      </c>
      <c r="E7" s="444">
        <v>18.452999999999999</v>
      </c>
      <c r="F7" s="586">
        <v>924.79199999999992</v>
      </c>
      <c r="G7" s="444">
        <v>4924.3999999999996</v>
      </c>
      <c r="H7" s="444">
        <v>5311.1369999999997</v>
      </c>
      <c r="I7" s="444">
        <v>2180.547</v>
      </c>
      <c r="J7" s="444">
        <v>182.036</v>
      </c>
      <c r="K7" s="587">
        <v>12598.12</v>
      </c>
      <c r="L7" s="59">
        <v>3.4137015842795329</v>
      </c>
    </row>
    <row r="8" spans="1:12" x14ac:dyDescent="0.2">
      <c r="A8" s="558" t="s">
        <v>157</v>
      </c>
      <c r="B8" s="444">
        <v>671.05399999999997</v>
      </c>
      <c r="C8" s="96">
        <v>11.686999999999999</v>
      </c>
      <c r="D8" s="444">
        <v>50.584000000000003</v>
      </c>
      <c r="E8" s="96">
        <v>0.89</v>
      </c>
      <c r="F8" s="586">
        <v>734.21500000000003</v>
      </c>
      <c r="G8" s="444">
        <v>6750.3379999999997</v>
      </c>
      <c r="H8" s="444">
        <v>133.245</v>
      </c>
      <c r="I8" s="444">
        <v>847.76</v>
      </c>
      <c r="J8" s="444">
        <v>13.733000000000001</v>
      </c>
      <c r="K8" s="587">
        <v>7745.076</v>
      </c>
      <c r="L8" s="59">
        <v>2.0986764859808753</v>
      </c>
    </row>
    <row r="9" spans="1:12" x14ac:dyDescent="0.2">
      <c r="A9" s="558" t="s">
        <v>582</v>
      </c>
      <c r="B9" s="444">
        <v>0</v>
      </c>
      <c r="C9" s="444">
        <v>0</v>
      </c>
      <c r="D9" s="444">
        <v>0</v>
      </c>
      <c r="E9" s="96">
        <v>1.478</v>
      </c>
      <c r="F9" s="635">
        <v>1.478</v>
      </c>
      <c r="G9" s="444">
        <v>0</v>
      </c>
      <c r="H9" s="444">
        <v>0</v>
      </c>
      <c r="I9" s="444">
        <v>0</v>
      </c>
      <c r="J9" s="444">
        <v>15.968999999999999</v>
      </c>
      <c r="K9" s="587">
        <v>15.968999999999999</v>
      </c>
      <c r="L9" s="96">
        <v>4.3271059967169593E-3</v>
      </c>
    </row>
    <row r="10" spans="1:12" x14ac:dyDescent="0.2">
      <c r="A10" s="558" t="s">
        <v>159</v>
      </c>
      <c r="B10" s="444">
        <v>213.15199999999999</v>
      </c>
      <c r="C10" s="444">
        <v>145.52199999999999</v>
      </c>
      <c r="D10" s="444">
        <v>46.067</v>
      </c>
      <c r="E10" s="444">
        <v>2.5459999999999998</v>
      </c>
      <c r="F10" s="586">
        <v>407.28699999999998</v>
      </c>
      <c r="G10" s="444">
        <v>2298.4499999999998</v>
      </c>
      <c r="H10" s="444">
        <v>1743.36</v>
      </c>
      <c r="I10" s="444">
        <v>1148.895</v>
      </c>
      <c r="J10" s="444">
        <v>27.542000000000002</v>
      </c>
      <c r="K10" s="587">
        <v>5218.2470000000003</v>
      </c>
      <c r="L10" s="59">
        <v>1.4139838365614807</v>
      </c>
    </row>
    <row r="11" spans="1:12" x14ac:dyDescent="0.2">
      <c r="A11" s="558" t="s">
        <v>160</v>
      </c>
      <c r="B11" s="444">
        <v>228.42</v>
      </c>
      <c r="C11" s="444">
        <v>904.94799999999998</v>
      </c>
      <c r="D11" s="444">
        <v>260.29700000000003</v>
      </c>
      <c r="E11" s="444">
        <v>61.334000000000003</v>
      </c>
      <c r="F11" s="586">
        <v>1454.999</v>
      </c>
      <c r="G11" s="444">
        <v>3489.6219999999998</v>
      </c>
      <c r="H11" s="444">
        <v>10971.486000000001</v>
      </c>
      <c r="I11" s="444">
        <v>7136.482</v>
      </c>
      <c r="J11" s="444">
        <v>686.70100000000002</v>
      </c>
      <c r="K11" s="587">
        <v>22284.291000000001</v>
      </c>
      <c r="L11" s="59">
        <v>6.0383548887648431</v>
      </c>
    </row>
    <row r="12" spans="1:12" x14ac:dyDescent="0.2">
      <c r="A12" s="558" t="s">
        <v>524</v>
      </c>
      <c r="B12" s="444">
        <v>624.63699999999994</v>
      </c>
      <c r="C12" s="444">
        <v>469.41800000000001</v>
      </c>
      <c r="D12" s="444">
        <v>98.83</v>
      </c>
      <c r="E12" s="444">
        <v>57.628</v>
      </c>
      <c r="F12" s="586">
        <v>1250.5129999999997</v>
      </c>
      <c r="G12" s="444">
        <v>10781.134</v>
      </c>
      <c r="H12" s="444">
        <v>5207.3530000000001</v>
      </c>
      <c r="I12" s="444">
        <v>3072.569</v>
      </c>
      <c r="J12" s="444">
        <v>700.53499999999997</v>
      </c>
      <c r="K12" s="587">
        <v>19761.591</v>
      </c>
      <c r="L12" s="59">
        <v>5.3547810708728099</v>
      </c>
    </row>
    <row r="13" spans="1:12" x14ac:dyDescent="0.2">
      <c r="A13" s="558" t="s">
        <v>161</v>
      </c>
      <c r="B13" s="444">
        <v>1154.6369999999999</v>
      </c>
      <c r="C13" s="444">
        <v>2950.8690000000001</v>
      </c>
      <c r="D13" s="444">
        <v>601.39599999999996</v>
      </c>
      <c r="E13" s="444">
        <v>239.334</v>
      </c>
      <c r="F13" s="586">
        <v>4946.2359999999999</v>
      </c>
      <c r="G13" s="444">
        <v>12230.757</v>
      </c>
      <c r="H13" s="444">
        <v>34573.137000000002</v>
      </c>
      <c r="I13" s="444">
        <v>16442.144</v>
      </c>
      <c r="J13" s="444">
        <v>2645.69</v>
      </c>
      <c r="K13" s="587">
        <v>65891.728000000003</v>
      </c>
      <c r="L13" s="59">
        <v>17.854624044263439</v>
      </c>
    </row>
    <row r="14" spans="1:12" x14ac:dyDescent="0.2">
      <c r="A14" s="558" t="s">
        <v>331</v>
      </c>
      <c r="B14" s="444">
        <v>959.09</v>
      </c>
      <c r="C14" s="444">
        <v>2112.6460000000002</v>
      </c>
      <c r="D14" s="444">
        <v>142.61600000000001</v>
      </c>
      <c r="E14" s="444">
        <v>200.02099999999999</v>
      </c>
      <c r="F14" s="586">
        <v>3414.3730000000005</v>
      </c>
      <c r="G14" s="444">
        <v>11641.546</v>
      </c>
      <c r="H14" s="444">
        <v>22749.582999999999</v>
      </c>
      <c r="I14" s="444">
        <v>3552.4960000000001</v>
      </c>
      <c r="J14" s="444">
        <v>1991.95</v>
      </c>
      <c r="K14" s="587">
        <v>39935.574999999997</v>
      </c>
      <c r="L14" s="59">
        <v>10.82130791313419</v>
      </c>
    </row>
    <row r="15" spans="1:12" x14ac:dyDescent="0.2">
      <c r="A15" s="558" t="s">
        <v>164</v>
      </c>
      <c r="B15" s="96">
        <v>5.0000000000000001E-3</v>
      </c>
      <c r="C15" s="444">
        <v>130.32300000000001</v>
      </c>
      <c r="D15" s="444">
        <v>18.86</v>
      </c>
      <c r="E15" s="444">
        <v>35.957000000000001</v>
      </c>
      <c r="F15" s="586">
        <v>185.14499999999998</v>
      </c>
      <c r="G15" s="96">
        <v>4.7E-2</v>
      </c>
      <c r="H15" s="444">
        <v>1885.761</v>
      </c>
      <c r="I15" s="444">
        <v>583.60400000000004</v>
      </c>
      <c r="J15" s="444">
        <v>582.101</v>
      </c>
      <c r="K15" s="587">
        <v>3051.5130000000004</v>
      </c>
      <c r="L15" s="59">
        <v>0.82686581510174473</v>
      </c>
    </row>
    <row r="16" spans="1:12" x14ac:dyDescent="0.2">
      <c r="A16" s="558" t="s">
        <v>165</v>
      </c>
      <c r="B16" s="444">
        <v>755.03700000000003</v>
      </c>
      <c r="C16" s="444">
        <v>579.87800000000004</v>
      </c>
      <c r="D16" s="444">
        <v>99.308000000000007</v>
      </c>
      <c r="E16" s="444">
        <v>52.045999999999999</v>
      </c>
      <c r="F16" s="586">
        <v>1486.269</v>
      </c>
      <c r="G16" s="444">
        <v>9709.0920000000006</v>
      </c>
      <c r="H16" s="444">
        <v>7261</v>
      </c>
      <c r="I16" s="444">
        <v>2428.672</v>
      </c>
      <c r="J16" s="444">
        <v>677.96900000000005</v>
      </c>
      <c r="K16" s="587">
        <v>20076.733</v>
      </c>
      <c r="L16" s="59">
        <v>5.4401748236448917</v>
      </c>
    </row>
    <row r="17" spans="1:12" x14ac:dyDescent="0.2">
      <c r="A17" s="558" t="s">
        <v>166</v>
      </c>
      <c r="B17" s="96">
        <v>95.994</v>
      </c>
      <c r="C17" s="444">
        <v>57.311999999999998</v>
      </c>
      <c r="D17" s="444">
        <v>35.85</v>
      </c>
      <c r="E17" s="444">
        <v>6.6909999999999998</v>
      </c>
      <c r="F17" s="586">
        <v>195.84699999999998</v>
      </c>
      <c r="G17" s="444">
        <v>1760.1179999999999</v>
      </c>
      <c r="H17" s="444">
        <v>649.10599999999999</v>
      </c>
      <c r="I17" s="444">
        <v>1119.644</v>
      </c>
      <c r="J17" s="444">
        <v>90.876999999999995</v>
      </c>
      <c r="K17" s="587">
        <v>3619.7450000000003</v>
      </c>
      <c r="L17" s="59">
        <v>0.98083914434756303</v>
      </c>
    </row>
    <row r="18" spans="1:12" x14ac:dyDescent="0.2">
      <c r="A18" s="558" t="s">
        <v>167</v>
      </c>
      <c r="B18" s="444">
        <v>158.279</v>
      </c>
      <c r="C18" s="444">
        <v>292.04000000000002</v>
      </c>
      <c r="D18" s="444">
        <v>596.48400000000004</v>
      </c>
      <c r="E18" s="444">
        <v>24.957000000000001</v>
      </c>
      <c r="F18" s="586">
        <v>1071.7600000000002</v>
      </c>
      <c r="G18" s="444">
        <v>1968.78</v>
      </c>
      <c r="H18" s="444">
        <v>3365.279</v>
      </c>
      <c r="I18" s="444">
        <v>19454.38</v>
      </c>
      <c r="J18" s="444">
        <v>280.82100000000003</v>
      </c>
      <c r="K18" s="587">
        <v>25069.260000000002</v>
      </c>
      <c r="L18" s="59">
        <v>6.7929955087517442</v>
      </c>
    </row>
    <row r="19" spans="1:12" x14ac:dyDescent="0.2">
      <c r="A19" s="558" t="s">
        <v>169</v>
      </c>
      <c r="B19" s="444">
        <v>1746.473</v>
      </c>
      <c r="C19" s="444">
        <v>177.29900000000001</v>
      </c>
      <c r="D19" s="444">
        <v>29.632000000000001</v>
      </c>
      <c r="E19" s="444">
        <v>60.601999999999997</v>
      </c>
      <c r="F19" s="586">
        <v>2014.0060000000001</v>
      </c>
      <c r="G19" s="444">
        <v>26301.879000000001</v>
      </c>
      <c r="H19" s="444">
        <v>2038.11</v>
      </c>
      <c r="I19" s="444">
        <v>623.53800000000001</v>
      </c>
      <c r="J19" s="444">
        <v>761.00599999999997</v>
      </c>
      <c r="K19" s="587">
        <v>29724.533000000003</v>
      </c>
      <c r="L19" s="59">
        <v>8.0544307717396944</v>
      </c>
    </row>
    <row r="20" spans="1:12" x14ac:dyDescent="0.2">
      <c r="A20" s="558" t="s">
        <v>170</v>
      </c>
      <c r="B20" s="444">
        <v>774.03700000000003</v>
      </c>
      <c r="C20" s="444">
        <v>464.75</v>
      </c>
      <c r="D20" s="444">
        <v>99.798000000000002</v>
      </c>
      <c r="E20" s="444">
        <v>18.626999999999999</v>
      </c>
      <c r="F20" s="586">
        <v>1357.212</v>
      </c>
      <c r="G20" s="444">
        <v>5029.0950000000003</v>
      </c>
      <c r="H20" s="444">
        <v>5447.4260000000004</v>
      </c>
      <c r="I20" s="444">
        <v>2492.7170000000001</v>
      </c>
      <c r="J20" s="444">
        <v>209.17699999999999</v>
      </c>
      <c r="K20" s="587">
        <v>13178.415000000001</v>
      </c>
      <c r="L20" s="59">
        <v>3.5709436141101341</v>
      </c>
    </row>
    <row r="21" spans="1:12" x14ac:dyDescent="0.2">
      <c r="A21" s="558" t="s">
        <v>171</v>
      </c>
      <c r="B21" s="444">
        <v>787.51199999999994</v>
      </c>
      <c r="C21" s="444">
        <v>1047.7460000000001</v>
      </c>
      <c r="D21" s="444">
        <v>191.78399999999999</v>
      </c>
      <c r="E21" s="444">
        <v>14.276999999999999</v>
      </c>
      <c r="F21" s="586">
        <v>2041.319</v>
      </c>
      <c r="G21" s="444">
        <v>10496.88</v>
      </c>
      <c r="H21" s="444">
        <v>11506.049000000001</v>
      </c>
      <c r="I21" s="444">
        <v>5485.2979999999998</v>
      </c>
      <c r="J21" s="444">
        <v>164.267</v>
      </c>
      <c r="K21" s="587">
        <v>27652.493999999999</v>
      </c>
      <c r="L21" s="59">
        <v>7.4929721718066089</v>
      </c>
    </row>
    <row r="22" spans="1:12" x14ac:dyDescent="0.2">
      <c r="A22" s="227" t="s">
        <v>115</v>
      </c>
      <c r="B22" s="174">
        <v>12524.93</v>
      </c>
      <c r="C22" s="174">
        <v>11218.061000000002</v>
      </c>
      <c r="D22" s="174">
        <v>2552.9839999999999</v>
      </c>
      <c r="E22" s="174">
        <v>1089.8120000000001</v>
      </c>
      <c r="F22" s="588">
        <v>27385.787000000004</v>
      </c>
      <c r="G22" s="589">
        <v>154953.68300000005</v>
      </c>
      <c r="H22" s="174">
        <v>128861.363</v>
      </c>
      <c r="I22" s="174">
        <v>72386.763000000006</v>
      </c>
      <c r="J22" s="174">
        <v>12843.923000000001</v>
      </c>
      <c r="K22" s="174">
        <v>369045.73200000002</v>
      </c>
      <c r="L22" s="175">
        <v>100</v>
      </c>
    </row>
    <row r="23" spans="1:12" x14ac:dyDescent="0.2">
      <c r="A23" s="18"/>
      <c r="B23" s="18"/>
      <c r="C23" s="18"/>
      <c r="D23" s="18"/>
      <c r="E23" s="18"/>
      <c r="F23" s="18"/>
      <c r="G23" s="18"/>
      <c r="H23" s="18"/>
      <c r="I23" s="18"/>
      <c r="J23" s="18"/>
      <c r="L23" s="161" t="s">
        <v>222</v>
      </c>
    </row>
    <row r="24" spans="1:12" x14ac:dyDescent="0.2">
      <c r="A24" s="80" t="s">
        <v>499</v>
      </c>
      <c r="B24" s="561"/>
      <c r="C24" s="590"/>
      <c r="D24" s="590"/>
      <c r="E24" s="590"/>
      <c r="F24" s="590"/>
      <c r="G24" s="18"/>
      <c r="H24" s="18"/>
      <c r="I24" s="18"/>
      <c r="J24" s="18"/>
      <c r="K24" s="18"/>
      <c r="L24" s="18"/>
    </row>
    <row r="25" spans="1:12" x14ac:dyDescent="0.2">
      <c r="A25" s="80" t="s">
        <v>223</v>
      </c>
      <c r="B25" s="561"/>
      <c r="C25" s="561"/>
      <c r="D25" s="561"/>
      <c r="E25" s="561"/>
      <c r="F25" s="591"/>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73" priority="31" operator="between">
      <formula>0</formula>
      <formula>0.5</formula>
    </cfRule>
    <cfRule type="cellIs" dxfId="72" priority="32" operator="between">
      <formula>0</formula>
      <formula>0.49</formula>
    </cfRule>
  </conditionalFormatting>
  <conditionalFormatting sqref="B17">
    <cfRule type="cellIs" dxfId="71" priority="29" operator="between">
      <formula>0</formula>
      <formula>0.5</formula>
    </cfRule>
    <cfRule type="cellIs" dxfId="70" priority="30" operator="between">
      <formula>0</formula>
      <formula>0.49</formula>
    </cfRule>
  </conditionalFormatting>
  <conditionalFormatting sqref="L9">
    <cfRule type="cellIs" dxfId="69" priority="27" operator="between">
      <formula>0</formula>
      <formula>0.5</formula>
    </cfRule>
    <cfRule type="cellIs" dxfId="68" priority="28" operator="between">
      <formula>0</formula>
      <formula>0.49</formula>
    </cfRule>
  </conditionalFormatting>
  <conditionalFormatting sqref="E8">
    <cfRule type="cellIs" dxfId="67" priority="25" operator="between">
      <formula>0</formula>
      <formula>0.5</formula>
    </cfRule>
    <cfRule type="cellIs" dxfId="66" priority="26" operator="between">
      <formula>0</formula>
      <formula>0.49</formula>
    </cfRule>
  </conditionalFormatting>
  <conditionalFormatting sqref="G15">
    <cfRule type="cellIs" dxfId="65" priority="21" operator="between">
      <formula>0</formula>
      <formula>0.5</formula>
    </cfRule>
    <cfRule type="cellIs" dxfId="64" priority="22" operator="between">
      <formula>0</formula>
      <formula>0.49</formula>
    </cfRule>
  </conditionalFormatting>
  <conditionalFormatting sqref="E9">
    <cfRule type="cellIs" dxfId="63" priority="15" operator="between">
      <formula>0</formula>
      <formula>0.5</formula>
    </cfRule>
    <cfRule type="cellIs" dxfId="62" priority="16" operator="between">
      <formula>0</formula>
      <formula>0.49</formula>
    </cfRule>
  </conditionalFormatting>
  <conditionalFormatting sqref="F9">
    <cfRule type="cellIs" dxfId="61" priority="13" operator="between">
      <formula>0</formula>
      <formula>0.5</formula>
    </cfRule>
    <cfRule type="cellIs" dxfId="60" priority="14" operator="between">
      <formula>0</formula>
      <formula>0.49</formula>
    </cfRule>
  </conditionalFormatting>
  <conditionalFormatting sqref="B15">
    <cfRule type="cellIs" dxfId="59" priority="1" operator="between">
      <formula>0</formula>
      <formula>0.5</formula>
    </cfRule>
    <cfRule type="cellIs" dxfId="58"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501</v>
      </c>
      <c r="B1" s="158"/>
      <c r="C1" s="158"/>
      <c r="D1" s="158"/>
      <c r="E1" s="158"/>
      <c r="F1" s="158"/>
      <c r="G1" s="158"/>
      <c r="H1" s="1"/>
      <c r="I1" s="1"/>
    </row>
    <row r="2" spans="1:45" x14ac:dyDescent="0.2">
      <c r="A2" s="159"/>
      <c r="B2" s="159"/>
      <c r="C2" s="159"/>
      <c r="D2" s="159"/>
      <c r="E2" s="159"/>
      <c r="F2" s="159"/>
      <c r="G2" s="159"/>
      <c r="H2" s="1"/>
      <c r="I2" s="55" t="s">
        <v>474</v>
      </c>
      <c r="J2" s="55"/>
    </row>
    <row r="3" spans="1:45" x14ac:dyDescent="0.2">
      <c r="A3" s="829" t="s">
        <v>458</v>
      </c>
      <c r="B3" s="829" t="s">
        <v>459</v>
      </c>
      <c r="C3" s="814">
        <f>INDICE!A3</f>
        <v>44348</v>
      </c>
      <c r="D3" s="814">
        <v>41671</v>
      </c>
      <c r="E3" s="813" t="s">
        <v>116</v>
      </c>
      <c r="F3" s="813"/>
      <c r="G3" s="813" t="s">
        <v>117</v>
      </c>
      <c r="H3" s="813"/>
      <c r="I3" s="813"/>
      <c r="J3" s="161"/>
    </row>
    <row r="4" spans="1:45" x14ac:dyDescent="0.2">
      <c r="A4" s="830"/>
      <c r="B4" s="830"/>
      <c r="C4" s="184" t="s">
        <v>54</v>
      </c>
      <c r="D4" s="185" t="s">
        <v>429</v>
      </c>
      <c r="E4" s="184" t="s">
        <v>54</v>
      </c>
      <c r="F4" s="185" t="s">
        <v>429</v>
      </c>
      <c r="G4" s="184" t="s">
        <v>54</v>
      </c>
      <c r="H4" s="186" t="s">
        <v>429</v>
      </c>
      <c r="I4" s="185" t="s">
        <v>478</v>
      </c>
      <c r="J4" s="10"/>
    </row>
    <row r="5" spans="1:45" x14ac:dyDescent="0.2">
      <c r="A5" s="1"/>
      <c r="B5" s="11" t="s">
        <v>332</v>
      </c>
      <c r="C5" s="464">
        <v>0</v>
      </c>
      <c r="D5" s="142" t="s">
        <v>143</v>
      </c>
      <c r="E5" s="467">
        <v>0</v>
      </c>
      <c r="F5" s="142">
        <v>-100</v>
      </c>
      <c r="G5" s="467">
        <v>1009.5774</v>
      </c>
      <c r="H5" s="142">
        <v>-82.800191476180004</v>
      </c>
      <c r="I5" s="415">
        <v>0.25684339183698218</v>
      </c>
      <c r="J5" s="1"/>
    </row>
    <row r="6" spans="1:45" x14ac:dyDescent="0.2">
      <c r="A6" s="1"/>
      <c r="B6" s="11" t="s">
        <v>477</v>
      </c>
      <c r="C6" s="464">
        <v>836.72460000000001</v>
      </c>
      <c r="D6" s="142">
        <v>-55.324328630150923</v>
      </c>
      <c r="E6" s="467">
        <v>8991.5140600000013</v>
      </c>
      <c r="F6" s="142">
        <v>-43.933412720104663</v>
      </c>
      <c r="G6" s="467">
        <v>17035.200739999997</v>
      </c>
      <c r="H6" s="142">
        <v>-43.777389872045553</v>
      </c>
      <c r="I6" s="413">
        <v>4.3338715176126845</v>
      </c>
      <c r="J6" s="1"/>
    </row>
    <row r="7" spans="1:45" x14ac:dyDescent="0.2">
      <c r="A7" s="769"/>
      <c r="B7" s="11" t="s">
        <v>580</v>
      </c>
      <c r="C7" s="464">
        <v>0</v>
      </c>
      <c r="D7" s="142" t="s">
        <v>143</v>
      </c>
      <c r="E7" s="467">
        <v>0</v>
      </c>
      <c r="F7" s="142">
        <v>-100</v>
      </c>
      <c r="G7" s="467">
        <v>0</v>
      </c>
      <c r="H7" s="142">
        <v>-100</v>
      </c>
      <c r="I7" s="678">
        <v>0</v>
      </c>
      <c r="J7" s="1"/>
    </row>
    <row r="8" spans="1:45" x14ac:dyDescent="0.2">
      <c r="A8" s="769" t="s">
        <v>465</v>
      </c>
      <c r="B8" s="145"/>
      <c r="C8" s="465">
        <v>836.72460000000001</v>
      </c>
      <c r="D8" s="148">
        <v>-55.324328630150923</v>
      </c>
      <c r="E8" s="465">
        <v>8991.5140600000013</v>
      </c>
      <c r="F8" s="148">
        <v>-51.642782593086267</v>
      </c>
      <c r="G8" s="465">
        <v>18044.778139999999</v>
      </c>
      <c r="H8" s="233">
        <v>-52.338243234069814</v>
      </c>
      <c r="I8" s="148">
        <v>4.5907149094496669</v>
      </c>
      <c r="J8" s="1"/>
    </row>
    <row r="9" spans="1:45" x14ac:dyDescent="0.2">
      <c r="A9" s="700"/>
      <c r="B9" s="11" t="s">
        <v>233</v>
      </c>
      <c r="C9" s="464">
        <v>1227.972</v>
      </c>
      <c r="D9" s="142">
        <v>-71.764567466607133</v>
      </c>
      <c r="E9" s="467">
        <v>19037.145840000001</v>
      </c>
      <c r="F9" s="142">
        <v>-48.099150473953536</v>
      </c>
      <c r="G9" s="467">
        <v>39474.142189999999</v>
      </c>
      <c r="H9" s="142">
        <v>-39.752049474420431</v>
      </c>
      <c r="I9" s="415">
        <v>10.042491610781818</v>
      </c>
      <c r="J9" s="1"/>
    </row>
    <row r="10" spans="1:45" s="440" customFormat="1" x14ac:dyDescent="0.2">
      <c r="A10" s="160" t="s">
        <v>308</v>
      </c>
      <c r="B10" s="145"/>
      <c r="C10" s="465">
        <v>1227.972</v>
      </c>
      <c r="D10" s="148">
        <v>-71.764567466607133</v>
      </c>
      <c r="E10" s="465">
        <v>19037.145840000001</v>
      </c>
      <c r="F10" s="148">
        <v>-48.099150473953536</v>
      </c>
      <c r="G10" s="465">
        <v>39474.142189999999</v>
      </c>
      <c r="H10" s="233">
        <v>-39.752049474420431</v>
      </c>
      <c r="I10" s="148">
        <v>10.042491610781818</v>
      </c>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row>
    <row r="11" spans="1:45" s="440" customFormat="1" x14ac:dyDescent="0.2">
      <c r="A11" s="438"/>
      <c r="B11" s="11" t="s">
        <v>235</v>
      </c>
      <c r="C11" s="464">
        <v>0</v>
      </c>
      <c r="D11" s="142">
        <v>-100</v>
      </c>
      <c r="E11" s="467">
        <v>0</v>
      </c>
      <c r="F11" s="142">
        <v>-100</v>
      </c>
      <c r="G11" s="467">
        <v>413.66179000000005</v>
      </c>
      <c r="H11" s="142">
        <v>-65.526806100740544</v>
      </c>
      <c r="I11" s="507">
        <v>0.10523838708845645</v>
      </c>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row>
    <row r="12" spans="1:45" s="440" customFormat="1" x14ac:dyDescent="0.2">
      <c r="A12" s="438"/>
      <c r="B12" s="439" t="s">
        <v>333</v>
      </c>
      <c r="C12" s="466">
        <v>0</v>
      </c>
      <c r="D12" s="423">
        <v>-100</v>
      </c>
      <c r="E12" s="468">
        <v>0</v>
      </c>
      <c r="F12" s="592">
        <v>-100</v>
      </c>
      <c r="G12" s="468">
        <v>413.66179000000005</v>
      </c>
      <c r="H12" s="592">
        <v>155.91518421254023</v>
      </c>
      <c r="I12" s="692">
        <v>0.10523838708845645</v>
      </c>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row>
    <row r="13" spans="1:45" s="440" customFormat="1" x14ac:dyDescent="0.2">
      <c r="A13" s="438"/>
      <c r="B13" s="439" t="s">
        <v>330</v>
      </c>
      <c r="C13" s="466">
        <v>0</v>
      </c>
      <c r="D13" s="423" t="s">
        <v>143</v>
      </c>
      <c r="E13" s="468">
        <v>0</v>
      </c>
      <c r="F13" s="592" t="s">
        <v>143</v>
      </c>
      <c r="G13" s="468">
        <v>0</v>
      </c>
      <c r="H13" s="592">
        <v>-100</v>
      </c>
      <c r="I13" s="678">
        <v>0</v>
      </c>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row>
    <row r="14" spans="1:45" s="440" customFormat="1" x14ac:dyDescent="0.2">
      <c r="A14" s="438"/>
      <c r="B14" s="11" t="s">
        <v>236</v>
      </c>
      <c r="C14" s="464">
        <v>461.55619999999999</v>
      </c>
      <c r="D14" s="142">
        <v>-82.980934950382505</v>
      </c>
      <c r="E14" s="467">
        <v>6662.6075900000023</v>
      </c>
      <c r="F14" s="142">
        <v>-34.707244477475506</v>
      </c>
      <c r="G14" s="467">
        <v>18685.754090000002</v>
      </c>
      <c r="H14" s="142">
        <v>-17.663557279685339</v>
      </c>
      <c r="I14" s="507">
        <v>4.7537835727180129</v>
      </c>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row>
    <row r="15" spans="1:45" x14ac:dyDescent="0.2">
      <c r="A15" s="1"/>
      <c r="B15" s="439" t="s">
        <v>333</v>
      </c>
      <c r="C15" s="466">
        <v>461.55619999999999</v>
      </c>
      <c r="D15" s="423">
        <v>-74.782925178974637</v>
      </c>
      <c r="E15" s="468">
        <v>6662.6075900000023</v>
      </c>
      <c r="F15" s="592">
        <v>-28.532298033325947</v>
      </c>
      <c r="G15" s="468">
        <v>17763.704560000002</v>
      </c>
      <c r="H15" s="592">
        <v>-18.562663437920541</v>
      </c>
      <c r="I15" s="692">
        <v>4.5192078693327202</v>
      </c>
      <c r="J15" s="1"/>
    </row>
    <row r="16" spans="1:45" x14ac:dyDescent="0.2">
      <c r="A16" s="1"/>
      <c r="B16" s="439" t="s">
        <v>330</v>
      </c>
      <c r="C16" s="466">
        <v>0</v>
      </c>
      <c r="D16" s="423">
        <v>-100</v>
      </c>
      <c r="E16" s="468">
        <v>0</v>
      </c>
      <c r="F16" s="592">
        <v>-100</v>
      </c>
      <c r="G16" s="468">
        <v>922.04953</v>
      </c>
      <c r="H16" s="592">
        <v>4.5807218857999068</v>
      </c>
      <c r="I16" s="678">
        <v>0.23457570338529296</v>
      </c>
      <c r="J16" s="1"/>
    </row>
    <row r="17" spans="1:45" s="440" customFormat="1" x14ac:dyDescent="0.2">
      <c r="A17" s="438"/>
      <c r="B17" s="11" t="s">
        <v>617</v>
      </c>
      <c r="C17" s="464">
        <v>13.695</v>
      </c>
      <c r="D17" s="716" t="s">
        <v>143</v>
      </c>
      <c r="E17" s="467">
        <v>56.000999999999998</v>
      </c>
      <c r="F17" s="149">
        <v>-63.013427207101294</v>
      </c>
      <c r="G17" s="467">
        <v>128.32599999999999</v>
      </c>
      <c r="H17" s="149">
        <v>-64.450071196263451</v>
      </c>
      <c r="I17" s="749">
        <v>3.2647011611861135E-2</v>
      </c>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row>
    <row r="18" spans="1:45" s="440" customFormat="1" x14ac:dyDescent="0.2">
      <c r="A18" s="438"/>
      <c r="B18" s="11" t="s">
        <v>208</v>
      </c>
      <c r="C18" s="464">
        <v>496.56936999999999</v>
      </c>
      <c r="D18" s="142">
        <v>-77.732067303691082</v>
      </c>
      <c r="E18" s="467">
        <v>5064.05573</v>
      </c>
      <c r="F18" s="142">
        <v>-47.219917172202017</v>
      </c>
      <c r="G18" s="467">
        <v>13779.875479999999</v>
      </c>
      <c r="H18" s="142">
        <v>-32.618324065963591</v>
      </c>
      <c r="I18" s="507">
        <v>3.5056945186911501</v>
      </c>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row>
    <row r="19" spans="1:45" x14ac:dyDescent="0.2">
      <c r="A19" s="1"/>
      <c r="B19" s="439" t="s">
        <v>333</v>
      </c>
      <c r="C19" s="466">
        <v>496.56936999999999</v>
      </c>
      <c r="D19" s="423">
        <v>-62.624607317776537</v>
      </c>
      <c r="E19" s="468">
        <v>5064.05573</v>
      </c>
      <c r="F19" s="592">
        <v>-25.974897603901326</v>
      </c>
      <c r="G19" s="468">
        <v>11013.324879999996</v>
      </c>
      <c r="H19" s="592">
        <v>-21.595789254397069</v>
      </c>
      <c r="I19" s="692">
        <v>2.8018651344432071</v>
      </c>
      <c r="J19" s="1"/>
    </row>
    <row r="20" spans="1:45" x14ac:dyDescent="0.2">
      <c r="A20" s="1"/>
      <c r="B20" s="439" t="s">
        <v>330</v>
      </c>
      <c r="C20" s="466">
        <v>0</v>
      </c>
      <c r="D20" s="423">
        <v>-100</v>
      </c>
      <c r="E20" s="468">
        <v>0</v>
      </c>
      <c r="F20" s="713">
        <v>-100</v>
      </c>
      <c r="G20" s="468">
        <v>2766.5506</v>
      </c>
      <c r="H20" s="592">
        <v>-56.797118337263832</v>
      </c>
      <c r="I20" s="678">
        <v>0.70382938424794184</v>
      </c>
      <c r="J20" s="1"/>
    </row>
    <row r="21" spans="1:45" s="440" customFormat="1" x14ac:dyDescent="0.2">
      <c r="A21" s="1"/>
      <c r="B21" s="11" t="s">
        <v>238</v>
      </c>
      <c r="C21" s="464">
        <v>0</v>
      </c>
      <c r="D21" s="142">
        <v>-100</v>
      </c>
      <c r="E21" s="467">
        <v>1951.4592299999999</v>
      </c>
      <c r="F21" s="142">
        <v>34.115635906852077</v>
      </c>
      <c r="G21" s="467">
        <v>2353.2024100000003</v>
      </c>
      <c r="H21" s="142">
        <v>36.105995043611451</v>
      </c>
      <c r="I21" s="507">
        <v>0.59867077914319478</v>
      </c>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row>
    <row r="22" spans="1:45" s="440" customFormat="1" x14ac:dyDescent="0.2">
      <c r="A22" s="703"/>
      <c r="B22" s="439" t="s">
        <v>333</v>
      </c>
      <c r="C22" s="466">
        <v>0</v>
      </c>
      <c r="D22" s="423">
        <v>-100</v>
      </c>
      <c r="E22" s="468">
        <v>1950.8629099999998</v>
      </c>
      <c r="F22" s="592">
        <v>34.074653325830397</v>
      </c>
      <c r="G22" s="468">
        <v>2352.6060899999998</v>
      </c>
      <c r="H22" s="592">
        <v>36.07150471391455</v>
      </c>
      <c r="I22" s="692">
        <v>0.59851907125886583</v>
      </c>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row>
    <row r="23" spans="1:45" x14ac:dyDescent="0.2">
      <c r="A23" s="703"/>
      <c r="B23" s="439" t="s">
        <v>330</v>
      </c>
      <c r="C23" s="466">
        <v>0</v>
      </c>
      <c r="D23" s="423" t="s">
        <v>143</v>
      </c>
      <c r="E23" s="468">
        <v>0.59632000000000007</v>
      </c>
      <c r="F23" s="592" t="s">
        <v>143</v>
      </c>
      <c r="G23" s="468">
        <v>0.59632000000000007</v>
      </c>
      <c r="H23" s="592" t="s">
        <v>143</v>
      </c>
      <c r="I23" s="749">
        <v>1.5170788432885803E-4</v>
      </c>
      <c r="J23" s="1"/>
    </row>
    <row r="24" spans="1:45" x14ac:dyDescent="0.2">
      <c r="A24" s="769"/>
      <c r="B24" s="11" t="s">
        <v>210</v>
      </c>
      <c r="C24" s="464">
        <v>6587.1915199999994</v>
      </c>
      <c r="D24" s="142">
        <v>50.911726723400363</v>
      </c>
      <c r="E24" s="467">
        <v>22236.454389999999</v>
      </c>
      <c r="F24" s="149">
        <v>20.38421528481496</v>
      </c>
      <c r="G24" s="467">
        <v>41845.762340000001</v>
      </c>
      <c r="H24" s="149">
        <v>-9.863120307242518</v>
      </c>
      <c r="I24" s="507">
        <v>10.645847988881142</v>
      </c>
      <c r="J24" s="1"/>
    </row>
    <row r="25" spans="1:45" x14ac:dyDescent="0.2">
      <c r="A25" s="769" t="s">
        <v>450</v>
      </c>
      <c r="B25" s="145"/>
      <c r="C25" s="465">
        <v>7559.0120900000002</v>
      </c>
      <c r="D25" s="148">
        <v>-20.497993942730925</v>
      </c>
      <c r="E25" s="465">
        <v>35970.577940000003</v>
      </c>
      <c r="F25" s="148">
        <v>-10.135375429121003</v>
      </c>
      <c r="G25" s="465">
        <v>77206.582110000003</v>
      </c>
      <c r="H25" s="233">
        <v>-16.85649710005735</v>
      </c>
      <c r="I25" s="148">
        <v>19.641882258133815</v>
      </c>
      <c r="J25" s="1"/>
    </row>
    <row r="26" spans="1:45" x14ac:dyDescent="0.2">
      <c r="A26" s="700"/>
      <c r="B26" s="11" t="s">
        <v>334</v>
      </c>
      <c r="C26" s="464">
        <v>3132.9316600000002</v>
      </c>
      <c r="D26" s="142">
        <v>-18.6559259474339</v>
      </c>
      <c r="E26" s="467">
        <v>12140.011570000001</v>
      </c>
      <c r="F26" s="149">
        <v>-8.4119609863450719</v>
      </c>
      <c r="G26" s="467">
        <v>31133.138489999998</v>
      </c>
      <c r="H26" s="149">
        <v>-27.192370373017376</v>
      </c>
      <c r="I26" s="507">
        <v>7.9204832520043542</v>
      </c>
      <c r="J26" s="1"/>
    </row>
    <row r="27" spans="1:45" x14ac:dyDescent="0.2">
      <c r="A27" s="160" t="s">
        <v>348</v>
      </c>
      <c r="B27" s="145"/>
      <c r="C27" s="465">
        <v>3132.9316600000002</v>
      </c>
      <c r="D27" s="148">
        <v>-18.6559259474339</v>
      </c>
      <c r="E27" s="465">
        <v>12140.011570000001</v>
      </c>
      <c r="F27" s="148">
        <v>-8.4119609863450719</v>
      </c>
      <c r="G27" s="465">
        <v>31133.138489999998</v>
      </c>
      <c r="H27" s="233">
        <v>-27.192370373017376</v>
      </c>
      <c r="I27" s="148">
        <v>7.9204832520043542</v>
      </c>
      <c r="J27" s="1"/>
    </row>
    <row r="28" spans="1:45" x14ac:dyDescent="0.2">
      <c r="A28" s="703"/>
      <c r="B28" s="11" t="s">
        <v>213</v>
      </c>
      <c r="C28" s="464">
        <v>0</v>
      </c>
      <c r="D28" s="716" t="s">
        <v>143</v>
      </c>
      <c r="E28" s="467">
        <v>0</v>
      </c>
      <c r="F28" s="149">
        <v>-100</v>
      </c>
      <c r="G28" s="467">
        <v>2013.9629500000001</v>
      </c>
      <c r="H28" s="149">
        <v>-34.182660718678491</v>
      </c>
      <c r="I28" s="711">
        <v>0.51236594154347603</v>
      </c>
      <c r="J28" s="1"/>
    </row>
    <row r="29" spans="1:45" x14ac:dyDescent="0.2">
      <c r="A29" s="703"/>
      <c r="B29" s="11" t="s">
        <v>214</v>
      </c>
      <c r="C29" s="464">
        <v>16496.408670000001</v>
      </c>
      <c r="D29" s="142">
        <v>183.15680859272015</v>
      </c>
      <c r="E29" s="467">
        <v>95034.527470000001</v>
      </c>
      <c r="F29" s="142">
        <v>164.74479235775209</v>
      </c>
      <c r="G29" s="467">
        <v>165343.36315999998</v>
      </c>
      <c r="H29" s="142">
        <v>54.982005795638841</v>
      </c>
      <c r="I29" s="507">
        <v>42.064481843341895</v>
      </c>
      <c r="J29" s="1"/>
    </row>
    <row r="30" spans="1:45" x14ac:dyDescent="0.2">
      <c r="A30" s="438"/>
      <c r="B30" s="439" t="s">
        <v>333</v>
      </c>
      <c r="C30" s="466">
        <v>15015.25007</v>
      </c>
      <c r="D30" s="423">
        <v>210.42073144284507</v>
      </c>
      <c r="E30" s="468">
        <v>85821.301819999993</v>
      </c>
      <c r="F30" s="592">
        <v>153.00005026936282</v>
      </c>
      <c r="G30" s="468">
        <v>152531.33833999999</v>
      </c>
      <c r="H30" s="592">
        <v>52.389657104100607</v>
      </c>
      <c r="I30" s="692">
        <v>38.805015148595757</v>
      </c>
      <c r="J30" s="1"/>
    </row>
    <row r="31" spans="1:45" x14ac:dyDescent="0.2">
      <c r="A31" s="438"/>
      <c r="B31" s="439" t="s">
        <v>330</v>
      </c>
      <c r="C31" s="466">
        <v>1481.1586000000002</v>
      </c>
      <c r="D31" s="423">
        <v>49.78940004675033</v>
      </c>
      <c r="E31" s="468">
        <v>9213.2256500000003</v>
      </c>
      <c r="F31" s="592">
        <v>366.44529747778404</v>
      </c>
      <c r="G31" s="468">
        <v>12812.024819999999</v>
      </c>
      <c r="H31" s="592">
        <v>94.340963205644698</v>
      </c>
      <c r="I31" s="678">
        <v>3.259466694746139</v>
      </c>
      <c r="J31" s="1"/>
    </row>
    <row r="32" spans="1:45" x14ac:dyDescent="0.2">
      <c r="A32" s="1"/>
      <c r="B32" s="11" t="s">
        <v>215</v>
      </c>
      <c r="C32" s="464">
        <v>0</v>
      </c>
      <c r="D32" s="142" t="s">
        <v>143</v>
      </c>
      <c r="E32" s="467">
        <v>0</v>
      </c>
      <c r="F32" s="149" t="s">
        <v>143</v>
      </c>
      <c r="G32" s="467">
        <v>956.36807999999996</v>
      </c>
      <c r="H32" s="149" t="s">
        <v>143</v>
      </c>
      <c r="I32" s="507">
        <v>0.24330657710030187</v>
      </c>
      <c r="J32" s="1"/>
    </row>
    <row r="33" spans="1:45" x14ac:dyDescent="0.2">
      <c r="A33" s="703"/>
      <c r="B33" s="11" t="s">
        <v>217</v>
      </c>
      <c r="C33" s="464">
        <v>0</v>
      </c>
      <c r="D33" s="142" t="s">
        <v>143</v>
      </c>
      <c r="E33" s="467">
        <v>1815.3967700000001</v>
      </c>
      <c r="F33" s="149">
        <v>87.6139002821768</v>
      </c>
      <c r="G33" s="467">
        <v>1815.3967700000001</v>
      </c>
      <c r="H33" s="149">
        <v>87.6139002821768</v>
      </c>
      <c r="I33" s="507">
        <v>0.46184934799125044</v>
      </c>
      <c r="J33" s="1"/>
    </row>
    <row r="34" spans="1:45" x14ac:dyDescent="0.2">
      <c r="A34" s="703"/>
      <c r="B34" s="11" t="s">
        <v>628</v>
      </c>
      <c r="C34" s="464">
        <v>962.25492000000008</v>
      </c>
      <c r="D34" s="142" t="s">
        <v>143</v>
      </c>
      <c r="E34" s="467">
        <v>4869.0464499999998</v>
      </c>
      <c r="F34" s="142">
        <v>0.2726256735009151</v>
      </c>
      <c r="G34" s="467">
        <v>10582.19061</v>
      </c>
      <c r="H34" s="142">
        <v>81.488655716697309</v>
      </c>
      <c r="I34" s="507">
        <v>2.6921816290042382</v>
      </c>
      <c r="J34" s="1"/>
    </row>
    <row r="35" spans="1:45" x14ac:dyDescent="0.2">
      <c r="A35" s="438"/>
      <c r="B35" s="11" t="s">
        <v>219</v>
      </c>
      <c r="C35" s="464">
        <v>3879.1630399999999</v>
      </c>
      <c r="D35" s="142">
        <v>107.06482314871838</v>
      </c>
      <c r="E35" s="467">
        <v>20989.74037</v>
      </c>
      <c r="F35" s="142">
        <v>12.341048883555091</v>
      </c>
      <c r="G35" s="467">
        <v>46501.276559999984</v>
      </c>
      <c r="H35" s="142">
        <v>11.570419640537613</v>
      </c>
      <c r="I35" s="507">
        <v>11.83024263064917</v>
      </c>
      <c r="J35" s="1"/>
    </row>
    <row r="36" spans="1:45" x14ac:dyDescent="0.2">
      <c r="A36" s="160" t="s">
        <v>451</v>
      </c>
      <c r="B36" s="145"/>
      <c r="C36" s="465">
        <v>21337.82663</v>
      </c>
      <c r="D36" s="148">
        <v>177.13994415323685</v>
      </c>
      <c r="E36" s="465">
        <v>122708.71106</v>
      </c>
      <c r="F36" s="148">
        <v>96.502560913737028</v>
      </c>
      <c r="G36" s="465">
        <v>227212.55812999999</v>
      </c>
      <c r="H36" s="233">
        <v>43.60300486700266</v>
      </c>
      <c r="I36" s="148">
        <v>57.804427969630332</v>
      </c>
      <c r="J36" s="166"/>
    </row>
    <row r="37" spans="1:45" x14ac:dyDescent="0.2">
      <c r="A37" s="724" t="s">
        <v>115</v>
      </c>
      <c r="B37" s="725"/>
      <c r="C37" s="725">
        <v>34094.466979999997</v>
      </c>
      <c r="D37" s="726">
        <v>24.9767980768458</v>
      </c>
      <c r="E37" s="727">
        <v>198847.96046999999</v>
      </c>
      <c r="F37" s="726">
        <v>16.283533170984601</v>
      </c>
      <c r="G37" s="727">
        <v>393071.19906000001</v>
      </c>
      <c r="H37" s="728">
        <v>-1.0450838119600443</v>
      </c>
      <c r="I37" s="729">
        <v>100</v>
      </c>
      <c r="J37" s="1"/>
    </row>
    <row r="38" spans="1:45" x14ac:dyDescent="0.2">
      <c r="A38" s="768" t="s">
        <v>333</v>
      </c>
      <c r="B38" s="768"/>
      <c r="C38" s="181">
        <v>15973.375639999998</v>
      </c>
      <c r="D38" s="155">
        <v>94.867440658327723</v>
      </c>
      <c r="E38" s="533">
        <v>99498.828049999996</v>
      </c>
      <c r="F38" s="534">
        <v>92.487617245675679</v>
      </c>
      <c r="G38" s="533">
        <v>184074.63566</v>
      </c>
      <c r="H38" s="534">
        <v>33.539203590427206</v>
      </c>
      <c r="I38" s="534">
        <v>46.829845610719012</v>
      </c>
      <c r="J38" s="1"/>
    </row>
    <row r="39" spans="1:45" ht="14.25" customHeight="1" x14ac:dyDescent="0.2">
      <c r="A39" s="768" t="s">
        <v>330</v>
      </c>
      <c r="B39" s="768"/>
      <c r="C39" s="181">
        <v>18121.091339999999</v>
      </c>
      <c r="D39" s="155">
        <v>-5.0435948574691496</v>
      </c>
      <c r="E39" s="533">
        <v>99349.132420000009</v>
      </c>
      <c r="F39" s="534">
        <v>-16.731409682713103</v>
      </c>
      <c r="G39" s="533">
        <v>208996.56339999998</v>
      </c>
      <c r="H39" s="534">
        <v>-19.424367378651507</v>
      </c>
      <c r="I39" s="534">
        <v>53.170154389280974</v>
      </c>
      <c r="J39" s="1"/>
    </row>
    <row r="40" spans="1:45" ht="14.25" customHeight="1" x14ac:dyDescent="0.2">
      <c r="A40" s="766" t="s">
        <v>454</v>
      </c>
      <c r="B40" s="767"/>
      <c r="C40" s="416">
        <v>2199.7925699999996</v>
      </c>
      <c r="D40" s="417">
        <v>-76.824937266722188</v>
      </c>
      <c r="E40" s="418">
        <v>32771.269390000001</v>
      </c>
      <c r="F40" s="419">
        <v>-43.726895576016737</v>
      </c>
      <c r="G40" s="418">
        <v>74834.961960000001</v>
      </c>
      <c r="H40" s="419">
        <v>-33.155747920118692</v>
      </c>
      <c r="I40" s="419">
        <v>19.038525880034491</v>
      </c>
      <c r="J40" s="1"/>
    </row>
    <row r="41" spans="1:45" ht="14.25" customHeight="1" x14ac:dyDescent="0.2">
      <c r="A41" s="482" t="s">
        <v>455</v>
      </c>
      <c r="B41" s="153"/>
      <c r="C41" s="416">
        <v>31894.674409999996</v>
      </c>
      <c r="D41" s="417">
        <v>79.298698947519853</v>
      </c>
      <c r="E41" s="418">
        <v>166076.69107999999</v>
      </c>
      <c r="F41" s="419">
        <v>47.274759158635938</v>
      </c>
      <c r="G41" s="418">
        <v>318236.23710000003</v>
      </c>
      <c r="H41" s="419">
        <v>11.556823156384558</v>
      </c>
      <c r="I41" s="419">
        <v>80.961474119965516</v>
      </c>
      <c r="J41" s="703"/>
      <c r="K41" s="703"/>
      <c r="L41" s="703"/>
      <c r="M41" s="703"/>
      <c r="N41" s="703"/>
      <c r="O41" s="703"/>
      <c r="P41" s="703"/>
      <c r="Q41" s="703"/>
      <c r="R41" s="703"/>
      <c r="S41" s="703"/>
      <c r="T41" s="703"/>
      <c r="U41" s="703"/>
      <c r="V41" s="703"/>
      <c r="W41" s="703"/>
      <c r="X41" s="703"/>
      <c r="Y41" s="703"/>
      <c r="Z41" s="703"/>
      <c r="AA41" s="703"/>
      <c r="AB41" s="703"/>
      <c r="AC41" s="703"/>
      <c r="AD41" s="703"/>
      <c r="AE41" s="703"/>
      <c r="AF41" s="703"/>
      <c r="AG41" s="703"/>
      <c r="AH41" s="703"/>
      <c r="AI41" s="703"/>
      <c r="AJ41" s="703"/>
      <c r="AK41" s="703"/>
      <c r="AL41" s="703"/>
      <c r="AM41" s="703"/>
      <c r="AN41" s="703"/>
      <c r="AO41" s="703"/>
      <c r="AP41" s="703"/>
      <c r="AQ41" s="703"/>
      <c r="AR41" s="703"/>
      <c r="AS41" s="703"/>
    </row>
    <row r="42" spans="1:45" ht="14.25" customHeight="1" x14ac:dyDescent="0.2">
      <c r="A42" s="531" t="s">
        <v>666</v>
      </c>
      <c r="B42" s="532"/>
      <c r="C42" s="529">
        <v>461.55619999999999</v>
      </c>
      <c r="D42" s="528">
        <v>-84.155547312103408</v>
      </c>
      <c r="E42" s="529">
        <v>8614.0668200000018</v>
      </c>
      <c r="F42" s="528">
        <v>-27.062707386457173</v>
      </c>
      <c r="G42" s="529">
        <v>21465.945290000003</v>
      </c>
      <c r="H42" s="528">
        <v>-17.059090432576198</v>
      </c>
      <c r="I42" s="528">
        <v>5.4610832188504741</v>
      </c>
      <c r="J42" s="703"/>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703"/>
      <c r="AH42" s="703"/>
      <c r="AI42" s="703"/>
      <c r="AJ42" s="703"/>
      <c r="AK42" s="703"/>
      <c r="AL42" s="703"/>
      <c r="AM42" s="703"/>
      <c r="AN42" s="703"/>
      <c r="AO42" s="703"/>
      <c r="AP42" s="703"/>
      <c r="AQ42" s="703"/>
      <c r="AR42" s="703"/>
      <c r="AS42" s="703"/>
    </row>
    <row r="43" spans="1:45" ht="14.25" customHeight="1" x14ac:dyDescent="0.2">
      <c r="A43" s="853" t="s">
        <v>648</v>
      </c>
      <c r="B43" s="853"/>
      <c r="C43" s="853"/>
      <c r="D43" s="853"/>
      <c r="E43" s="853"/>
      <c r="F43" s="853"/>
      <c r="G43" s="853"/>
      <c r="H43" s="853"/>
      <c r="I43" s="704" t="s">
        <v>222</v>
      </c>
      <c r="J43" s="1"/>
    </row>
    <row r="44" spans="1:45" s="1" customFormat="1" ht="15" customHeight="1" x14ac:dyDescent="0.2">
      <c r="A44" s="853"/>
      <c r="B44" s="853"/>
      <c r="C44" s="853"/>
      <c r="D44" s="853"/>
      <c r="E44" s="853"/>
      <c r="F44" s="853"/>
      <c r="G44" s="853"/>
      <c r="H44" s="853"/>
      <c r="I44" s="703"/>
    </row>
    <row r="45" spans="1:45" s="1" customFormat="1" ht="13.5" customHeight="1" x14ac:dyDescent="0.2">
      <c r="A45" s="441" t="s">
        <v>479</v>
      </c>
    </row>
    <row r="46" spans="1:45" s="1" customFormat="1" x14ac:dyDescent="0.2">
      <c r="I46" s="708"/>
    </row>
    <row r="47" spans="1:45" s="1" customFormat="1" x14ac:dyDescent="0.2"/>
    <row r="48" spans="1:4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3:H44"/>
    <mergeCell ref="A3:A4"/>
    <mergeCell ref="B3:B4"/>
    <mergeCell ref="C3:D3"/>
    <mergeCell ref="E3:F3"/>
    <mergeCell ref="G3:I3"/>
  </mergeCells>
  <conditionalFormatting sqref="D17">
    <cfRule type="cellIs" dxfId="57" priority="10" operator="between">
      <formula>0</formula>
      <formula>0.5</formula>
    </cfRule>
    <cfRule type="cellIs" dxfId="56" priority="11" operator="between">
      <formula>0</formula>
      <formula>0.49</formula>
    </cfRule>
  </conditionalFormatting>
  <conditionalFormatting sqref="F20">
    <cfRule type="cellIs" dxfId="55" priority="9" operator="between">
      <formula>0.00001</formula>
      <formula>0.499</formula>
    </cfRule>
  </conditionalFormatting>
  <conditionalFormatting sqref="F20">
    <cfRule type="cellIs" dxfId="54" priority="8" operator="between">
      <formula>0.00001</formula>
      <formula>0.499</formula>
    </cfRule>
  </conditionalFormatting>
  <conditionalFormatting sqref="F20">
    <cfRule type="cellIs" dxfId="53" priority="7" operator="between">
      <formula>0.00001</formula>
      <formula>0.499</formula>
    </cfRule>
  </conditionalFormatting>
  <conditionalFormatting sqref="D28">
    <cfRule type="cellIs" dxfId="52" priority="5" operator="between">
      <formula>0</formula>
      <formula>0.5</formula>
    </cfRule>
    <cfRule type="cellIs" dxfId="51" priority="6" operator="between">
      <formula>0</formula>
      <formula>0.49</formula>
    </cfRule>
  </conditionalFormatting>
  <conditionalFormatting sqref="I23">
    <cfRule type="cellIs" dxfId="50" priority="3" operator="between">
      <formula>0</formula>
      <formula>0.5</formula>
    </cfRule>
    <cfRule type="cellIs" dxfId="49" priority="4" operator="between">
      <formula>0</formula>
      <formula>0.49</formula>
    </cfRule>
  </conditionalFormatting>
  <conditionalFormatting sqref="I17">
    <cfRule type="cellIs" dxfId="48" priority="1" operator="between">
      <formula>0</formula>
      <formula>0.5</formula>
    </cfRule>
    <cfRule type="cellIs" dxfId="47"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45" t="s">
        <v>18</v>
      </c>
      <c r="B1" s="845"/>
      <c r="C1" s="845"/>
      <c r="D1" s="845"/>
      <c r="E1" s="845"/>
      <c r="F1" s="845"/>
      <c r="G1" s="1"/>
      <c r="H1" s="1"/>
    </row>
    <row r="2" spans="1:9" x14ac:dyDescent="0.2">
      <c r="A2" s="846"/>
      <c r="B2" s="846"/>
      <c r="C2" s="846"/>
      <c r="D2" s="846"/>
      <c r="E2" s="846"/>
      <c r="F2" s="846"/>
      <c r="G2" s="10"/>
      <c r="H2" s="55" t="s">
        <v>474</v>
      </c>
    </row>
    <row r="3" spans="1:9" x14ac:dyDescent="0.2">
      <c r="A3" s="11"/>
      <c r="B3" s="814">
        <f>INDICE!A3</f>
        <v>44348</v>
      </c>
      <c r="C3" s="814">
        <v>41671</v>
      </c>
      <c r="D3" s="813" t="s">
        <v>116</v>
      </c>
      <c r="E3" s="813"/>
      <c r="F3" s="813" t="s">
        <v>117</v>
      </c>
      <c r="G3" s="813"/>
      <c r="H3" s="813"/>
    </row>
    <row r="4" spans="1:9" x14ac:dyDescent="0.2">
      <c r="A4" s="262"/>
      <c r="B4" s="184" t="s">
        <v>54</v>
      </c>
      <c r="C4" s="185" t="s">
        <v>429</v>
      </c>
      <c r="D4" s="184" t="s">
        <v>54</v>
      </c>
      <c r="E4" s="185" t="s">
        <v>429</v>
      </c>
      <c r="F4" s="184" t="s">
        <v>54</v>
      </c>
      <c r="G4" s="186" t="s">
        <v>429</v>
      </c>
      <c r="H4" s="185" t="s">
        <v>478</v>
      </c>
      <c r="I4" s="55"/>
    </row>
    <row r="5" spans="1:9" ht="14.1" customHeight="1" x14ac:dyDescent="0.2">
      <c r="A5" s="420" t="s">
        <v>337</v>
      </c>
      <c r="B5" s="235">
        <v>15973.37564</v>
      </c>
      <c r="C5" s="236">
        <v>94.867440658327709</v>
      </c>
      <c r="D5" s="235">
        <v>99498.828049999996</v>
      </c>
      <c r="E5" s="236">
        <v>92.487617245675679</v>
      </c>
      <c r="F5" s="235">
        <v>184074.63566000003</v>
      </c>
      <c r="G5" s="236">
        <v>33.539203590427228</v>
      </c>
      <c r="H5" s="236">
        <v>46.829845610719019</v>
      </c>
    </row>
    <row r="6" spans="1:9" x14ac:dyDescent="0.2">
      <c r="A6" s="412" t="s">
        <v>338</v>
      </c>
      <c r="B6" s="442">
        <v>7711.10826</v>
      </c>
      <c r="C6" s="515">
        <v>115.13585934513991</v>
      </c>
      <c r="D6" s="442">
        <v>43230.540079999999</v>
      </c>
      <c r="E6" s="443">
        <v>78.328965294907533</v>
      </c>
      <c r="F6" s="442">
        <v>78835.237670000017</v>
      </c>
      <c r="G6" s="443">
        <v>34.36501692217427</v>
      </c>
      <c r="H6" s="443">
        <v>20.056223365774066</v>
      </c>
    </row>
    <row r="7" spans="1:9" x14ac:dyDescent="0.2">
      <c r="A7" s="412" t="s">
        <v>339</v>
      </c>
      <c r="B7" s="444">
        <v>7304.1418100000001</v>
      </c>
      <c r="C7" s="443">
        <v>483.0406560389136</v>
      </c>
      <c r="D7" s="442">
        <v>42590.761740000002</v>
      </c>
      <c r="E7" s="443">
        <v>340.01274016074592</v>
      </c>
      <c r="F7" s="442">
        <v>73696.10067</v>
      </c>
      <c r="G7" s="443">
        <v>77.921673813860721</v>
      </c>
      <c r="H7" s="443">
        <v>18.748791782821698</v>
      </c>
    </row>
    <row r="8" spans="1:9" x14ac:dyDescent="0.2">
      <c r="A8" s="412" t="s">
        <v>531</v>
      </c>
      <c r="B8" s="444">
        <v>0</v>
      </c>
      <c r="C8" s="481">
        <v>-100</v>
      </c>
      <c r="D8" s="442">
        <v>1950.8629099999998</v>
      </c>
      <c r="E8" s="481">
        <v>34.074653325830397</v>
      </c>
      <c r="F8" s="442">
        <v>2352.6060899999998</v>
      </c>
      <c r="G8" s="481">
        <v>36.07150471391455</v>
      </c>
      <c r="H8" s="443">
        <v>0.59851907125886583</v>
      </c>
    </row>
    <row r="9" spans="1:9" x14ac:dyDescent="0.2">
      <c r="A9" s="412" t="s">
        <v>532</v>
      </c>
      <c r="B9" s="442">
        <v>958.12557000000004</v>
      </c>
      <c r="C9" s="443">
        <v>-70.928955117589069</v>
      </c>
      <c r="D9" s="442">
        <v>11726.663320000003</v>
      </c>
      <c r="E9" s="443">
        <v>-28.121284581397187</v>
      </c>
      <c r="F9" s="442">
        <v>29190.69123</v>
      </c>
      <c r="G9" s="443">
        <v>-18.962517796415359</v>
      </c>
      <c r="H9" s="443">
        <v>7.4263113908643845</v>
      </c>
    </row>
    <row r="10" spans="1:9" x14ac:dyDescent="0.2">
      <c r="A10" s="420" t="s">
        <v>340</v>
      </c>
      <c r="B10" s="422">
        <v>18107.396339999999</v>
      </c>
      <c r="C10" s="236">
        <v>-5.1153580832058045</v>
      </c>
      <c r="D10" s="422">
        <v>99292.535099999994</v>
      </c>
      <c r="E10" s="236">
        <v>-16.673102635863263</v>
      </c>
      <c r="F10" s="422">
        <v>208867.64108</v>
      </c>
      <c r="G10" s="236">
        <v>-19.361848742764831</v>
      </c>
      <c r="H10" s="236">
        <v>53.137355669784789</v>
      </c>
    </row>
    <row r="11" spans="1:9" x14ac:dyDescent="0.2">
      <c r="A11" s="412" t="s">
        <v>341</v>
      </c>
      <c r="B11" s="442">
        <v>2525.5640600000002</v>
      </c>
      <c r="C11" s="445">
        <v>-26.449161721106186</v>
      </c>
      <c r="D11" s="442">
        <v>16452.59143</v>
      </c>
      <c r="E11" s="443">
        <v>-32.614444328490819</v>
      </c>
      <c r="F11" s="442">
        <v>37969.341160000004</v>
      </c>
      <c r="G11" s="443">
        <v>-27.619452653592148</v>
      </c>
      <c r="H11" s="443">
        <v>9.6596599422193243</v>
      </c>
    </row>
    <row r="12" spans="1:9" x14ac:dyDescent="0.2">
      <c r="A12" s="412" t="s">
        <v>342</v>
      </c>
      <c r="B12" s="442">
        <v>5147.721340000001</v>
      </c>
      <c r="C12" s="443">
        <v>4.588922823162906</v>
      </c>
      <c r="D12" s="442">
        <v>22108.207539999999</v>
      </c>
      <c r="E12" s="443">
        <v>-35.289208386235551</v>
      </c>
      <c r="F12" s="442">
        <v>45727.019090000009</v>
      </c>
      <c r="G12" s="443">
        <v>-34.921825212824778</v>
      </c>
      <c r="H12" s="443">
        <v>11.633266237605987</v>
      </c>
    </row>
    <row r="13" spans="1:9" x14ac:dyDescent="0.2">
      <c r="A13" s="412" t="s">
        <v>343</v>
      </c>
      <c r="B13" s="442">
        <v>2251.0561200000002</v>
      </c>
      <c r="C13" s="451">
        <v>-32.686222138397568</v>
      </c>
      <c r="D13" s="442">
        <v>16203.558879999999</v>
      </c>
      <c r="E13" s="443">
        <v>-15.43187719722521</v>
      </c>
      <c r="F13" s="442">
        <v>31260.533349999998</v>
      </c>
      <c r="G13" s="443">
        <v>-5.2755817948060137</v>
      </c>
      <c r="H13" s="443">
        <v>7.9528933752351216</v>
      </c>
    </row>
    <row r="14" spans="1:9" x14ac:dyDescent="0.2">
      <c r="A14" s="412" t="s">
        <v>344</v>
      </c>
      <c r="B14" s="442">
        <v>3909.4646700000003</v>
      </c>
      <c r="C14" s="443">
        <v>18.006654983494759</v>
      </c>
      <c r="D14" s="442">
        <v>20322.649900000004</v>
      </c>
      <c r="E14" s="443">
        <v>-18.505728613041356</v>
      </c>
      <c r="F14" s="442">
        <v>44489.458800000008</v>
      </c>
      <c r="G14" s="443">
        <v>-20.953686746961665</v>
      </c>
      <c r="H14" s="443">
        <v>11.318422440105808</v>
      </c>
    </row>
    <row r="15" spans="1:9" x14ac:dyDescent="0.2">
      <c r="A15" s="412" t="s">
        <v>345</v>
      </c>
      <c r="B15" s="442">
        <v>2189.4259999999999</v>
      </c>
      <c r="C15" s="451">
        <v>-28.818133524775835</v>
      </c>
      <c r="D15" s="442">
        <v>13971.19965</v>
      </c>
      <c r="E15" s="443">
        <v>56.893219352871192</v>
      </c>
      <c r="F15" s="442">
        <v>26691.71385</v>
      </c>
      <c r="G15" s="443">
        <v>37.682291874715737</v>
      </c>
      <c r="H15" s="443">
        <v>6.7905544628635255</v>
      </c>
    </row>
    <row r="16" spans="1:9" x14ac:dyDescent="0.2">
      <c r="A16" s="412" t="s">
        <v>346</v>
      </c>
      <c r="B16" s="442">
        <v>2084.1641500000001</v>
      </c>
      <c r="C16" s="443">
        <v>109.44262311490232</v>
      </c>
      <c r="D16" s="442">
        <v>10234.327700000002</v>
      </c>
      <c r="E16" s="443">
        <v>35.067231620086297</v>
      </c>
      <c r="F16" s="442">
        <v>22729.574830000001</v>
      </c>
      <c r="G16" s="443">
        <v>-17.720740094031154</v>
      </c>
      <c r="H16" s="752">
        <v>5.7825592117550357</v>
      </c>
    </row>
    <row r="17" spans="1:8" x14ac:dyDescent="0.2">
      <c r="A17" s="420" t="s">
        <v>551</v>
      </c>
      <c r="B17" s="535">
        <v>13.695</v>
      </c>
      <c r="C17" s="714" t="s">
        <v>143</v>
      </c>
      <c r="D17" s="422">
        <v>56.597319999999996</v>
      </c>
      <c r="E17" s="694">
        <v>-62.619580077802503</v>
      </c>
      <c r="F17" s="422">
        <v>128.92232000000001</v>
      </c>
      <c r="G17" s="424">
        <v>-64.284873702815162</v>
      </c>
      <c r="H17" s="751">
        <v>3.2798719496189996E-2</v>
      </c>
    </row>
    <row r="18" spans="1:8" x14ac:dyDescent="0.2">
      <c r="A18" s="421" t="s">
        <v>115</v>
      </c>
      <c r="B18" s="61">
        <v>34094.466980000005</v>
      </c>
      <c r="C18" s="62">
        <v>24.976798076845828</v>
      </c>
      <c r="D18" s="61">
        <v>198847.96047000002</v>
      </c>
      <c r="E18" s="62">
        <v>16.283533170984619</v>
      </c>
      <c r="F18" s="61">
        <v>393071.19906000001</v>
      </c>
      <c r="G18" s="62">
        <v>-1.0450838119600443</v>
      </c>
      <c r="H18" s="62">
        <v>100</v>
      </c>
    </row>
    <row r="19" spans="1:8" x14ac:dyDescent="0.2">
      <c r="A19" s="156"/>
      <c r="B19" s="1"/>
      <c r="C19" s="1"/>
      <c r="D19" s="1"/>
      <c r="E19" s="1"/>
      <c r="F19" s="1"/>
      <c r="G19" s="1"/>
      <c r="H19" s="161" t="s">
        <v>222</v>
      </c>
    </row>
    <row r="20" spans="1:8" x14ac:dyDescent="0.2">
      <c r="A20" s="133" t="s">
        <v>589</v>
      </c>
      <c r="B20" s="1"/>
      <c r="C20" s="1"/>
      <c r="D20" s="1"/>
      <c r="E20" s="1"/>
      <c r="F20" s="1"/>
      <c r="G20" s="1"/>
      <c r="H20" s="1"/>
    </row>
    <row r="21" spans="1:8" x14ac:dyDescent="0.2">
      <c r="A21" s="441" t="s">
        <v>543</v>
      </c>
      <c r="B21" s="1"/>
      <c r="C21" s="1"/>
      <c r="D21" s="1"/>
      <c r="E21" s="1"/>
      <c r="F21" s="1"/>
      <c r="G21" s="1"/>
      <c r="H21" s="1"/>
    </row>
    <row r="22" spans="1:8" x14ac:dyDescent="0.2">
      <c r="A22" s="854"/>
      <c r="B22" s="854"/>
      <c r="C22" s="854"/>
      <c r="D22" s="854"/>
      <c r="E22" s="854"/>
      <c r="F22" s="854"/>
      <c r="G22" s="854"/>
      <c r="H22" s="854"/>
    </row>
    <row r="23" spans="1:8" s="1" customFormat="1" x14ac:dyDescent="0.2">
      <c r="A23" s="854"/>
      <c r="B23" s="854"/>
      <c r="C23" s="854"/>
      <c r="D23" s="854"/>
      <c r="E23" s="854"/>
      <c r="F23" s="854"/>
      <c r="G23" s="854"/>
      <c r="H23" s="85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6" priority="8" operator="between">
      <formula>0.00001</formula>
      <formula>0.049999</formula>
    </cfRule>
  </conditionalFormatting>
  <conditionalFormatting sqref="G18">
    <cfRule type="cellIs" dxfId="45" priority="7" operator="between">
      <formula>0.00001</formula>
      <formula>0.049999</formula>
    </cfRule>
  </conditionalFormatting>
  <conditionalFormatting sqref="C6">
    <cfRule type="cellIs" dxfId="44" priority="5" operator="between">
      <formula>0.0001</formula>
      <formula>0.44999</formula>
    </cfRule>
  </conditionalFormatting>
  <conditionalFormatting sqref="C17">
    <cfRule type="cellIs" dxfId="43" priority="3" operator="between">
      <formula>0</formula>
      <formula>0.5</formula>
    </cfRule>
    <cfRule type="cellIs" dxfId="42" priority="4" operator="between">
      <formula>0</formula>
      <formula>0.49</formula>
    </cfRule>
  </conditionalFormatting>
  <conditionalFormatting sqref="H17">
    <cfRule type="cellIs" dxfId="41" priority="1" operator="between">
      <formula>0</formula>
      <formula>0.5</formula>
    </cfRule>
    <cfRule type="cellIs" dxfId="40"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4" t="s">
        <v>513</v>
      </c>
      <c r="B1" s="1"/>
      <c r="C1" s="1"/>
      <c r="D1" s="1"/>
      <c r="E1" s="1"/>
      <c r="F1" s="1"/>
      <c r="G1" s="1"/>
      <c r="H1" s="1"/>
    </row>
    <row r="2" spans="1:8" x14ac:dyDescent="0.2">
      <c r="A2" s="1"/>
      <c r="B2" s="1"/>
      <c r="C2" s="1"/>
      <c r="D2" s="1"/>
      <c r="E2" s="1"/>
      <c r="F2" s="1"/>
      <c r="G2" s="55" t="s">
        <v>476</v>
      </c>
      <c r="H2" s="1"/>
    </row>
    <row r="3" spans="1:8" x14ac:dyDescent="0.2">
      <c r="A3" s="56"/>
      <c r="B3" s="814">
        <f>INDICE!A3</f>
        <v>44348</v>
      </c>
      <c r="C3" s="813">
        <v>41671</v>
      </c>
      <c r="D3" s="813" t="s">
        <v>116</v>
      </c>
      <c r="E3" s="813"/>
      <c r="F3" s="813" t="s">
        <v>117</v>
      </c>
      <c r="G3" s="813"/>
      <c r="H3" s="1"/>
    </row>
    <row r="4" spans="1:8" x14ac:dyDescent="0.2">
      <c r="A4" s="66"/>
      <c r="B4" s="184" t="s">
        <v>350</v>
      </c>
      <c r="C4" s="185" t="s">
        <v>429</v>
      </c>
      <c r="D4" s="184" t="s">
        <v>350</v>
      </c>
      <c r="E4" s="185" t="s">
        <v>429</v>
      </c>
      <c r="F4" s="184" t="s">
        <v>350</v>
      </c>
      <c r="G4" s="186" t="s">
        <v>429</v>
      </c>
      <c r="H4" s="1"/>
    </row>
    <row r="5" spans="1:8" x14ac:dyDescent="0.2">
      <c r="A5" s="446" t="s">
        <v>475</v>
      </c>
      <c r="B5" s="447">
        <v>18.793819443301484</v>
      </c>
      <c r="C5" s="427">
        <v>75.082928635162887</v>
      </c>
      <c r="D5" s="448">
        <v>15.502163056778846</v>
      </c>
      <c r="E5" s="427">
        <v>0.20390387710183139</v>
      </c>
      <c r="F5" s="448">
        <v>13.724306487911171</v>
      </c>
      <c r="G5" s="427">
        <v>-16.149472969014141</v>
      </c>
      <c r="H5" s="1"/>
    </row>
    <row r="6" spans="1:8" x14ac:dyDescent="0.2">
      <c r="A6" s="3"/>
      <c r="B6" s="3"/>
      <c r="C6" s="3"/>
      <c r="D6" s="3"/>
      <c r="E6" s="3"/>
      <c r="F6" s="3"/>
      <c r="G6" s="55" t="s">
        <v>351</v>
      </c>
      <c r="H6" s="1"/>
    </row>
    <row r="7" spans="1:8" x14ac:dyDescent="0.2">
      <c r="A7" s="80" t="s">
        <v>586</v>
      </c>
      <c r="B7" s="80"/>
      <c r="C7" s="200"/>
      <c r="D7" s="200"/>
      <c r="E7" s="200"/>
      <c r="F7" s="80"/>
      <c r="G7" s="80"/>
      <c r="H7" s="1"/>
    </row>
    <row r="8" spans="1:8" x14ac:dyDescent="0.2">
      <c r="A8" s="133" t="s">
        <v>352</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activeCell="C8" sqref="C8"/>
    </sheetView>
  </sheetViews>
  <sheetFormatPr baseColWidth="10" defaultRowHeight="14.25" x14ac:dyDescent="0.2"/>
  <cols>
    <col min="1" max="1" width="6.5" customWidth="1"/>
    <col min="2" max="2" width="20.625" customWidth="1"/>
    <col min="7" max="7" width="11" style="449"/>
    <col min="9" max="9" width="10.75" customWidth="1"/>
    <col min="10" max="34" width="11" style="1"/>
  </cols>
  <sheetData>
    <row r="1" spans="1:34" x14ac:dyDescent="0.2">
      <c r="A1" s="845" t="s">
        <v>347</v>
      </c>
      <c r="B1" s="845"/>
      <c r="C1" s="845"/>
      <c r="D1" s="845"/>
      <c r="E1" s="845"/>
      <c r="F1" s="845"/>
      <c r="G1" s="845"/>
      <c r="H1" s="1"/>
      <c r="I1" s="1"/>
    </row>
    <row r="2" spans="1:34" x14ac:dyDescent="0.2">
      <c r="A2" s="846"/>
      <c r="B2" s="846"/>
      <c r="C2" s="846"/>
      <c r="D2" s="846"/>
      <c r="E2" s="846"/>
      <c r="F2" s="846"/>
      <c r="G2" s="846"/>
      <c r="H2" s="10"/>
      <c r="I2" s="55" t="s">
        <v>474</v>
      </c>
    </row>
    <row r="3" spans="1:34" x14ac:dyDescent="0.2">
      <c r="A3" s="829" t="s">
        <v>458</v>
      </c>
      <c r="B3" s="829" t="s">
        <v>459</v>
      </c>
      <c r="C3" s="811">
        <f>INDICE!A3</f>
        <v>44348</v>
      </c>
      <c r="D3" s="812">
        <v>41671</v>
      </c>
      <c r="E3" s="812" t="s">
        <v>116</v>
      </c>
      <c r="F3" s="812"/>
      <c r="G3" s="812" t="s">
        <v>117</v>
      </c>
      <c r="H3" s="812"/>
      <c r="I3" s="812"/>
    </row>
    <row r="4" spans="1:34" x14ac:dyDescent="0.2">
      <c r="A4" s="830"/>
      <c r="B4" s="830"/>
      <c r="C4" s="82" t="s">
        <v>54</v>
      </c>
      <c r="D4" s="82" t="s">
        <v>429</v>
      </c>
      <c r="E4" s="82" t="s">
        <v>54</v>
      </c>
      <c r="F4" s="82" t="s">
        <v>429</v>
      </c>
      <c r="G4" s="82" t="s">
        <v>54</v>
      </c>
      <c r="H4" s="83" t="s">
        <v>429</v>
      </c>
      <c r="I4" s="83" t="s">
        <v>107</v>
      </c>
    </row>
    <row r="5" spans="1:34" x14ac:dyDescent="0.2">
      <c r="A5" s="706"/>
      <c r="B5" s="717" t="s">
        <v>625</v>
      </c>
      <c r="C5" s="718">
        <v>2.3117899999999998</v>
      </c>
      <c r="D5" s="142">
        <v>38.480292320594216</v>
      </c>
      <c r="E5" s="144">
        <v>19.684240000000003</v>
      </c>
      <c r="F5" s="142">
        <v>14.47986274680858</v>
      </c>
      <c r="G5" s="144">
        <v>30.481940000000002</v>
      </c>
      <c r="H5" s="142">
        <v>7.625038176563752</v>
      </c>
      <c r="I5" s="782">
        <v>0.13202023730862375</v>
      </c>
      <c r="J5" s="673"/>
    </row>
    <row r="6" spans="1:34" x14ac:dyDescent="0.2">
      <c r="A6" s="706"/>
      <c r="B6" s="717" t="s">
        <v>277</v>
      </c>
      <c r="C6" s="718">
        <v>0</v>
      </c>
      <c r="D6" s="142" t="s">
        <v>143</v>
      </c>
      <c r="E6" s="144">
        <v>0</v>
      </c>
      <c r="F6" s="142" t="s">
        <v>143</v>
      </c>
      <c r="G6" s="144">
        <v>145.13882999999998</v>
      </c>
      <c r="H6" s="142" t="s">
        <v>143</v>
      </c>
      <c r="I6" s="783">
        <v>0.62861034367550073</v>
      </c>
      <c r="J6" s="673"/>
    </row>
    <row r="7" spans="1:34" x14ac:dyDescent="0.2">
      <c r="A7" s="706"/>
      <c r="B7" s="717" t="s">
        <v>236</v>
      </c>
      <c r="C7" s="718">
        <v>1289.9959199999998</v>
      </c>
      <c r="D7" s="142">
        <v>70.427665269547305</v>
      </c>
      <c r="E7" s="144">
        <v>8624.2396900000022</v>
      </c>
      <c r="F7" s="142">
        <v>164.76879656774622</v>
      </c>
      <c r="G7" s="144">
        <v>11420.63666</v>
      </c>
      <c r="H7" s="142">
        <v>50.447316654994736</v>
      </c>
      <c r="I7" s="783">
        <v>49.463884584405321</v>
      </c>
      <c r="J7" s="673"/>
    </row>
    <row r="8" spans="1:34" x14ac:dyDescent="0.2">
      <c r="A8" s="706"/>
      <c r="B8" s="795" t="s">
        <v>333</v>
      </c>
      <c r="C8" s="720">
        <v>1264.6885500000001</v>
      </c>
      <c r="D8" s="423">
        <v>73.321353718495502</v>
      </c>
      <c r="E8" s="784">
        <v>8428.0238600000012</v>
      </c>
      <c r="F8" s="423">
        <v>176.43473410968485</v>
      </c>
      <c r="G8" s="785">
        <v>11066.291130000001</v>
      </c>
      <c r="H8" s="423">
        <v>53.317013467249922</v>
      </c>
      <c r="I8" s="786">
        <v>47.929179740820892</v>
      </c>
      <c r="J8" s="673"/>
    </row>
    <row r="9" spans="1:34" x14ac:dyDescent="0.2">
      <c r="A9" s="706"/>
      <c r="B9" s="795" t="s">
        <v>330</v>
      </c>
      <c r="C9" s="720">
        <v>25.307370000000002</v>
      </c>
      <c r="D9" s="423">
        <v>-7.0898099126494696</v>
      </c>
      <c r="E9" s="784">
        <v>196.21582999999998</v>
      </c>
      <c r="F9" s="423">
        <v>-5.865673765574936</v>
      </c>
      <c r="G9" s="785">
        <v>354.34553</v>
      </c>
      <c r="H9" s="423">
        <v>-5.0535309505948476</v>
      </c>
      <c r="I9" s="786">
        <v>1.5347048435844324</v>
      </c>
      <c r="J9" s="673"/>
    </row>
    <row r="10" spans="1:34" x14ac:dyDescent="0.2">
      <c r="A10" s="706"/>
      <c r="B10" s="717" t="s">
        <v>617</v>
      </c>
      <c r="C10" s="721">
        <v>80.792439999999999</v>
      </c>
      <c r="D10" s="142">
        <v>65.087711053125219</v>
      </c>
      <c r="E10" s="144">
        <v>414.31769000000003</v>
      </c>
      <c r="F10" s="142">
        <v>3.5118835837586904</v>
      </c>
      <c r="G10" s="144">
        <v>609.45935000000009</v>
      </c>
      <c r="H10" s="142">
        <v>-7.2290217204207918</v>
      </c>
      <c r="I10" s="783">
        <v>2.6396275308251242</v>
      </c>
      <c r="J10" s="673"/>
    </row>
    <row r="11" spans="1:34" x14ac:dyDescent="0.2">
      <c r="A11" s="706"/>
      <c r="B11" s="717" t="s">
        <v>207</v>
      </c>
      <c r="C11" s="718">
        <v>3.13287</v>
      </c>
      <c r="D11" s="142" t="s">
        <v>143</v>
      </c>
      <c r="E11" s="144">
        <v>1032.92769</v>
      </c>
      <c r="F11" s="142">
        <v>3094.4659502686109</v>
      </c>
      <c r="G11" s="144">
        <v>1034.1214600000001</v>
      </c>
      <c r="H11" s="142">
        <v>2341.3419854655699</v>
      </c>
      <c r="I11" s="787">
        <v>4.478880299454052</v>
      </c>
      <c r="J11" s="673"/>
    </row>
    <row r="12" spans="1:34" x14ac:dyDescent="0.2">
      <c r="A12" s="706"/>
      <c r="B12" s="717" t="s">
        <v>557</v>
      </c>
      <c r="C12" s="718">
        <v>0</v>
      </c>
      <c r="D12" s="142" t="s">
        <v>143</v>
      </c>
      <c r="E12" s="144">
        <v>2.8255100000000004</v>
      </c>
      <c r="F12" s="142" t="s">
        <v>143</v>
      </c>
      <c r="G12" s="144">
        <v>2.8255100000000004</v>
      </c>
      <c r="H12" s="142" t="s">
        <v>143</v>
      </c>
      <c r="I12" s="788">
        <v>1.2237557738053729E-2</v>
      </c>
      <c r="J12" s="673"/>
    </row>
    <row r="13" spans="1:34" x14ac:dyDescent="0.2">
      <c r="A13" s="706"/>
      <c r="B13" s="719" t="s">
        <v>238</v>
      </c>
      <c r="C13" s="720">
        <v>526.10885999999994</v>
      </c>
      <c r="D13" s="423">
        <v>-4.1305497973910432</v>
      </c>
      <c r="E13" s="784">
        <v>1528.24404</v>
      </c>
      <c r="F13" s="423">
        <v>-5.8597778247596137</v>
      </c>
      <c r="G13" s="785">
        <v>6221.8316600000007</v>
      </c>
      <c r="H13" s="423">
        <v>-8.2393065942585988</v>
      </c>
      <c r="I13" s="786">
        <v>26.947356114719351</v>
      </c>
      <c r="J13" s="673"/>
    </row>
    <row r="14" spans="1:34" x14ac:dyDescent="0.2">
      <c r="A14" s="706"/>
      <c r="B14" s="795" t="s">
        <v>333</v>
      </c>
      <c r="C14" s="720">
        <v>526.10885999999994</v>
      </c>
      <c r="D14" s="423">
        <v>-4.1305497973910432</v>
      </c>
      <c r="E14" s="784">
        <v>1528.24404</v>
      </c>
      <c r="F14" s="423">
        <v>-5.8597778247596137</v>
      </c>
      <c r="G14" s="784">
        <v>6221.8316600000007</v>
      </c>
      <c r="H14" s="423">
        <v>-8.1842683217033336</v>
      </c>
      <c r="I14" s="786">
        <v>26.947356114719351</v>
      </c>
      <c r="J14" s="673"/>
    </row>
    <row r="15" spans="1:34" x14ac:dyDescent="0.2">
      <c r="A15" s="715"/>
      <c r="B15" s="795" t="s">
        <v>330</v>
      </c>
      <c r="C15" s="718">
        <v>0</v>
      </c>
      <c r="D15" s="142" t="s">
        <v>143</v>
      </c>
      <c r="E15" s="144">
        <v>0</v>
      </c>
      <c r="F15" s="142" t="s">
        <v>143</v>
      </c>
      <c r="G15" s="144">
        <v>0</v>
      </c>
      <c r="H15" s="142">
        <v>-100</v>
      </c>
      <c r="I15" s="786">
        <v>0</v>
      </c>
      <c r="J15" s="673"/>
    </row>
    <row r="16" spans="1:34" x14ac:dyDescent="0.2">
      <c r="A16" s="715"/>
      <c r="B16" s="717" t="s">
        <v>626</v>
      </c>
      <c r="C16" s="718">
        <v>0</v>
      </c>
      <c r="D16" s="142" t="s">
        <v>143</v>
      </c>
      <c r="E16" s="144">
        <v>0.58552999999999999</v>
      </c>
      <c r="F16" s="142">
        <v>-0.76435495898582995</v>
      </c>
      <c r="G16" s="144">
        <v>3.2082799999999998</v>
      </c>
      <c r="H16" s="142">
        <v>-34.244969400345155</v>
      </c>
      <c r="I16" s="788">
        <v>1.389537171690881E-2</v>
      </c>
      <c r="J16" s="673"/>
      <c r="K16" s="703"/>
      <c r="L16" s="703"/>
      <c r="M16" s="703"/>
      <c r="N16" s="703"/>
      <c r="O16" s="703"/>
      <c r="P16" s="703"/>
      <c r="Q16" s="703"/>
      <c r="R16" s="703"/>
      <c r="S16" s="703"/>
      <c r="T16" s="703"/>
      <c r="U16" s="703"/>
      <c r="V16" s="703"/>
      <c r="W16" s="703"/>
      <c r="X16" s="703"/>
      <c r="Y16" s="703"/>
      <c r="Z16" s="703"/>
      <c r="AA16" s="703"/>
      <c r="AB16" s="703"/>
      <c r="AC16" s="703"/>
      <c r="AD16" s="703"/>
      <c r="AE16" s="703"/>
      <c r="AF16" s="703"/>
      <c r="AG16" s="703"/>
      <c r="AH16" s="703"/>
    </row>
    <row r="17" spans="1:34" x14ac:dyDescent="0.2">
      <c r="A17" s="722" t="s">
        <v>450</v>
      </c>
      <c r="B17" s="707"/>
      <c r="C17" s="723">
        <v>1902.3418799999999</v>
      </c>
      <c r="D17" s="544">
        <v>40.25948103689398</v>
      </c>
      <c r="E17" s="146">
        <v>11622.824389999998</v>
      </c>
      <c r="F17" s="789">
        <v>118.02243133750321</v>
      </c>
      <c r="G17" s="146">
        <v>19467.703690000002</v>
      </c>
      <c r="H17" s="789">
        <v>28.889949951246852</v>
      </c>
      <c r="I17" s="790">
        <v>84.316512039842934</v>
      </c>
      <c r="J17" s="673"/>
      <c r="K17" s="703"/>
      <c r="L17" s="703"/>
      <c r="M17" s="703"/>
      <c r="N17" s="703"/>
      <c r="O17" s="703"/>
      <c r="P17" s="703"/>
      <c r="Q17" s="703"/>
      <c r="R17" s="703"/>
      <c r="S17" s="703"/>
      <c r="T17" s="703"/>
      <c r="U17" s="703"/>
      <c r="V17" s="703"/>
      <c r="W17" s="703"/>
      <c r="X17" s="703"/>
      <c r="Y17" s="703"/>
      <c r="Z17" s="703"/>
      <c r="AA17" s="703"/>
      <c r="AB17" s="703"/>
      <c r="AC17" s="703"/>
      <c r="AD17" s="703"/>
      <c r="AE17" s="703"/>
      <c r="AF17" s="703"/>
      <c r="AG17" s="703"/>
      <c r="AH17" s="703"/>
    </row>
    <row r="18" spans="1:34" x14ac:dyDescent="0.2">
      <c r="A18" s="715"/>
      <c r="B18" s="717" t="s">
        <v>672</v>
      </c>
      <c r="C18" s="718">
        <v>919.94065999999998</v>
      </c>
      <c r="D18" s="142" t="s">
        <v>143</v>
      </c>
      <c r="E18" s="144">
        <v>919.94065999999998</v>
      </c>
      <c r="F18" s="142" t="s">
        <v>143</v>
      </c>
      <c r="G18" s="144">
        <v>919.94065999999998</v>
      </c>
      <c r="H18" s="142" t="s">
        <v>143</v>
      </c>
      <c r="I18" s="787">
        <v>3.984352185033234</v>
      </c>
      <c r="J18" s="673"/>
      <c r="K18" s="703"/>
      <c r="L18" s="703"/>
      <c r="M18" s="703"/>
      <c r="N18" s="703"/>
      <c r="O18" s="703"/>
      <c r="P18" s="703"/>
      <c r="Q18" s="703"/>
      <c r="R18" s="703"/>
      <c r="S18" s="703"/>
      <c r="T18" s="703"/>
      <c r="U18" s="703"/>
      <c r="V18" s="703"/>
      <c r="W18" s="703"/>
      <c r="X18" s="703"/>
      <c r="Y18" s="703"/>
      <c r="Z18" s="703"/>
      <c r="AA18" s="703"/>
      <c r="AB18" s="703"/>
      <c r="AC18" s="703"/>
      <c r="AD18" s="703"/>
      <c r="AE18" s="703"/>
      <c r="AF18" s="703"/>
      <c r="AG18" s="703"/>
      <c r="AH18" s="703"/>
    </row>
    <row r="19" spans="1:34" x14ac:dyDescent="0.2">
      <c r="A19" s="722" t="s">
        <v>673</v>
      </c>
      <c r="B19" s="707"/>
      <c r="C19" s="723">
        <v>919.94065999999998</v>
      </c>
      <c r="D19" s="791" t="s">
        <v>143</v>
      </c>
      <c r="E19" s="146">
        <v>919.94065999999998</v>
      </c>
      <c r="F19" s="789" t="s">
        <v>143</v>
      </c>
      <c r="G19" s="146">
        <v>919.94065999999998</v>
      </c>
      <c r="H19" s="789" t="s">
        <v>143</v>
      </c>
      <c r="I19" s="790">
        <v>3.984352185033234</v>
      </c>
      <c r="J19" s="673"/>
      <c r="K19" s="703"/>
      <c r="L19" s="703"/>
      <c r="M19" s="703"/>
      <c r="N19" s="703"/>
      <c r="O19" s="703"/>
      <c r="P19" s="703"/>
      <c r="Q19" s="703"/>
      <c r="R19" s="703"/>
      <c r="S19" s="703"/>
      <c r="T19" s="703"/>
      <c r="U19" s="703"/>
      <c r="V19" s="703"/>
      <c r="W19" s="703"/>
      <c r="X19" s="703"/>
      <c r="Y19" s="703"/>
      <c r="Z19" s="703"/>
      <c r="AA19" s="703"/>
      <c r="AB19" s="703"/>
      <c r="AC19" s="703"/>
      <c r="AD19" s="703"/>
      <c r="AE19" s="703"/>
      <c r="AF19" s="703"/>
      <c r="AG19" s="703"/>
      <c r="AH19" s="703"/>
    </row>
    <row r="20" spans="1:34" x14ac:dyDescent="0.2">
      <c r="A20" s="715"/>
      <c r="B20" s="717" t="s">
        <v>671</v>
      </c>
      <c r="C20" s="718">
        <v>1015.15433</v>
      </c>
      <c r="D20" s="142" t="s">
        <v>143</v>
      </c>
      <c r="E20" s="144">
        <v>1015.15433</v>
      </c>
      <c r="F20" s="142" t="s">
        <v>143</v>
      </c>
      <c r="G20" s="144">
        <v>1015.15433</v>
      </c>
      <c r="H20" s="142" t="s">
        <v>143</v>
      </c>
      <c r="I20" s="787">
        <v>4.3967318205953072</v>
      </c>
      <c r="J20" s="673"/>
    </row>
    <row r="21" spans="1:34" x14ac:dyDescent="0.2">
      <c r="A21" s="722" t="s">
        <v>348</v>
      </c>
      <c r="B21" s="707"/>
      <c r="C21" s="723">
        <v>1015.15433</v>
      </c>
      <c r="D21" s="544" t="s">
        <v>143</v>
      </c>
      <c r="E21" s="146">
        <v>1015.15433</v>
      </c>
      <c r="F21" s="789" t="s">
        <v>143</v>
      </c>
      <c r="G21" s="146">
        <v>1015.15433</v>
      </c>
      <c r="H21" s="789" t="s">
        <v>143</v>
      </c>
      <c r="I21" s="790">
        <v>4.3967318205953072</v>
      </c>
      <c r="J21" s="673"/>
      <c r="K21" s="703"/>
      <c r="L21" s="703"/>
      <c r="M21" s="703"/>
      <c r="N21" s="703"/>
      <c r="O21" s="703"/>
      <c r="P21" s="703"/>
      <c r="Q21" s="703"/>
      <c r="R21" s="703"/>
      <c r="S21" s="703"/>
      <c r="T21" s="703"/>
      <c r="U21" s="703"/>
      <c r="V21" s="703"/>
      <c r="W21" s="703"/>
      <c r="X21" s="703"/>
      <c r="Y21" s="703"/>
      <c r="Z21" s="703"/>
      <c r="AA21" s="703"/>
      <c r="AB21" s="703"/>
      <c r="AC21" s="703"/>
      <c r="AD21" s="703"/>
      <c r="AE21" s="703"/>
      <c r="AF21" s="703"/>
      <c r="AG21" s="703"/>
      <c r="AH21" s="703"/>
    </row>
    <row r="22" spans="1:34" x14ac:dyDescent="0.2">
      <c r="A22" s="780"/>
      <c r="B22" s="231" t="s">
        <v>678</v>
      </c>
      <c r="C22" s="781">
        <v>13.695</v>
      </c>
      <c r="D22" s="142" t="s">
        <v>143</v>
      </c>
      <c r="E22" s="144">
        <v>1464.8490800000002</v>
      </c>
      <c r="F22" s="142">
        <v>450.13406815282269</v>
      </c>
      <c r="G22" s="144">
        <v>1686.0402900000001</v>
      </c>
      <c r="H22" s="142">
        <v>226.27794268675922</v>
      </c>
      <c r="I22" s="787">
        <v>7.3024039545285104</v>
      </c>
      <c r="J22" s="673"/>
      <c r="K22" s="703"/>
      <c r="L22" s="703"/>
      <c r="M22" s="703"/>
      <c r="N22" s="703"/>
      <c r="O22" s="703"/>
      <c r="P22" s="703"/>
      <c r="Q22" s="703"/>
      <c r="R22" s="703"/>
      <c r="S22" s="703"/>
      <c r="T22" s="703"/>
      <c r="U22" s="703"/>
      <c r="V22" s="703"/>
      <c r="W22" s="703"/>
      <c r="X22" s="703"/>
      <c r="Y22" s="703"/>
      <c r="Z22" s="703"/>
      <c r="AA22" s="703"/>
      <c r="AB22" s="703"/>
      <c r="AC22" s="703"/>
      <c r="AD22" s="703"/>
      <c r="AE22" s="703"/>
      <c r="AF22" s="703"/>
      <c r="AG22" s="703"/>
      <c r="AH22" s="703"/>
    </row>
    <row r="23" spans="1:34" x14ac:dyDescent="0.2">
      <c r="A23" s="724" t="s">
        <v>115</v>
      </c>
      <c r="B23" s="725"/>
      <c r="C23" s="725">
        <v>3851.1318700000002</v>
      </c>
      <c r="D23" s="726">
        <v>183.94357668814141</v>
      </c>
      <c r="E23" s="727">
        <v>15022.768460000001</v>
      </c>
      <c r="F23" s="726">
        <v>168.39343465059667</v>
      </c>
      <c r="G23" s="727">
        <v>23088.838970000004</v>
      </c>
      <c r="H23" s="728">
        <v>47.80756014369593</v>
      </c>
      <c r="I23" s="729">
        <v>100</v>
      </c>
      <c r="J23" s="673"/>
      <c r="K23" s="703"/>
      <c r="L23" s="703"/>
      <c r="M23" s="703"/>
      <c r="N23" s="703"/>
      <c r="O23" s="703"/>
      <c r="P23" s="703"/>
      <c r="Q23" s="703"/>
      <c r="R23" s="703"/>
      <c r="S23" s="703"/>
      <c r="T23" s="703"/>
      <c r="U23" s="703"/>
      <c r="V23" s="703"/>
      <c r="W23" s="703"/>
      <c r="X23" s="703"/>
      <c r="Y23" s="703"/>
      <c r="Z23" s="703"/>
      <c r="AA23" s="703"/>
      <c r="AB23" s="703"/>
      <c r="AC23" s="703"/>
      <c r="AD23" s="703"/>
      <c r="AE23" s="703"/>
      <c r="AF23" s="703"/>
      <c r="AG23" s="703"/>
      <c r="AH23" s="703"/>
    </row>
    <row r="24" spans="1:34" x14ac:dyDescent="0.2">
      <c r="A24" s="730"/>
      <c r="B24" s="730" t="s">
        <v>333</v>
      </c>
      <c r="C24" s="730">
        <v>1790.7974100000001</v>
      </c>
      <c r="D24" s="731">
        <v>40.07514681121534</v>
      </c>
      <c r="E24" s="732">
        <v>9956.2679000000026</v>
      </c>
      <c r="F24" s="731">
        <v>113.09595160134714</v>
      </c>
      <c r="G24" s="732">
        <v>17288.122789999998</v>
      </c>
      <c r="H24" s="731">
        <v>23.536466999685636</v>
      </c>
      <c r="I24" s="733">
        <v>74.876535855540226</v>
      </c>
      <c r="J24" s="673"/>
      <c r="K24" s="703"/>
      <c r="L24" s="703"/>
      <c r="M24" s="703"/>
      <c r="N24" s="703"/>
      <c r="O24" s="703"/>
      <c r="P24" s="703"/>
      <c r="Q24" s="703"/>
      <c r="R24" s="703"/>
      <c r="S24" s="703"/>
      <c r="T24" s="703"/>
      <c r="U24" s="703"/>
      <c r="V24" s="703"/>
      <c r="W24" s="703"/>
      <c r="X24" s="703"/>
      <c r="Y24" s="703"/>
      <c r="Z24" s="703"/>
      <c r="AA24" s="703"/>
      <c r="AB24" s="703"/>
      <c r="AC24" s="703"/>
      <c r="AD24" s="703"/>
      <c r="AE24" s="703"/>
      <c r="AF24" s="703"/>
      <c r="AG24" s="703"/>
      <c r="AH24" s="703"/>
    </row>
    <row r="25" spans="1:34" ht="14.25" customHeight="1" x14ac:dyDescent="0.2">
      <c r="A25" s="730"/>
      <c r="B25" s="730" t="s">
        <v>330</v>
      </c>
      <c r="C25" s="730">
        <v>2060.33446</v>
      </c>
      <c r="D25" s="731">
        <v>2546.6449137494392</v>
      </c>
      <c r="E25" s="732">
        <v>5066.5005600000004</v>
      </c>
      <c r="F25" s="731">
        <v>447.67406961438763</v>
      </c>
      <c r="G25" s="732">
        <v>5800.7161799999994</v>
      </c>
      <c r="H25" s="731">
        <v>256.63126433776557</v>
      </c>
      <c r="I25" s="733">
        <v>25.123464144459746</v>
      </c>
      <c r="J25" s="673"/>
    </row>
    <row r="26" spans="1:34" x14ac:dyDescent="0.2">
      <c r="A26" s="734"/>
      <c r="B26" s="734" t="s">
        <v>454</v>
      </c>
      <c r="C26" s="735">
        <v>1900.0300899999997</v>
      </c>
      <c r="D26" s="736">
        <v>40.261673644734344</v>
      </c>
      <c r="E26" s="734">
        <v>11603.140150000001</v>
      </c>
      <c r="F26" s="736">
        <v>118.35747469407072</v>
      </c>
      <c r="G26" s="734">
        <v>19292.082920000001</v>
      </c>
      <c r="H26" s="737">
        <v>27.967172716707857</v>
      </c>
      <c r="I26" s="737">
        <v>83.555881458858806</v>
      </c>
      <c r="J26" s="673"/>
    </row>
    <row r="27" spans="1:34" x14ac:dyDescent="0.2">
      <c r="A27" s="734"/>
      <c r="B27" s="734" t="s">
        <v>455</v>
      </c>
      <c r="C27" s="735">
        <v>1951.1017800000002</v>
      </c>
      <c r="D27" s="736">
        <v>116774.43273032882</v>
      </c>
      <c r="E27" s="734">
        <v>3419.6283100000005</v>
      </c>
      <c r="F27" s="736">
        <v>1106.3636709036389</v>
      </c>
      <c r="G27" s="734">
        <v>3796.7560500000009</v>
      </c>
      <c r="H27" s="737">
        <v>596.56039967560173</v>
      </c>
      <c r="I27" s="737">
        <v>16.444118541141179</v>
      </c>
      <c r="J27" s="673"/>
    </row>
    <row r="28" spans="1:34" x14ac:dyDescent="0.2">
      <c r="A28" s="775"/>
      <c r="B28" s="775" t="s">
        <v>663</v>
      </c>
      <c r="C28" s="775">
        <v>1819.2376499999998</v>
      </c>
      <c r="D28" s="776">
        <v>39.331161159123944</v>
      </c>
      <c r="E28" s="777">
        <v>11188.236929999999</v>
      </c>
      <c r="F28" s="776">
        <v>127.72826942443804</v>
      </c>
      <c r="G28" s="777">
        <v>18870.215929999998</v>
      </c>
      <c r="H28" s="776">
        <v>27.480438754167384</v>
      </c>
      <c r="I28" s="778">
        <v>81.728734625931665</v>
      </c>
      <c r="J28" s="673"/>
    </row>
    <row r="29" spans="1:34" ht="14.25" customHeight="1" x14ac:dyDescent="0.2">
      <c r="A29" s="739" t="s">
        <v>656</v>
      </c>
      <c r="B29" s="673"/>
      <c r="C29" s="673"/>
      <c r="D29" s="673"/>
      <c r="E29" s="673"/>
      <c r="F29" s="673"/>
      <c r="G29" s="673"/>
      <c r="H29" s="673"/>
      <c r="I29" s="691" t="s">
        <v>222</v>
      </c>
      <c r="J29" s="673"/>
    </row>
    <row r="30" spans="1:34" ht="14.25" customHeight="1" x14ac:dyDescent="0.2">
      <c r="A30" s="739" t="s">
        <v>650</v>
      </c>
      <c r="B30" s="739"/>
      <c r="C30" s="739"/>
      <c r="D30" s="739"/>
      <c r="E30" s="739"/>
      <c r="F30" s="739"/>
      <c r="G30" s="739"/>
      <c r="H30" s="739"/>
      <c r="I30" s="739"/>
      <c r="J30" s="690"/>
    </row>
    <row r="31" spans="1:34" ht="14.25" customHeight="1" x14ac:dyDescent="0.2">
      <c r="A31" s="739" t="s">
        <v>679</v>
      </c>
      <c r="B31" s="739"/>
      <c r="C31" s="739"/>
      <c r="D31" s="739"/>
      <c r="E31" s="739"/>
      <c r="F31" s="739"/>
      <c r="G31" s="739"/>
      <c r="H31" s="739"/>
      <c r="I31" s="739"/>
      <c r="J31" s="690"/>
    </row>
    <row r="32" spans="1:34" x14ac:dyDescent="0.2">
      <c r="A32" s="739"/>
      <c r="B32" s="739"/>
      <c r="C32" s="739"/>
      <c r="D32" s="739"/>
      <c r="E32" s="739"/>
      <c r="F32" s="739"/>
      <c r="G32" s="739"/>
      <c r="H32" s="739"/>
      <c r="I32" s="739"/>
      <c r="J32" s="673"/>
    </row>
    <row r="33" spans="1:10" ht="28.5" customHeight="1" x14ac:dyDescent="0.2">
      <c r="A33" s="664"/>
      <c r="B33" s="664"/>
      <c r="C33" s="664"/>
      <c r="D33" s="664"/>
      <c r="E33" s="664"/>
      <c r="F33" s="664"/>
      <c r="G33" s="664"/>
      <c r="H33" s="664"/>
      <c r="I33" s="664"/>
      <c r="J33" s="673"/>
    </row>
    <row r="34" spans="1:10" x14ac:dyDescent="0.2">
      <c r="A34" s="672"/>
      <c r="B34" s="672"/>
      <c r="C34" s="672"/>
      <c r="D34" s="672"/>
      <c r="E34" s="672"/>
      <c r="F34" s="672"/>
      <c r="G34" s="672"/>
      <c r="H34" s="672"/>
      <c r="I34" s="672"/>
      <c r="J34" s="673"/>
    </row>
    <row r="35" spans="1:10" x14ac:dyDescent="0.2">
      <c r="A35" s="673"/>
      <c r="B35" s="673"/>
      <c r="C35" s="673"/>
      <c r="D35" s="673"/>
      <c r="E35" s="673"/>
      <c r="F35" s="673"/>
      <c r="G35" s="673"/>
      <c r="H35" s="673"/>
      <c r="I35" s="673"/>
      <c r="J35" s="673"/>
    </row>
    <row r="36" spans="1:10" s="1" customFormat="1" x14ac:dyDescent="0.2">
      <c r="A36" s="672"/>
      <c r="B36" s="672"/>
      <c r="C36" s="672"/>
      <c r="D36" s="672"/>
      <c r="E36" s="672"/>
      <c r="F36" s="672"/>
      <c r="G36" s="672"/>
      <c r="H36" s="672"/>
      <c r="I36" s="672"/>
      <c r="J36" s="673"/>
    </row>
    <row r="37" spans="1:10" s="1" customFormat="1" x14ac:dyDescent="0.2">
      <c r="A37" s="673"/>
      <c r="B37" s="673"/>
      <c r="C37" s="673"/>
      <c r="D37" s="673"/>
      <c r="E37" s="673"/>
      <c r="F37" s="673"/>
      <c r="G37" s="673"/>
      <c r="H37" s="673"/>
      <c r="I37" s="673"/>
      <c r="J37" s="673"/>
    </row>
    <row r="38" spans="1:10" s="1" customFormat="1" x14ac:dyDescent="0.2">
      <c r="A38" s="672"/>
      <c r="B38" s="672"/>
      <c r="C38" s="672"/>
      <c r="D38" s="672"/>
      <c r="E38" s="672"/>
      <c r="F38" s="672"/>
      <c r="G38" s="672"/>
      <c r="H38" s="672"/>
      <c r="I38" s="672"/>
      <c r="J38" s="673"/>
    </row>
    <row r="39" spans="1:10" s="1" customFormat="1" x14ac:dyDescent="0.2">
      <c r="A39" s="665"/>
      <c r="B39" s="665"/>
      <c r="C39" s="665"/>
      <c r="D39" s="665"/>
      <c r="E39" s="665"/>
      <c r="F39" s="665"/>
      <c r="G39" s="666"/>
      <c r="H39" s="665"/>
      <c r="I39" s="665"/>
    </row>
    <row r="40" spans="1:10" s="1" customFormat="1" x14ac:dyDescent="0.2">
      <c r="G40" s="634"/>
    </row>
    <row r="41" spans="1:10" s="1" customFormat="1" x14ac:dyDescent="0.2">
      <c r="G41" s="634"/>
    </row>
    <row r="42" spans="1:10" s="1" customFormat="1" x14ac:dyDescent="0.2">
      <c r="G42" s="634"/>
    </row>
    <row r="43" spans="1:10" s="1" customFormat="1" x14ac:dyDescent="0.2">
      <c r="G43" s="634"/>
    </row>
    <row r="44" spans="1:10" s="1" customFormat="1" x14ac:dyDescent="0.2">
      <c r="G44" s="634"/>
    </row>
    <row r="45" spans="1:10" s="1" customFormat="1" x14ac:dyDescent="0.2">
      <c r="G45" s="634"/>
    </row>
    <row r="46" spans="1:10" s="1" customFormat="1" x14ac:dyDescent="0.2">
      <c r="G46" s="634"/>
    </row>
    <row r="47" spans="1:10" s="1" customFormat="1" x14ac:dyDescent="0.2">
      <c r="G47" s="634"/>
    </row>
    <row r="48" spans="1:10" s="1" customFormat="1" x14ac:dyDescent="0.2">
      <c r="G48" s="634"/>
    </row>
    <row r="49" spans="7:7" s="1" customFormat="1" x14ac:dyDescent="0.2">
      <c r="G49" s="634"/>
    </row>
    <row r="50" spans="7:7" s="1" customFormat="1" x14ac:dyDescent="0.2">
      <c r="G50" s="634"/>
    </row>
    <row r="51" spans="7:7" s="1" customFormat="1" x14ac:dyDescent="0.2">
      <c r="G51" s="634"/>
    </row>
    <row r="52" spans="7:7" s="1" customFormat="1" x14ac:dyDescent="0.2">
      <c r="G52" s="634"/>
    </row>
    <row r="53" spans="7:7" s="1" customFormat="1" x14ac:dyDescent="0.2">
      <c r="G53" s="634"/>
    </row>
    <row r="54" spans="7:7" s="1" customFormat="1" x14ac:dyDescent="0.2">
      <c r="G54" s="634"/>
    </row>
    <row r="55" spans="7:7" s="1" customFormat="1" x14ac:dyDescent="0.2">
      <c r="G55" s="634"/>
    </row>
    <row r="56" spans="7:7" s="1" customFormat="1" x14ac:dyDescent="0.2">
      <c r="G56" s="634"/>
    </row>
    <row r="57" spans="7:7" s="1" customFormat="1" x14ac:dyDescent="0.2">
      <c r="G57" s="634"/>
    </row>
    <row r="58" spans="7:7" s="1" customFormat="1" x14ac:dyDescent="0.2">
      <c r="G58" s="634"/>
    </row>
    <row r="59" spans="7:7" s="1" customFormat="1" x14ac:dyDescent="0.2">
      <c r="G59" s="634"/>
    </row>
    <row r="60" spans="7:7" s="1" customFormat="1" x14ac:dyDescent="0.2">
      <c r="G60" s="634"/>
    </row>
    <row r="61" spans="7:7" s="1" customFormat="1" x14ac:dyDescent="0.2">
      <c r="G61" s="634"/>
    </row>
    <row r="62" spans="7:7" s="1" customFormat="1" x14ac:dyDescent="0.2">
      <c r="G62" s="634"/>
    </row>
    <row r="63" spans="7:7" s="1" customFormat="1" x14ac:dyDescent="0.2">
      <c r="G63" s="634"/>
    </row>
    <row r="64" spans="7:7" s="1" customFormat="1" x14ac:dyDescent="0.2">
      <c r="G64" s="634"/>
    </row>
    <row r="65" spans="7:7" s="1" customFormat="1" x14ac:dyDescent="0.2">
      <c r="G65" s="634"/>
    </row>
    <row r="66" spans="7:7" s="1" customFormat="1" x14ac:dyDescent="0.2">
      <c r="G66" s="634"/>
    </row>
    <row r="67" spans="7:7" s="1" customFormat="1" x14ac:dyDescent="0.2">
      <c r="G67" s="634"/>
    </row>
    <row r="68" spans="7:7" s="1" customFormat="1" x14ac:dyDescent="0.2">
      <c r="G68" s="634"/>
    </row>
    <row r="69" spans="7:7" s="1" customFormat="1" x14ac:dyDescent="0.2">
      <c r="G69" s="634"/>
    </row>
    <row r="70" spans="7:7" s="1" customFormat="1" x14ac:dyDescent="0.2">
      <c r="G70" s="634"/>
    </row>
    <row r="71" spans="7:7" s="1" customFormat="1" x14ac:dyDescent="0.2">
      <c r="G71" s="634"/>
    </row>
    <row r="72" spans="7:7" s="1" customFormat="1" x14ac:dyDescent="0.2">
      <c r="G72" s="634"/>
    </row>
    <row r="73" spans="7:7" s="1" customFormat="1" x14ac:dyDescent="0.2">
      <c r="G73" s="634"/>
    </row>
    <row r="74" spans="7:7" s="1" customFormat="1" x14ac:dyDescent="0.2">
      <c r="G74" s="634"/>
    </row>
    <row r="75" spans="7:7" s="1" customFormat="1" x14ac:dyDescent="0.2">
      <c r="G75" s="634"/>
    </row>
    <row r="76" spans="7:7" s="1" customFormat="1" x14ac:dyDescent="0.2">
      <c r="G76" s="634"/>
    </row>
    <row r="77" spans="7:7" s="1" customFormat="1" x14ac:dyDescent="0.2">
      <c r="G77" s="634"/>
    </row>
    <row r="78" spans="7:7" s="1" customFormat="1" x14ac:dyDescent="0.2">
      <c r="G78" s="634"/>
    </row>
    <row r="79" spans="7:7" s="1" customFormat="1" x14ac:dyDescent="0.2">
      <c r="G79" s="634"/>
    </row>
    <row r="80" spans="7:7" s="1" customFormat="1" x14ac:dyDescent="0.2">
      <c r="G80" s="634"/>
    </row>
    <row r="81" spans="7:7" s="1" customFormat="1" x14ac:dyDescent="0.2">
      <c r="G81" s="634"/>
    </row>
    <row r="82" spans="7:7" s="1" customFormat="1" x14ac:dyDescent="0.2">
      <c r="G82" s="634"/>
    </row>
    <row r="83" spans="7:7" s="1" customFormat="1" x14ac:dyDescent="0.2">
      <c r="G83" s="634"/>
    </row>
    <row r="84" spans="7:7" s="1" customFormat="1" x14ac:dyDescent="0.2">
      <c r="G84" s="634"/>
    </row>
    <row r="85" spans="7:7" s="1" customFormat="1" x14ac:dyDescent="0.2">
      <c r="G85" s="634"/>
    </row>
    <row r="86" spans="7:7" s="1" customFormat="1" x14ac:dyDescent="0.2">
      <c r="G86" s="634"/>
    </row>
    <row r="87" spans="7:7" s="1" customFormat="1" x14ac:dyDescent="0.2">
      <c r="G87" s="634"/>
    </row>
    <row r="88" spans="7:7" s="1" customFormat="1" x14ac:dyDescent="0.2">
      <c r="G88" s="634"/>
    </row>
    <row r="89" spans="7:7" s="1" customFormat="1" x14ac:dyDescent="0.2">
      <c r="G89" s="634"/>
    </row>
    <row r="90" spans="7:7" s="1" customFormat="1" x14ac:dyDescent="0.2">
      <c r="G90" s="634"/>
    </row>
    <row r="91" spans="7:7" s="1" customFormat="1" x14ac:dyDescent="0.2">
      <c r="G91" s="634"/>
    </row>
    <row r="92" spans="7:7" s="1" customFormat="1" x14ac:dyDescent="0.2">
      <c r="G92" s="634"/>
    </row>
    <row r="93" spans="7:7" s="1" customFormat="1" x14ac:dyDescent="0.2">
      <c r="G93" s="634"/>
    </row>
    <row r="94" spans="7:7" s="1" customFormat="1" x14ac:dyDescent="0.2">
      <c r="G94" s="634"/>
    </row>
    <row r="95" spans="7:7" s="1" customFormat="1" x14ac:dyDescent="0.2">
      <c r="G95" s="634"/>
    </row>
    <row r="96" spans="7:7" s="1" customFormat="1" x14ac:dyDescent="0.2">
      <c r="G96" s="634"/>
    </row>
    <row r="97" spans="7:7" s="1" customFormat="1" x14ac:dyDescent="0.2">
      <c r="G97" s="634"/>
    </row>
    <row r="98" spans="7:7" s="1" customFormat="1" x14ac:dyDescent="0.2">
      <c r="G98" s="634"/>
    </row>
    <row r="99" spans="7:7" s="1" customFormat="1" x14ac:dyDescent="0.2">
      <c r="G99" s="634"/>
    </row>
    <row r="100" spans="7:7" s="1" customFormat="1" x14ac:dyDescent="0.2">
      <c r="G100" s="634"/>
    </row>
    <row r="101" spans="7:7" s="1" customFormat="1" x14ac:dyDescent="0.2">
      <c r="G101" s="634"/>
    </row>
    <row r="102" spans="7:7" s="1" customFormat="1" x14ac:dyDescent="0.2">
      <c r="G102" s="634"/>
    </row>
    <row r="103" spans="7:7" s="1" customFormat="1" x14ac:dyDescent="0.2">
      <c r="G103" s="634"/>
    </row>
    <row r="104" spans="7:7" s="1" customFormat="1" x14ac:dyDescent="0.2">
      <c r="G104" s="634"/>
    </row>
    <row r="105" spans="7:7" s="1" customFormat="1" x14ac:dyDescent="0.2">
      <c r="G105" s="634"/>
    </row>
    <row r="106" spans="7:7" s="1" customFormat="1" x14ac:dyDescent="0.2">
      <c r="G106" s="634"/>
    </row>
    <row r="107" spans="7:7" s="1" customFormat="1" x14ac:dyDescent="0.2">
      <c r="G107" s="634"/>
    </row>
    <row r="108" spans="7:7" s="1" customFormat="1" x14ac:dyDescent="0.2">
      <c r="G108" s="634"/>
    </row>
    <row r="109" spans="7:7" s="1" customFormat="1" x14ac:dyDescent="0.2">
      <c r="G109" s="634"/>
    </row>
    <row r="110" spans="7:7" s="1" customFormat="1" x14ac:dyDescent="0.2">
      <c r="G110" s="634"/>
    </row>
    <row r="111" spans="7:7" s="1" customFormat="1" x14ac:dyDescent="0.2">
      <c r="G111" s="634"/>
    </row>
    <row r="112" spans="7:7" s="1" customFormat="1" x14ac:dyDescent="0.2">
      <c r="G112" s="634"/>
    </row>
    <row r="113" spans="7:7" s="1" customFormat="1" x14ac:dyDescent="0.2">
      <c r="G113" s="634"/>
    </row>
    <row r="114" spans="7:7" s="1" customFormat="1" x14ac:dyDescent="0.2">
      <c r="G114" s="634"/>
    </row>
    <row r="115" spans="7:7" s="1" customFormat="1" x14ac:dyDescent="0.2">
      <c r="G115" s="634"/>
    </row>
    <row r="116" spans="7:7" s="1" customFormat="1" x14ac:dyDescent="0.2">
      <c r="G116" s="634"/>
    </row>
    <row r="117" spans="7:7" s="1" customFormat="1" x14ac:dyDescent="0.2">
      <c r="G117" s="634"/>
    </row>
    <row r="118" spans="7:7" s="1" customFormat="1" x14ac:dyDescent="0.2">
      <c r="G118" s="634"/>
    </row>
    <row r="119" spans="7:7" s="1" customFormat="1" x14ac:dyDescent="0.2">
      <c r="G119" s="634"/>
    </row>
    <row r="120" spans="7:7" s="1" customFormat="1" x14ac:dyDescent="0.2">
      <c r="G120" s="634"/>
    </row>
    <row r="121" spans="7:7" s="1" customFormat="1" x14ac:dyDescent="0.2">
      <c r="G121" s="634"/>
    </row>
    <row r="122" spans="7:7" s="1" customFormat="1" x14ac:dyDescent="0.2">
      <c r="G122" s="634"/>
    </row>
    <row r="123" spans="7:7" s="1" customFormat="1" x14ac:dyDescent="0.2">
      <c r="G123" s="634"/>
    </row>
    <row r="124" spans="7:7" s="1" customFormat="1" x14ac:dyDescent="0.2">
      <c r="G124" s="634"/>
    </row>
    <row r="125" spans="7:7" s="1" customFormat="1" x14ac:dyDescent="0.2">
      <c r="G125" s="634"/>
    </row>
    <row r="126" spans="7:7" s="1" customFormat="1" x14ac:dyDescent="0.2">
      <c r="G126" s="634"/>
    </row>
    <row r="127" spans="7:7" s="1" customFormat="1" x14ac:dyDescent="0.2">
      <c r="G127" s="634"/>
    </row>
    <row r="128" spans="7:7" s="1" customFormat="1" x14ac:dyDescent="0.2">
      <c r="G128" s="634"/>
    </row>
    <row r="129" spans="7:7" s="1" customFormat="1" x14ac:dyDescent="0.2">
      <c r="G129" s="634"/>
    </row>
    <row r="130" spans="7:7" s="1" customFormat="1" x14ac:dyDescent="0.2">
      <c r="G130" s="634"/>
    </row>
    <row r="131" spans="7:7" s="1" customFormat="1" x14ac:dyDescent="0.2">
      <c r="G131" s="634"/>
    </row>
    <row r="132" spans="7:7" s="1" customFormat="1" x14ac:dyDescent="0.2">
      <c r="G132" s="634"/>
    </row>
    <row r="133" spans="7:7" s="1" customFormat="1" x14ac:dyDescent="0.2">
      <c r="G133" s="634"/>
    </row>
    <row r="134" spans="7:7" s="1" customFormat="1" x14ac:dyDescent="0.2">
      <c r="G134" s="634"/>
    </row>
    <row r="135" spans="7:7" s="1" customFormat="1" x14ac:dyDescent="0.2">
      <c r="G135" s="634"/>
    </row>
    <row r="136" spans="7:7" s="1" customFormat="1" x14ac:dyDescent="0.2">
      <c r="G136" s="634"/>
    </row>
    <row r="137" spans="7:7" s="1" customFormat="1" x14ac:dyDescent="0.2">
      <c r="G137" s="634"/>
    </row>
    <row r="138" spans="7:7" s="1" customFormat="1" x14ac:dyDescent="0.2">
      <c r="G138" s="634"/>
    </row>
    <row r="139" spans="7:7" s="1" customFormat="1" x14ac:dyDescent="0.2">
      <c r="G139" s="634"/>
    </row>
    <row r="140" spans="7:7" s="1" customFormat="1" x14ac:dyDescent="0.2">
      <c r="G140" s="634"/>
    </row>
    <row r="141" spans="7:7" s="1" customFormat="1" x14ac:dyDescent="0.2">
      <c r="G141" s="634"/>
    </row>
    <row r="142" spans="7:7" s="1" customFormat="1" x14ac:dyDescent="0.2">
      <c r="G142" s="634"/>
    </row>
    <row r="143" spans="7:7" s="1" customFormat="1" x14ac:dyDescent="0.2">
      <c r="G143" s="634"/>
    </row>
    <row r="144" spans="7:7" s="1" customFormat="1" x14ac:dyDescent="0.2">
      <c r="G144" s="634"/>
    </row>
    <row r="145" spans="7:7" s="1" customFormat="1" x14ac:dyDescent="0.2">
      <c r="G145" s="634"/>
    </row>
    <row r="146" spans="7:7" s="1" customFormat="1" x14ac:dyDescent="0.2">
      <c r="G146" s="634"/>
    </row>
    <row r="147" spans="7:7" s="1" customFormat="1" x14ac:dyDescent="0.2">
      <c r="G147" s="634"/>
    </row>
    <row r="148" spans="7:7" s="1" customFormat="1" x14ac:dyDescent="0.2">
      <c r="G148" s="634"/>
    </row>
    <row r="149" spans="7:7" s="1" customFormat="1" x14ac:dyDescent="0.2">
      <c r="G149" s="634"/>
    </row>
    <row r="150" spans="7:7" s="1" customFormat="1" x14ac:dyDescent="0.2">
      <c r="G150" s="634"/>
    </row>
    <row r="151" spans="7:7" s="1" customFormat="1" x14ac:dyDescent="0.2">
      <c r="G151" s="634"/>
    </row>
    <row r="152" spans="7:7" s="1" customFormat="1" x14ac:dyDescent="0.2">
      <c r="G152" s="634"/>
    </row>
    <row r="153" spans="7:7" s="1" customFormat="1" x14ac:dyDescent="0.2">
      <c r="G153" s="634"/>
    </row>
    <row r="154" spans="7:7" s="1" customFormat="1" x14ac:dyDescent="0.2">
      <c r="G154" s="634"/>
    </row>
    <row r="155" spans="7:7" s="1" customFormat="1" x14ac:dyDescent="0.2">
      <c r="G155" s="634"/>
    </row>
    <row r="156" spans="7:7" s="1" customFormat="1" x14ac:dyDescent="0.2">
      <c r="G156" s="634"/>
    </row>
    <row r="157" spans="7:7" s="1" customFormat="1" x14ac:dyDescent="0.2">
      <c r="G157" s="634"/>
    </row>
    <row r="158" spans="7:7" s="1" customFormat="1" x14ac:dyDescent="0.2">
      <c r="G158" s="634"/>
    </row>
    <row r="159" spans="7:7" s="1" customFormat="1" x14ac:dyDescent="0.2">
      <c r="G159" s="634"/>
    </row>
    <row r="160" spans="7:7" s="1" customFormat="1" x14ac:dyDescent="0.2">
      <c r="G160" s="634"/>
    </row>
    <row r="161" spans="7:7" s="1" customFormat="1" x14ac:dyDescent="0.2">
      <c r="G161" s="634"/>
    </row>
    <row r="162" spans="7:7" s="1" customFormat="1" x14ac:dyDescent="0.2">
      <c r="G162" s="634"/>
    </row>
    <row r="163" spans="7:7" s="1" customFormat="1" x14ac:dyDescent="0.2">
      <c r="G163" s="634"/>
    </row>
    <row r="164" spans="7:7" s="1" customFormat="1" x14ac:dyDescent="0.2">
      <c r="G164" s="634"/>
    </row>
    <row r="165" spans="7:7" s="1" customFormat="1" x14ac:dyDescent="0.2">
      <c r="G165" s="634"/>
    </row>
    <row r="166" spans="7:7" s="1" customFormat="1" x14ac:dyDescent="0.2">
      <c r="G166" s="634"/>
    </row>
    <row r="167" spans="7:7" s="1" customFormat="1" x14ac:dyDescent="0.2">
      <c r="G167" s="634"/>
    </row>
    <row r="168" spans="7:7" s="1" customFormat="1" x14ac:dyDescent="0.2">
      <c r="G168" s="634"/>
    </row>
    <row r="169" spans="7:7" s="1" customFormat="1" x14ac:dyDescent="0.2">
      <c r="G169" s="634"/>
    </row>
    <row r="170" spans="7:7" s="1" customFormat="1" x14ac:dyDescent="0.2">
      <c r="G170" s="634"/>
    </row>
    <row r="171" spans="7:7" s="1" customFormat="1" x14ac:dyDescent="0.2">
      <c r="G171" s="634"/>
    </row>
    <row r="172" spans="7:7" s="1" customFormat="1" x14ac:dyDescent="0.2">
      <c r="G172" s="634"/>
    </row>
    <row r="173" spans="7:7" s="1" customFormat="1" x14ac:dyDescent="0.2">
      <c r="G173" s="634"/>
    </row>
    <row r="174" spans="7:7" s="1" customFormat="1" x14ac:dyDescent="0.2">
      <c r="G174" s="634"/>
    </row>
    <row r="175" spans="7:7" s="1" customFormat="1" x14ac:dyDescent="0.2">
      <c r="G175" s="634"/>
    </row>
    <row r="176" spans="7:7" s="1" customFormat="1" x14ac:dyDescent="0.2">
      <c r="G176" s="634"/>
    </row>
    <row r="177" spans="7:7" s="1" customFormat="1" x14ac:dyDescent="0.2">
      <c r="G177" s="634"/>
    </row>
    <row r="178" spans="7:7" s="1" customFormat="1" x14ac:dyDescent="0.2">
      <c r="G178" s="634"/>
    </row>
    <row r="179" spans="7:7" s="1" customFormat="1" x14ac:dyDescent="0.2">
      <c r="G179" s="634"/>
    </row>
    <row r="180" spans="7:7" s="1" customFormat="1" x14ac:dyDescent="0.2">
      <c r="G180" s="634"/>
    </row>
    <row r="181" spans="7:7" s="1" customFormat="1" x14ac:dyDescent="0.2">
      <c r="G181" s="634"/>
    </row>
    <row r="182" spans="7:7" s="1" customFormat="1" x14ac:dyDescent="0.2">
      <c r="G182" s="634"/>
    </row>
    <row r="183" spans="7:7" s="1" customFormat="1" x14ac:dyDescent="0.2">
      <c r="G183" s="634"/>
    </row>
    <row r="184" spans="7:7" s="1" customFormat="1" x14ac:dyDescent="0.2">
      <c r="G184" s="634"/>
    </row>
    <row r="185" spans="7:7" s="1" customFormat="1" x14ac:dyDescent="0.2">
      <c r="G185" s="634"/>
    </row>
    <row r="186" spans="7:7" s="1" customFormat="1" x14ac:dyDescent="0.2">
      <c r="G186" s="634"/>
    </row>
    <row r="187" spans="7:7" s="1" customFormat="1" x14ac:dyDescent="0.2">
      <c r="G187" s="634"/>
    </row>
    <row r="188" spans="7:7" s="1" customFormat="1" x14ac:dyDescent="0.2">
      <c r="G188" s="634"/>
    </row>
    <row r="189" spans="7:7" s="1" customFormat="1" x14ac:dyDescent="0.2">
      <c r="G189" s="634"/>
    </row>
    <row r="190" spans="7:7" s="1" customFormat="1" x14ac:dyDescent="0.2">
      <c r="G190" s="634"/>
    </row>
    <row r="191" spans="7:7" s="1" customFormat="1" x14ac:dyDescent="0.2">
      <c r="G191" s="634"/>
    </row>
    <row r="192" spans="7:7" s="1" customFormat="1" x14ac:dyDescent="0.2">
      <c r="G192" s="634"/>
    </row>
    <row r="193" spans="7:7" s="1" customFormat="1" x14ac:dyDescent="0.2">
      <c r="G193" s="634"/>
    </row>
    <row r="194" spans="7:7" s="1" customFormat="1" x14ac:dyDescent="0.2">
      <c r="G194" s="634"/>
    </row>
    <row r="195" spans="7:7" s="1" customFormat="1" x14ac:dyDescent="0.2">
      <c r="G195" s="634"/>
    </row>
    <row r="196" spans="7:7" s="1" customFormat="1" x14ac:dyDescent="0.2">
      <c r="G196" s="634"/>
    </row>
    <row r="197" spans="7:7" s="1" customFormat="1" x14ac:dyDescent="0.2">
      <c r="G197" s="634"/>
    </row>
    <row r="198" spans="7:7" s="1" customFormat="1" x14ac:dyDescent="0.2">
      <c r="G198" s="634"/>
    </row>
    <row r="199" spans="7:7" s="1" customFormat="1" x14ac:dyDescent="0.2">
      <c r="G199" s="634"/>
    </row>
    <row r="200" spans="7:7" s="1" customFormat="1" x14ac:dyDescent="0.2">
      <c r="G200" s="634"/>
    </row>
    <row r="201" spans="7:7" s="1" customFormat="1" x14ac:dyDescent="0.2">
      <c r="G201" s="634"/>
    </row>
    <row r="202" spans="7:7" s="1" customFormat="1" x14ac:dyDescent="0.2">
      <c r="G202" s="634"/>
    </row>
    <row r="203" spans="7:7" s="1" customFormat="1" x14ac:dyDescent="0.2">
      <c r="G203" s="634"/>
    </row>
    <row r="204" spans="7:7" s="1" customFormat="1" x14ac:dyDescent="0.2">
      <c r="G204" s="634"/>
    </row>
    <row r="205" spans="7:7" s="1" customFormat="1" x14ac:dyDescent="0.2">
      <c r="G205" s="634"/>
    </row>
    <row r="206" spans="7:7" s="1" customFormat="1" x14ac:dyDescent="0.2">
      <c r="G206" s="634"/>
    </row>
    <row r="207" spans="7:7" s="1" customFormat="1" x14ac:dyDescent="0.2">
      <c r="G207" s="634"/>
    </row>
    <row r="208" spans="7:7" s="1" customFormat="1" x14ac:dyDescent="0.2">
      <c r="G208" s="634"/>
    </row>
    <row r="209" spans="7:7" s="1" customFormat="1" x14ac:dyDescent="0.2">
      <c r="G209" s="634"/>
    </row>
    <row r="210" spans="7:7" s="1" customFormat="1" x14ac:dyDescent="0.2">
      <c r="G210" s="634"/>
    </row>
    <row r="211" spans="7:7" s="1" customFormat="1" x14ac:dyDescent="0.2">
      <c r="G211" s="634"/>
    </row>
    <row r="212" spans="7:7" s="1" customFormat="1" x14ac:dyDescent="0.2">
      <c r="G212" s="634"/>
    </row>
    <row r="213" spans="7:7" s="1" customFormat="1" x14ac:dyDescent="0.2">
      <c r="G213" s="634"/>
    </row>
    <row r="214" spans="7:7" s="1" customFormat="1" x14ac:dyDescent="0.2">
      <c r="G214" s="634"/>
    </row>
    <row r="215" spans="7:7" s="1" customFormat="1" x14ac:dyDescent="0.2">
      <c r="G215" s="634"/>
    </row>
    <row r="216" spans="7:7" s="1" customFormat="1" x14ac:dyDescent="0.2">
      <c r="G216" s="634"/>
    </row>
    <row r="217" spans="7:7" s="1" customFormat="1" x14ac:dyDescent="0.2">
      <c r="G217" s="634"/>
    </row>
    <row r="218" spans="7:7" s="1" customFormat="1" x14ac:dyDescent="0.2">
      <c r="G218" s="634"/>
    </row>
    <row r="219" spans="7:7" s="1" customFormat="1" x14ac:dyDescent="0.2">
      <c r="G219" s="634"/>
    </row>
    <row r="220" spans="7:7" s="1" customFormat="1" x14ac:dyDescent="0.2">
      <c r="G220" s="634"/>
    </row>
    <row r="221" spans="7:7" s="1" customFormat="1" x14ac:dyDescent="0.2">
      <c r="G221" s="634"/>
    </row>
    <row r="222" spans="7:7" s="1" customFormat="1" x14ac:dyDescent="0.2">
      <c r="G222" s="634"/>
    </row>
    <row r="223" spans="7:7" s="1" customFormat="1" x14ac:dyDescent="0.2">
      <c r="G223" s="634"/>
    </row>
    <row r="224" spans="7:7" s="1" customFormat="1" x14ac:dyDescent="0.2">
      <c r="G224" s="634"/>
    </row>
    <row r="225" spans="7:7" s="1" customFormat="1" x14ac:dyDescent="0.2">
      <c r="G225" s="634"/>
    </row>
    <row r="226" spans="7:7" s="1" customFormat="1" x14ac:dyDescent="0.2">
      <c r="G226" s="634"/>
    </row>
    <row r="227" spans="7:7" s="1" customFormat="1" x14ac:dyDescent="0.2">
      <c r="G227" s="634"/>
    </row>
    <row r="228" spans="7:7" s="1" customFormat="1" x14ac:dyDescent="0.2">
      <c r="G228" s="634"/>
    </row>
    <row r="229" spans="7:7" s="1" customFormat="1" x14ac:dyDescent="0.2">
      <c r="G229" s="634"/>
    </row>
    <row r="230" spans="7:7" s="1" customFormat="1" x14ac:dyDescent="0.2">
      <c r="G230" s="634"/>
    </row>
    <row r="231" spans="7:7" s="1" customFormat="1" x14ac:dyDescent="0.2">
      <c r="G231" s="634"/>
    </row>
    <row r="232" spans="7:7" s="1" customFormat="1" x14ac:dyDescent="0.2">
      <c r="G232" s="634"/>
    </row>
    <row r="233" spans="7:7" s="1" customFormat="1" x14ac:dyDescent="0.2">
      <c r="G233" s="634"/>
    </row>
    <row r="234" spans="7:7" s="1" customFormat="1" x14ac:dyDescent="0.2">
      <c r="G234" s="634"/>
    </row>
    <row r="235" spans="7:7" s="1" customFormat="1" x14ac:dyDescent="0.2">
      <c r="G235" s="634"/>
    </row>
    <row r="236" spans="7:7" s="1" customFormat="1" x14ac:dyDescent="0.2">
      <c r="G236" s="634"/>
    </row>
    <row r="237" spans="7:7" s="1" customFormat="1" x14ac:dyDescent="0.2">
      <c r="G237" s="634"/>
    </row>
    <row r="238" spans="7:7" s="1" customFormat="1" x14ac:dyDescent="0.2">
      <c r="G238" s="634"/>
    </row>
    <row r="239" spans="7:7" s="1" customFormat="1" x14ac:dyDescent="0.2">
      <c r="G239" s="634"/>
    </row>
    <row r="240" spans="7:7" s="1" customFormat="1" x14ac:dyDescent="0.2">
      <c r="G240" s="634"/>
    </row>
    <row r="241" spans="7:7" s="1" customFormat="1" x14ac:dyDescent="0.2">
      <c r="G241" s="634"/>
    </row>
    <row r="242" spans="7:7" s="1" customFormat="1" x14ac:dyDescent="0.2">
      <c r="G242" s="634"/>
    </row>
    <row r="243" spans="7:7" s="1" customFormat="1" x14ac:dyDescent="0.2">
      <c r="G243" s="634"/>
    </row>
    <row r="244" spans="7:7" s="1" customFormat="1" x14ac:dyDescent="0.2">
      <c r="G244" s="634"/>
    </row>
    <row r="245" spans="7:7" s="1" customFormat="1" x14ac:dyDescent="0.2">
      <c r="G245" s="634"/>
    </row>
    <row r="246" spans="7:7" s="1" customFormat="1" x14ac:dyDescent="0.2">
      <c r="G246" s="634"/>
    </row>
    <row r="247" spans="7:7" s="1" customFormat="1" x14ac:dyDescent="0.2">
      <c r="G247" s="634"/>
    </row>
    <row r="248" spans="7:7" s="1" customFormat="1" x14ac:dyDescent="0.2">
      <c r="G248" s="634"/>
    </row>
    <row r="249" spans="7:7" s="1" customFormat="1" x14ac:dyDescent="0.2">
      <c r="G249" s="634"/>
    </row>
    <row r="250" spans="7:7" s="1" customFormat="1" x14ac:dyDescent="0.2">
      <c r="G250" s="634"/>
    </row>
    <row r="251" spans="7:7" s="1" customFormat="1" x14ac:dyDescent="0.2">
      <c r="G251" s="634"/>
    </row>
    <row r="252" spans="7:7" s="1" customFormat="1" x14ac:dyDescent="0.2">
      <c r="G252" s="634"/>
    </row>
    <row r="253" spans="7:7" s="1" customFormat="1" x14ac:dyDescent="0.2">
      <c r="G253" s="634"/>
    </row>
    <row r="254" spans="7:7" s="1" customFormat="1" x14ac:dyDescent="0.2">
      <c r="G254" s="634"/>
    </row>
    <row r="255" spans="7:7" s="1" customFormat="1" x14ac:dyDescent="0.2">
      <c r="G255" s="634"/>
    </row>
    <row r="256" spans="7:7" s="1" customFormat="1" x14ac:dyDescent="0.2">
      <c r="G256" s="634"/>
    </row>
    <row r="257" spans="7:7" s="1" customFormat="1" x14ac:dyDescent="0.2">
      <c r="G257" s="634"/>
    </row>
    <row r="258" spans="7:7" s="1" customFormat="1" x14ac:dyDescent="0.2">
      <c r="G258" s="634"/>
    </row>
    <row r="259" spans="7:7" s="1" customFormat="1" x14ac:dyDescent="0.2">
      <c r="G259" s="634"/>
    </row>
    <row r="260" spans="7:7" s="1" customFormat="1" x14ac:dyDescent="0.2">
      <c r="G260" s="634"/>
    </row>
    <row r="261" spans="7:7" s="1" customFormat="1" x14ac:dyDescent="0.2">
      <c r="G261" s="634"/>
    </row>
    <row r="262" spans="7:7" s="1" customFormat="1" x14ac:dyDescent="0.2">
      <c r="G262" s="634"/>
    </row>
    <row r="263" spans="7:7" s="1" customFormat="1" x14ac:dyDescent="0.2">
      <c r="G263" s="634"/>
    </row>
    <row r="264" spans="7:7" s="1" customFormat="1" x14ac:dyDescent="0.2">
      <c r="G264" s="634"/>
    </row>
    <row r="265" spans="7:7" s="1" customFormat="1" x14ac:dyDescent="0.2">
      <c r="G265" s="634"/>
    </row>
    <row r="266" spans="7:7" s="1" customFormat="1" x14ac:dyDescent="0.2">
      <c r="G266" s="634"/>
    </row>
    <row r="267" spans="7:7" s="1" customFormat="1" x14ac:dyDescent="0.2">
      <c r="G267" s="634"/>
    </row>
    <row r="268" spans="7:7" s="1" customFormat="1" x14ac:dyDescent="0.2">
      <c r="G268" s="634"/>
    </row>
    <row r="269" spans="7:7" s="1" customFormat="1" x14ac:dyDescent="0.2">
      <c r="G269" s="634"/>
    </row>
    <row r="270" spans="7:7" s="1" customFormat="1" x14ac:dyDescent="0.2">
      <c r="G270" s="634"/>
    </row>
    <row r="271" spans="7:7" s="1" customFormat="1" x14ac:dyDescent="0.2">
      <c r="G271" s="634"/>
    </row>
    <row r="272" spans="7:7" s="1" customFormat="1" x14ac:dyDescent="0.2">
      <c r="G272" s="634"/>
    </row>
    <row r="273" spans="7:7" s="1" customFormat="1" x14ac:dyDescent="0.2">
      <c r="G273" s="634"/>
    </row>
    <row r="274" spans="7:7" s="1" customFormat="1" x14ac:dyDescent="0.2">
      <c r="G274" s="634"/>
    </row>
    <row r="275" spans="7:7" s="1" customFormat="1" x14ac:dyDescent="0.2">
      <c r="G275" s="634"/>
    </row>
    <row r="276" spans="7:7" s="1" customFormat="1" x14ac:dyDescent="0.2">
      <c r="G276" s="634"/>
    </row>
    <row r="277" spans="7:7" s="1" customFormat="1" x14ac:dyDescent="0.2">
      <c r="G277" s="634"/>
    </row>
    <row r="278" spans="7:7" s="1" customFormat="1" x14ac:dyDescent="0.2">
      <c r="G278" s="634"/>
    </row>
    <row r="279" spans="7:7" s="1" customFormat="1" x14ac:dyDescent="0.2">
      <c r="G279" s="634"/>
    </row>
    <row r="280" spans="7:7" s="1" customFormat="1" x14ac:dyDescent="0.2">
      <c r="G280" s="634"/>
    </row>
    <row r="281" spans="7:7" s="1" customFormat="1" x14ac:dyDescent="0.2">
      <c r="G281" s="634"/>
    </row>
    <row r="282" spans="7:7" s="1" customFormat="1" x14ac:dyDescent="0.2">
      <c r="G282" s="634"/>
    </row>
    <row r="283" spans="7:7" s="1" customFormat="1" x14ac:dyDescent="0.2">
      <c r="G283" s="634"/>
    </row>
    <row r="284" spans="7:7" s="1" customFormat="1" x14ac:dyDescent="0.2">
      <c r="G284" s="634"/>
    </row>
    <row r="285" spans="7:7" s="1" customFormat="1" x14ac:dyDescent="0.2">
      <c r="G285" s="634"/>
    </row>
    <row r="286" spans="7:7" s="1" customFormat="1" x14ac:dyDescent="0.2">
      <c r="G286" s="634"/>
    </row>
    <row r="287" spans="7:7" s="1" customFormat="1" x14ac:dyDescent="0.2">
      <c r="G287" s="634"/>
    </row>
    <row r="288" spans="7:7" s="1" customFormat="1" x14ac:dyDescent="0.2">
      <c r="G288" s="634"/>
    </row>
    <row r="289" spans="7:7" s="1" customFormat="1" x14ac:dyDescent="0.2">
      <c r="G289" s="634"/>
    </row>
    <row r="290" spans="7:7" s="1" customFormat="1" x14ac:dyDescent="0.2">
      <c r="G290" s="634"/>
    </row>
    <row r="291" spans="7:7" s="1" customFormat="1" x14ac:dyDescent="0.2">
      <c r="G291" s="634"/>
    </row>
    <row r="292" spans="7:7" s="1" customFormat="1" x14ac:dyDescent="0.2">
      <c r="G292" s="634"/>
    </row>
    <row r="293" spans="7:7" s="1" customFormat="1" x14ac:dyDescent="0.2">
      <c r="G293" s="634"/>
    </row>
    <row r="294" spans="7:7" s="1" customFormat="1" x14ac:dyDescent="0.2">
      <c r="G294" s="634"/>
    </row>
    <row r="295" spans="7:7" s="1" customFormat="1" x14ac:dyDescent="0.2">
      <c r="G295" s="634"/>
    </row>
    <row r="296" spans="7:7" s="1" customFormat="1" x14ac:dyDescent="0.2">
      <c r="G296" s="634"/>
    </row>
    <row r="297" spans="7:7" s="1" customFormat="1" x14ac:dyDescent="0.2">
      <c r="G297" s="634"/>
    </row>
    <row r="298" spans="7:7" s="1" customFormat="1" x14ac:dyDescent="0.2">
      <c r="G298" s="634"/>
    </row>
    <row r="299" spans="7:7" s="1" customFormat="1" x14ac:dyDescent="0.2">
      <c r="G299" s="634"/>
    </row>
    <row r="300" spans="7:7" s="1" customFormat="1" x14ac:dyDescent="0.2">
      <c r="G300" s="634"/>
    </row>
    <row r="301" spans="7:7" s="1" customFormat="1" x14ac:dyDescent="0.2">
      <c r="G301" s="634"/>
    </row>
    <row r="302" spans="7:7" s="1" customFormat="1" x14ac:dyDescent="0.2">
      <c r="G302" s="634"/>
    </row>
    <row r="303" spans="7:7" s="1" customFormat="1" x14ac:dyDescent="0.2">
      <c r="G303" s="634"/>
    </row>
    <row r="304" spans="7:7" s="1" customFormat="1" x14ac:dyDescent="0.2">
      <c r="G304" s="634"/>
    </row>
    <row r="305" spans="7:7" s="1" customFormat="1" x14ac:dyDescent="0.2">
      <c r="G305" s="634"/>
    </row>
    <row r="306" spans="7:7" s="1" customFormat="1" x14ac:dyDescent="0.2">
      <c r="G306" s="634"/>
    </row>
    <row r="307" spans="7:7" s="1" customFormat="1" x14ac:dyDescent="0.2">
      <c r="G307" s="634"/>
    </row>
    <row r="308" spans="7:7" s="1" customFormat="1" x14ac:dyDescent="0.2">
      <c r="G308" s="634"/>
    </row>
    <row r="309" spans="7:7" s="1" customFormat="1" x14ac:dyDescent="0.2">
      <c r="G309" s="634"/>
    </row>
    <row r="310" spans="7:7" s="1" customFormat="1" x14ac:dyDescent="0.2">
      <c r="G310" s="634"/>
    </row>
    <row r="311" spans="7:7" s="1" customFormat="1" x14ac:dyDescent="0.2">
      <c r="G311" s="634"/>
    </row>
    <row r="312" spans="7:7" s="1" customFormat="1" x14ac:dyDescent="0.2">
      <c r="G312" s="634"/>
    </row>
    <row r="313" spans="7:7" s="1" customFormat="1" x14ac:dyDescent="0.2">
      <c r="G313" s="634"/>
    </row>
    <row r="314" spans="7:7" s="1" customFormat="1" x14ac:dyDescent="0.2">
      <c r="G314" s="634"/>
    </row>
    <row r="315" spans="7:7" s="1" customFormat="1" x14ac:dyDescent="0.2">
      <c r="G315" s="634"/>
    </row>
    <row r="316" spans="7:7" s="1" customFormat="1" x14ac:dyDescent="0.2">
      <c r="G316" s="634"/>
    </row>
    <row r="317" spans="7:7" s="1" customFormat="1" x14ac:dyDescent="0.2">
      <c r="G317" s="634"/>
    </row>
    <row r="318" spans="7:7" s="1" customFormat="1" x14ac:dyDescent="0.2">
      <c r="G318" s="634"/>
    </row>
    <row r="319" spans="7:7" s="1" customFormat="1" x14ac:dyDescent="0.2">
      <c r="G319" s="634"/>
    </row>
    <row r="320" spans="7:7" s="1" customFormat="1" x14ac:dyDescent="0.2">
      <c r="G320" s="634"/>
    </row>
    <row r="321" spans="7:7" s="1" customFormat="1" x14ac:dyDescent="0.2">
      <c r="G321" s="634"/>
    </row>
    <row r="322" spans="7:7" s="1" customFormat="1" x14ac:dyDescent="0.2">
      <c r="G322" s="634"/>
    </row>
    <row r="323" spans="7:7" s="1" customFormat="1" x14ac:dyDescent="0.2">
      <c r="G323" s="634"/>
    </row>
    <row r="324" spans="7:7" s="1" customFormat="1" x14ac:dyDescent="0.2">
      <c r="G324" s="634"/>
    </row>
    <row r="325" spans="7:7" s="1" customFormat="1" x14ac:dyDescent="0.2">
      <c r="G325" s="634"/>
    </row>
    <row r="326" spans="7:7" s="1" customFormat="1" x14ac:dyDescent="0.2">
      <c r="G326" s="634"/>
    </row>
    <row r="327" spans="7:7" s="1" customFormat="1" x14ac:dyDescent="0.2">
      <c r="G327" s="634"/>
    </row>
    <row r="328" spans="7:7" s="1" customFormat="1" x14ac:dyDescent="0.2">
      <c r="G328" s="634"/>
    </row>
    <row r="329" spans="7:7" s="1" customFormat="1" x14ac:dyDescent="0.2">
      <c r="G329" s="634"/>
    </row>
    <row r="330" spans="7:7" s="1" customFormat="1" x14ac:dyDescent="0.2">
      <c r="G330" s="634"/>
    </row>
    <row r="331" spans="7:7" s="1" customFormat="1" x14ac:dyDescent="0.2">
      <c r="G331" s="634"/>
    </row>
    <row r="332" spans="7:7" s="1" customFormat="1" x14ac:dyDescent="0.2">
      <c r="G332" s="634"/>
    </row>
    <row r="333" spans="7:7" s="1" customFormat="1" x14ac:dyDescent="0.2">
      <c r="G333" s="634"/>
    </row>
    <row r="334" spans="7:7" s="1" customFormat="1" x14ac:dyDescent="0.2">
      <c r="G334" s="634"/>
    </row>
    <row r="335" spans="7:7" s="1" customFormat="1" x14ac:dyDescent="0.2">
      <c r="G335" s="634"/>
    </row>
    <row r="336" spans="7:7" s="1" customFormat="1" x14ac:dyDescent="0.2">
      <c r="G336" s="634"/>
    </row>
    <row r="337" spans="7:7" s="1" customFormat="1" x14ac:dyDescent="0.2">
      <c r="G337" s="634"/>
    </row>
    <row r="338" spans="7:7" s="1" customFormat="1" x14ac:dyDescent="0.2">
      <c r="G338" s="634"/>
    </row>
    <row r="339" spans="7:7" s="1" customFormat="1" x14ac:dyDescent="0.2">
      <c r="G339" s="634"/>
    </row>
    <row r="340" spans="7:7" s="1" customFormat="1" x14ac:dyDescent="0.2">
      <c r="G340" s="634"/>
    </row>
  </sheetData>
  <mergeCells count="6">
    <mergeCell ref="A1:G2"/>
    <mergeCell ref="C3:D3"/>
    <mergeCell ref="E3:F3"/>
    <mergeCell ref="A3:A4"/>
    <mergeCell ref="B3:B4"/>
    <mergeCell ref="G3:I3"/>
  </mergeCells>
  <conditionalFormatting sqref="C10">
    <cfRule type="cellIs" dxfId="39" priority="15" operator="equal">
      <formula>0</formula>
    </cfRule>
    <cfRule type="cellIs" dxfId="38" priority="16" operator="between">
      <formula>0</formula>
      <formula>0.5</formula>
    </cfRule>
    <cfRule type="cellIs" dxfId="37" priority="17" operator="between">
      <formula>0</formula>
      <formula>0.49</formula>
    </cfRule>
  </conditionalFormatting>
  <conditionalFormatting sqref="I11">
    <cfRule type="cellIs" dxfId="36" priority="11" operator="between">
      <formula>0</formula>
      <formula>0.5</formula>
    </cfRule>
    <cfRule type="cellIs" dxfId="35" priority="12" operator="between">
      <formula>0</formula>
      <formula>0.49</formula>
    </cfRule>
  </conditionalFormatting>
  <conditionalFormatting sqref="I16">
    <cfRule type="cellIs" dxfId="34" priority="9" operator="between">
      <formula>0</formula>
      <formula>0.5</formula>
    </cfRule>
    <cfRule type="cellIs" dxfId="33" priority="10" operator="between">
      <formula>0</formula>
      <formula>0.49</formula>
    </cfRule>
  </conditionalFormatting>
  <conditionalFormatting sqref="I18">
    <cfRule type="cellIs" dxfId="32" priority="7" operator="between">
      <formula>0</formula>
      <formula>0.5</formula>
    </cfRule>
    <cfRule type="cellIs" dxfId="31" priority="8" operator="between">
      <formula>0</formula>
      <formula>0.49</formula>
    </cfRule>
  </conditionalFormatting>
  <conditionalFormatting sqref="I12">
    <cfRule type="cellIs" dxfId="30" priority="5" operator="between">
      <formula>0</formula>
      <formula>0.5</formula>
    </cfRule>
    <cfRule type="cellIs" dxfId="29" priority="6" operator="between">
      <formula>0</formula>
      <formula>0.49</formula>
    </cfRule>
  </conditionalFormatting>
  <conditionalFormatting sqref="I20">
    <cfRule type="cellIs" dxfId="28" priority="3" operator="between">
      <formula>0</formula>
      <formula>0.5</formula>
    </cfRule>
    <cfRule type="cellIs" dxfId="27" priority="4" operator="between">
      <formula>0</formula>
      <formula>0.49</formula>
    </cfRule>
  </conditionalFormatting>
  <conditionalFormatting sqref="I22">
    <cfRule type="cellIs" dxfId="26" priority="1" operator="between">
      <formula>0</formula>
      <formula>0.5</formula>
    </cfRule>
    <cfRule type="cellIs" dxfId="25"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G13" sqref="G13"/>
    </sheetView>
  </sheetViews>
  <sheetFormatPr baseColWidth="10" defaultRowHeight="14.25" x14ac:dyDescent="0.2"/>
  <cols>
    <col min="1" max="1" width="25.125" customWidth="1"/>
    <col min="8" max="8" width="10.75" customWidth="1"/>
    <col min="10" max="31" width="11" style="1"/>
  </cols>
  <sheetData>
    <row r="1" spans="1:12" x14ac:dyDescent="0.2">
      <c r="A1" s="845" t="s">
        <v>349</v>
      </c>
      <c r="B1" s="845"/>
      <c r="C1" s="845"/>
      <c r="D1" s="845"/>
      <c r="E1" s="845"/>
      <c r="F1" s="845"/>
      <c r="G1" s="1"/>
      <c r="H1" s="1"/>
      <c r="I1" s="1"/>
    </row>
    <row r="2" spans="1:12" x14ac:dyDescent="0.2">
      <c r="A2" s="846"/>
      <c r="B2" s="846"/>
      <c r="C2" s="846"/>
      <c r="D2" s="846"/>
      <c r="E2" s="846"/>
      <c r="F2" s="846"/>
      <c r="G2" s="10"/>
      <c r="H2" s="55" t="s">
        <v>474</v>
      </c>
      <c r="I2" s="1"/>
    </row>
    <row r="3" spans="1:12" x14ac:dyDescent="0.2">
      <c r="A3" s="11"/>
      <c r="B3" s="811">
        <f>INDICE!A3</f>
        <v>44348</v>
      </c>
      <c r="C3" s="812">
        <v>41671</v>
      </c>
      <c r="D3" s="812" t="s">
        <v>116</v>
      </c>
      <c r="E3" s="812"/>
      <c r="F3" s="812" t="s">
        <v>117</v>
      </c>
      <c r="G3" s="812"/>
      <c r="H3" s="812"/>
      <c r="I3" s="1"/>
    </row>
    <row r="4" spans="1:12" x14ac:dyDescent="0.2">
      <c r="A4" s="262"/>
      <c r="B4" s="82" t="s">
        <v>54</v>
      </c>
      <c r="C4" s="82" t="s">
        <v>429</v>
      </c>
      <c r="D4" s="82" t="s">
        <v>54</v>
      </c>
      <c r="E4" s="82" t="s">
        <v>429</v>
      </c>
      <c r="F4" s="82" t="s">
        <v>54</v>
      </c>
      <c r="G4" s="83" t="s">
        <v>429</v>
      </c>
      <c r="H4" s="83" t="s">
        <v>107</v>
      </c>
      <c r="I4" s="55"/>
    </row>
    <row r="5" spans="1:12" ht="14.1" customHeight="1" x14ac:dyDescent="0.2">
      <c r="A5" s="495" t="s">
        <v>337</v>
      </c>
      <c r="B5" s="235">
        <v>1790.7974100000001</v>
      </c>
      <c r="C5" s="750">
        <v>40.07514681121534</v>
      </c>
      <c r="D5" s="235">
        <v>9956.2679000000026</v>
      </c>
      <c r="E5" s="236">
        <v>113.09595160134714</v>
      </c>
      <c r="F5" s="235">
        <v>17288.122789999998</v>
      </c>
      <c r="G5" s="236">
        <v>23.536466999685636</v>
      </c>
      <c r="H5" s="236">
        <v>74.876535855540226</v>
      </c>
      <c r="I5" s="1"/>
    </row>
    <row r="6" spans="1:12" x14ac:dyDescent="0.2">
      <c r="A6" s="3" t="s">
        <v>531</v>
      </c>
      <c r="B6" s="442">
        <v>526.10885999999994</v>
      </c>
      <c r="C6" s="450">
        <v>-4.1305497973910432</v>
      </c>
      <c r="D6" s="442">
        <v>1528.24404</v>
      </c>
      <c r="E6" s="450">
        <v>-5.8597778247596137</v>
      </c>
      <c r="F6" s="442">
        <v>6221.8316600000007</v>
      </c>
      <c r="G6" s="450">
        <v>-8.1842683217033336</v>
      </c>
      <c r="H6" s="450">
        <v>26.947356114719351</v>
      </c>
      <c r="I6" s="1"/>
    </row>
    <row r="7" spans="1:12" x14ac:dyDescent="0.2">
      <c r="A7" s="3" t="s">
        <v>532</v>
      </c>
      <c r="B7" s="444">
        <v>1264.6885500000001</v>
      </c>
      <c r="C7" s="450">
        <v>73.321353718495502</v>
      </c>
      <c r="D7" s="444">
        <v>8428.0238600000012</v>
      </c>
      <c r="E7" s="450">
        <v>176.43473410968485</v>
      </c>
      <c r="F7" s="444">
        <v>11066.291130000001</v>
      </c>
      <c r="G7" s="450">
        <v>53.317013467249922</v>
      </c>
      <c r="H7" s="450">
        <v>47.929179740820892</v>
      </c>
      <c r="I7" s="166"/>
      <c r="J7" s="166"/>
    </row>
    <row r="8" spans="1:12" x14ac:dyDescent="0.2">
      <c r="A8" s="495" t="s">
        <v>683</v>
      </c>
      <c r="B8" s="422">
        <v>2040.5713000000003</v>
      </c>
      <c r="C8" s="424">
        <v>2758.4646469796944</v>
      </c>
      <c r="D8" s="422">
        <v>4974.6878800000004</v>
      </c>
      <c r="E8" s="424">
        <v>564.73462576453142</v>
      </c>
      <c r="F8" s="422">
        <v>5609.7894999999999</v>
      </c>
      <c r="G8" s="424">
        <v>352.31360519185841</v>
      </c>
      <c r="H8" s="424">
        <v>24.296542183385494</v>
      </c>
      <c r="I8" s="166"/>
      <c r="J8" s="166"/>
    </row>
    <row r="9" spans="1:12" x14ac:dyDescent="0.2">
      <c r="A9" s="3" t="s">
        <v>341</v>
      </c>
      <c r="B9" s="442">
        <v>58.750800000000005</v>
      </c>
      <c r="C9" s="450">
        <v>330.3233570477949</v>
      </c>
      <c r="D9" s="442">
        <v>385.54091</v>
      </c>
      <c r="E9" s="450">
        <v>29.506941960811879</v>
      </c>
      <c r="F9" s="442">
        <v>630.83521000000007</v>
      </c>
      <c r="G9" s="450">
        <v>17.34440656964766</v>
      </c>
      <c r="H9" s="450">
        <v>2.7322084528358594</v>
      </c>
      <c r="I9" s="166"/>
      <c r="J9" s="166"/>
    </row>
    <row r="10" spans="1:12" x14ac:dyDescent="0.2">
      <c r="A10" s="3" t="s">
        <v>342</v>
      </c>
      <c r="B10" s="444">
        <v>928.00624000000016</v>
      </c>
      <c r="C10" s="451">
        <v>10451.328685322384</v>
      </c>
      <c r="D10" s="444">
        <v>994.1893</v>
      </c>
      <c r="E10" s="450">
        <v>932.60692431570362</v>
      </c>
      <c r="F10" s="444">
        <v>1060.6048000000001</v>
      </c>
      <c r="G10" s="451">
        <v>420.22315441665057</v>
      </c>
      <c r="H10" s="500">
        <v>4.5935822125056802</v>
      </c>
      <c r="I10" s="166"/>
      <c r="J10" s="166"/>
    </row>
    <row r="11" spans="1:12" x14ac:dyDescent="0.2">
      <c r="A11" s="3" t="s">
        <v>343</v>
      </c>
      <c r="B11" s="442">
        <v>0</v>
      </c>
      <c r="C11" s="450" t="s">
        <v>143</v>
      </c>
      <c r="D11" s="442">
        <v>1374.0726200000001</v>
      </c>
      <c r="E11" s="450" t="s">
        <v>143</v>
      </c>
      <c r="F11" s="442">
        <v>1374.0726200000001</v>
      </c>
      <c r="G11" s="450" t="s">
        <v>143</v>
      </c>
      <c r="H11" s="450">
        <v>5.9512417310605024</v>
      </c>
      <c r="I11" s="1"/>
      <c r="J11" s="450"/>
      <c r="L11" s="450"/>
    </row>
    <row r="12" spans="1:12" x14ac:dyDescent="0.2">
      <c r="A12" s="3" t="s">
        <v>344</v>
      </c>
      <c r="B12" s="502">
        <v>38.659930000000003</v>
      </c>
      <c r="C12" s="443">
        <v>-21.004002934259105</v>
      </c>
      <c r="D12" s="442">
        <v>1079.0323699999999</v>
      </c>
      <c r="E12" s="450">
        <v>300.58175422295722</v>
      </c>
      <c r="F12" s="442">
        <v>1166.2861499999999</v>
      </c>
      <c r="G12" s="450">
        <v>197.7484709606014</v>
      </c>
      <c r="H12" s="500">
        <v>5.051298384970285</v>
      </c>
      <c r="I12" s="166"/>
      <c r="J12" s="166"/>
    </row>
    <row r="13" spans="1:12" x14ac:dyDescent="0.2">
      <c r="A13" s="3" t="s">
        <v>345</v>
      </c>
      <c r="B13" s="442">
        <v>1015.15433</v>
      </c>
      <c r="C13" s="443" t="s">
        <v>143</v>
      </c>
      <c r="D13" s="442">
        <v>1141.85268</v>
      </c>
      <c r="E13" s="451">
        <v>3334.4904627956389</v>
      </c>
      <c r="F13" s="442">
        <v>1232.8518899999999</v>
      </c>
      <c r="G13" s="451">
        <v>2129.6619549376937</v>
      </c>
      <c r="H13" s="450">
        <v>5.3396010583376663</v>
      </c>
      <c r="I13" s="166"/>
      <c r="J13" s="166"/>
    </row>
    <row r="14" spans="1:12" x14ac:dyDescent="0.2">
      <c r="A14" s="66" t="s">
        <v>346</v>
      </c>
      <c r="B14" s="442">
        <v>0</v>
      </c>
      <c r="C14" s="510" t="s">
        <v>143</v>
      </c>
      <c r="D14" s="442">
        <v>0</v>
      </c>
      <c r="E14" s="510">
        <v>-100</v>
      </c>
      <c r="F14" s="442">
        <v>145.13882999999998</v>
      </c>
      <c r="G14" s="450">
        <v>180.29652498258994</v>
      </c>
      <c r="H14" s="450">
        <v>0.62861034367550073</v>
      </c>
      <c r="I14" s="1"/>
      <c r="J14" s="166"/>
    </row>
    <row r="15" spans="1:12" x14ac:dyDescent="0.2">
      <c r="A15" s="495" t="s">
        <v>682</v>
      </c>
      <c r="B15" s="422">
        <v>19.763159999999999</v>
      </c>
      <c r="C15" s="714">
        <v>205.92842790933824</v>
      </c>
      <c r="D15" s="422">
        <v>91.812679999999986</v>
      </c>
      <c r="E15" s="694">
        <v>-48.046860013546691</v>
      </c>
      <c r="F15" s="422">
        <v>190.92668000000003</v>
      </c>
      <c r="G15" s="424">
        <v>-50.573891802237249</v>
      </c>
      <c r="H15" s="424">
        <v>0.82692196107425153</v>
      </c>
      <c r="I15" s="166"/>
      <c r="J15" s="166"/>
    </row>
    <row r="16" spans="1:12" x14ac:dyDescent="0.2">
      <c r="A16" s="671" t="s">
        <v>115</v>
      </c>
      <c r="B16" s="61">
        <v>3851.1318700000002</v>
      </c>
      <c r="C16" s="62">
        <v>183.94357668814141</v>
      </c>
      <c r="D16" s="61">
        <v>15022.768460000001</v>
      </c>
      <c r="E16" s="62">
        <v>168.39343465059667</v>
      </c>
      <c r="F16" s="61">
        <v>23088.838970000004</v>
      </c>
      <c r="G16" s="62">
        <v>47.807560143695952</v>
      </c>
      <c r="H16" s="62">
        <v>100</v>
      </c>
      <c r="I16" s="10"/>
      <c r="J16" s="166"/>
      <c r="L16" s="166"/>
    </row>
    <row r="17" spans="1:9" x14ac:dyDescent="0.2">
      <c r="A17" s="133" t="s">
        <v>589</v>
      </c>
      <c r="B17" s="1"/>
      <c r="C17" s="10"/>
      <c r="D17" s="10"/>
      <c r="E17" s="10"/>
      <c r="F17" s="10"/>
      <c r="G17" s="10"/>
      <c r="H17" s="161" t="s">
        <v>222</v>
      </c>
      <c r="I17" s="1"/>
    </row>
    <row r="18" spans="1:9" x14ac:dyDescent="0.2">
      <c r="A18" s="133" t="s">
        <v>633</v>
      </c>
      <c r="B18" s="1"/>
      <c r="C18" s="1"/>
      <c r="D18" s="1"/>
      <c r="E18" s="1"/>
      <c r="F18" s="1"/>
      <c r="G18" s="1"/>
      <c r="H18" s="1"/>
      <c r="I18" s="1"/>
    </row>
    <row r="19" spans="1:9" x14ac:dyDescent="0.2">
      <c r="A19" s="133" t="s">
        <v>653</v>
      </c>
      <c r="B19" s="1"/>
      <c r="C19" s="1"/>
      <c r="D19" s="1"/>
      <c r="E19" s="1"/>
      <c r="F19" s="1"/>
      <c r="G19" s="1"/>
      <c r="H19" s="1"/>
      <c r="I19" s="1"/>
    </row>
    <row r="20" spans="1:9" ht="14.25" customHeight="1" x14ac:dyDescent="0.2">
      <c r="A20" s="441" t="s">
        <v>543</v>
      </c>
      <c r="B20" s="601"/>
      <c r="C20" s="601"/>
      <c r="D20" s="601"/>
      <c r="E20" s="601"/>
      <c r="F20" s="601"/>
      <c r="G20" s="601"/>
      <c r="H20" s="601"/>
      <c r="I20" s="1"/>
    </row>
    <row r="21" spans="1:9" x14ac:dyDescent="0.2">
      <c r="A21" s="601"/>
      <c r="B21" s="601"/>
      <c r="C21" s="601"/>
      <c r="D21" s="601"/>
      <c r="E21" s="601"/>
      <c r="F21" s="601"/>
      <c r="G21" s="601"/>
      <c r="H21" s="601"/>
      <c r="I21" s="1"/>
    </row>
    <row r="22" spans="1:9" s="1" customFormat="1" x14ac:dyDescent="0.2">
      <c r="A22" s="601"/>
      <c r="B22" s="601"/>
      <c r="C22" s="601"/>
      <c r="D22" s="601"/>
      <c r="E22" s="601"/>
      <c r="F22" s="601"/>
      <c r="G22" s="601"/>
      <c r="H22" s="601"/>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4" priority="25" operator="between">
      <formula>0.0001</formula>
      <formula>0.4999999</formula>
    </cfRule>
  </conditionalFormatting>
  <conditionalFormatting sqref="D7">
    <cfRule type="cellIs" dxfId="23" priority="24" operator="between">
      <formula>0.0001</formula>
      <formula>0.4999999</formula>
    </cfRule>
  </conditionalFormatting>
  <conditionalFormatting sqref="B12">
    <cfRule type="cellIs" dxfId="22" priority="18" operator="between">
      <formula>0.0001</formula>
      <formula>0.44999</formula>
    </cfRule>
  </conditionalFormatting>
  <conditionalFormatting sqref="C15">
    <cfRule type="cellIs" dxfId="21" priority="1" operator="between">
      <formula>0</formula>
      <formula>0.5</formula>
    </cfRule>
    <cfRule type="cellIs" dxfId="20"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45" t="s">
        <v>535</v>
      </c>
      <c r="B1" s="845"/>
      <c r="C1" s="845"/>
      <c r="D1" s="845"/>
      <c r="E1" s="845"/>
      <c r="F1" s="845"/>
      <c r="G1" s="1"/>
      <c r="H1" s="1"/>
    </row>
    <row r="2" spans="1:8" x14ac:dyDescent="0.2">
      <c r="A2" s="846"/>
      <c r="B2" s="846"/>
      <c r="C2" s="846"/>
      <c r="D2" s="846"/>
      <c r="E2" s="846"/>
      <c r="F2" s="846"/>
      <c r="G2" s="10"/>
      <c r="H2" s="55" t="s">
        <v>474</v>
      </c>
    </row>
    <row r="3" spans="1:8" x14ac:dyDescent="0.2">
      <c r="A3" s="11"/>
      <c r="B3" s="814">
        <f>INDICE!A3</f>
        <v>44348</v>
      </c>
      <c r="C3" s="814">
        <v>41671</v>
      </c>
      <c r="D3" s="813" t="s">
        <v>116</v>
      </c>
      <c r="E3" s="813"/>
      <c r="F3" s="813" t="s">
        <v>117</v>
      </c>
      <c r="G3" s="813"/>
      <c r="H3" s="813"/>
    </row>
    <row r="4" spans="1:8" x14ac:dyDescent="0.2">
      <c r="A4" s="262"/>
      <c r="B4" s="184" t="s">
        <v>54</v>
      </c>
      <c r="C4" s="185" t="s">
        <v>429</v>
      </c>
      <c r="D4" s="184" t="s">
        <v>54</v>
      </c>
      <c r="E4" s="185" t="s">
        <v>429</v>
      </c>
      <c r="F4" s="184" t="s">
        <v>54</v>
      </c>
      <c r="G4" s="186" t="s">
        <v>429</v>
      </c>
      <c r="H4" s="185" t="s">
        <v>478</v>
      </c>
    </row>
    <row r="5" spans="1:8" x14ac:dyDescent="0.2">
      <c r="A5" s="421" t="s">
        <v>115</v>
      </c>
      <c r="B5" s="61">
        <v>30243.335109999996</v>
      </c>
      <c r="C5" s="761">
        <v>16.660020594672535</v>
      </c>
      <c r="D5" s="61">
        <v>183825.19201</v>
      </c>
      <c r="E5" s="62">
        <v>11.136156888605907</v>
      </c>
      <c r="F5" s="61">
        <v>369982.36009000003</v>
      </c>
      <c r="G5" s="62">
        <v>-3.0448687815265898</v>
      </c>
      <c r="H5" s="62">
        <v>100</v>
      </c>
    </row>
    <row r="6" spans="1:8" x14ac:dyDescent="0.2">
      <c r="A6" s="675" t="s">
        <v>335</v>
      </c>
      <c r="B6" s="181">
        <v>14182.578229999999</v>
      </c>
      <c r="C6" s="753">
        <v>104.99225623529634</v>
      </c>
      <c r="D6" s="181">
        <v>89542.56014999999</v>
      </c>
      <c r="E6" s="155">
        <v>90.439794028470928</v>
      </c>
      <c r="F6" s="181">
        <v>166786.51287000001</v>
      </c>
      <c r="G6" s="155">
        <v>34.669467100631444</v>
      </c>
      <c r="H6" s="155">
        <v>45.079585099524309</v>
      </c>
    </row>
    <row r="7" spans="1:8" x14ac:dyDescent="0.2">
      <c r="A7" s="675" t="s">
        <v>336</v>
      </c>
      <c r="B7" s="181">
        <v>16060.756879999999</v>
      </c>
      <c r="C7" s="155">
        <v>-15.495244595614022</v>
      </c>
      <c r="D7" s="181">
        <v>94282.631860000009</v>
      </c>
      <c r="E7" s="155">
        <v>-20.360358557745208</v>
      </c>
      <c r="F7" s="181">
        <v>203195.84722</v>
      </c>
      <c r="G7" s="155">
        <v>-21.166396322900805</v>
      </c>
      <c r="H7" s="155">
        <v>54.920414900475691</v>
      </c>
    </row>
    <row r="8" spans="1:8" x14ac:dyDescent="0.2">
      <c r="A8" s="482" t="s">
        <v>634</v>
      </c>
      <c r="B8" s="416">
        <v>299.76247999999987</v>
      </c>
      <c r="C8" s="417">
        <v>-96.316253449580572</v>
      </c>
      <c r="D8" s="416">
        <v>21168.129240000002</v>
      </c>
      <c r="E8" s="419">
        <v>-60.001483972164152</v>
      </c>
      <c r="F8" s="418">
        <v>55542.87904</v>
      </c>
      <c r="G8" s="419">
        <v>-42.667436380056003</v>
      </c>
      <c r="H8" s="419">
        <v>15.012304647845623</v>
      </c>
    </row>
    <row r="9" spans="1:8" x14ac:dyDescent="0.2">
      <c r="A9" s="770" t="s">
        <v>635</v>
      </c>
      <c r="B9" s="771">
        <v>29943.572629999995</v>
      </c>
      <c r="C9" s="772">
        <v>68.346208566047707</v>
      </c>
      <c r="D9" s="771">
        <v>162657.06276999999</v>
      </c>
      <c r="E9" s="773">
        <v>44.605776264404348</v>
      </c>
      <c r="F9" s="774">
        <v>314439.48105</v>
      </c>
      <c r="G9" s="773">
        <v>10.436896563388737</v>
      </c>
      <c r="H9" s="773">
        <v>84.987695352154375</v>
      </c>
    </row>
    <row r="10" spans="1:8" x14ac:dyDescent="0.2">
      <c r="A10" s="15"/>
      <c r="B10" s="15"/>
      <c r="C10" s="437"/>
      <c r="D10" s="1"/>
      <c r="E10" s="1"/>
      <c r="F10" s="1"/>
      <c r="G10" s="1"/>
      <c r="H10" s="161" t="s">
        <v>222</v>
      </c>
    </row>
    <row r="11" spans="1:8" x14ac:dyDescent="0.2">
      <c r="A11" s="133" t="s">
        <v>589</v>
      </c>
      <c r="B11" s="1"/>
      <c r="C11" s="1"/>
      <c r="D11" s="1"/>
      <c r="E11" s="1"/>
      <c r="F11" s="1"/>
      <c r="G11" s="1"/>
      <c r="H11" s="1"/>
    </row>
    <row r="12" spans="1:8" x14ac:dyDescent="0.2">
      <c r="A12" s="441" t="s">
        <v>544</v>
      </c>
      <c r="B12" s="1"/>
      <c r="C12" s="1"/>
      <c r="D12" s="1"/>
      <c r="E12" s="1"/>
      <c r="F12" s="1"/>
      <c r="G12" s="1"/>
      <c r="H12" s="1"/>
    </row>
    <row r="13" spans="1:8" x14ac:dyDescent="0.2">
      <c r="A13" s="854"/>
      <c r="B13" s="854"/>
      <c r="C13" s="854"/>
      <c r="D13" s="854"/>
      <c r="E13" s="854"/>
      <c r="F13" s="854"/>
      <c r="G13" s="854"/>
      <c r="H13" s="854"/>
    </row>
    <row r="14" spans="1:8" s="1" customFormat="1" x14ac:dyDescent="0.2">
      <c r="A14" s="854"/>
      <c r="B14" s="854"/>
      <c r="C14" s="854"/>
      <c r="D14" s="854"/>
      <c r="E14" s="854"/>
      <c r="F14" s="854"/>
      <c r="G14" s="854"/>
      <c r="H14" s="854"/>
    </row>
    <row r="15" spans="1:8" s="1" customFormat="1" x14ac:dyDescent="0.2">
      <c r="D15" s="166"/>
    </row>
    <row r="16" spans="1:8" s="1" customFormat="1" x14ac:dyDescent="0.2">
      <c r="D16" s="166"/>
    </row>
    <row r="17" spans="4:4" s="1" customFormat="1" x14ac:dyDescent="0.2">
      <c r="D17" s="166"/>
    </row>
    <row r="18" spans="4:4" s="1" customFormat="1" x14ac:dyDescent="0.2">
      <c r="D18" s="680"/>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B18" sqref="B18"/>
    </sheetView>
  </sheetViews>
  <sheetFormatPr baseColWidth="10" defaultRowHeight="14.25" x14ac:dyDescent="0.2"/>
  <cols>
    <col min="1" max="1" width="28.125" customWidth="1"/>
    <col min="2" max="2" width="11.25" bestFit="1" customWidth="1"/>
    <col min="9" max="43" width="11" style="1"/>
  </cols>
  <sheetData>
    <row r="1" spans="1:8" x14ac:dyDescent="0.2">
      <c r="A1" s="53" t="s">
        <v>353</v>
      </c>
      <c r="B1" s="53"/>
      <c r="C1" s="53"/>
      <c r="D1" s="6"/>
      <c r="E1" s="6"/>
      <c r="F1" s="6"/>
      <c r="G1" s="6"/>
      <c r="H1" s="3"/>
    </row>
    <row r="2" spans="1:8" x14ac:dyDescent="0.2">
      <c r="A2" s="54"/>
      <c r="B2" s="54"/>
      <c r="C2" s="54"/>
      <c r="D2" s="65"/>
      <c r="E2" s="65"/>
      <c r="F2" s="65"/>
      <c r="G2" s="108"/>
      <c r="H2" s="55" t="s">
        <v>474</v>
      </c>
    </row>
    <row r="3" spans="1:8" x14ac:dyDescent="0.2">
      <c r="A3" s="56"/>
      <c r="B3" s="814">
        <f>INDICE!A3</f>
        <v>44348</v>
      </c>
      <c r="C3" s="813">
        <v>41671</v>
      </c>
      <c r="D3" s="813" t="s">
        <v>116</v>
      </c>
      <c r="E3" s="813"/>
      <c r="F3" s="813" t="s">
        <v>117</v>
      </c>
      <c r="G3" s="813"/>
      <c r="H3" s="813"/>
    </row>
    <row r="4" spans="1:8" ht="25.5" x14ac:dyDescent="0.2">
      <c r="A4" s="66"/>
      <c r="B4" s="184" t="s">
        <v>54</v>
      </c>
      <c r="C4" s="185" t="s">
        <v>429</v>
      </c>
      <c r="D4" s="184" t="s">
        <v>54</v>
      </c>
      <c r="E4" s="185" t="s">
        <v>429</v>
      </c>
      <c r="F4" s="184" t="s">
        <v>54</v>
      </c>
      <c r="G4" s="186" t="s">
        <v>429</v>
      </c>
      <c r="H4" s="185" t="s">
        <v>107</v>
      </c>
    </row>
    <row r="5" spans="1:8" ht="15" x14ac:dyDescent="0.25">
      <c r="A5" s="516" t="s">
        <v>354</v>
      </c>
      <c r="B5" s="593">
        <v>2.5533692165000001</v>
      </c>
      <c r="C5" s="450">
        <v>254.02632281805501</v>
      </c>
      <c r="D5" s="517">
        <v>13.3072692496174</v>
      </c>
      <c r="E5" s="518">
        <v>198.10268936170209</v>
      </c>
      <c r="F5" s="519">
        <v>27.777354960217401</v>
      </c>
      <c r="G5" s="518">
        <v>64.510725549451237</v>
      </c>
      <c r="H5" s="594">
        <v>4.6630382346688055</v>
      </c>
    </row>
    <row r="6" spans="1:8" ht="15" x14ac:dyDescent="0.25">
      <c r="A6" s="516" t="s">
        <v>355</v>
      </c>
      <c r="B6" s="593">
        <v>1.2445988000000001</v>
      </c>
      <c r="C6" s="536">
        <v>-10.386415932714414</v>
      </c>
      <c r="D6" s="520">
        <v>41.942575779999999</v>
      </c>
      <c r="E6" s="523">
        <v>96.917729313856654</v>
      </c>
      <c r="F6" s="522">
        <v>72.548763180000009</v>
      </c>
      <c r="G6" s="523">
        <v>78.37227623011313</v>
      </c>
      <c r="H6" s="595">
        <v>12.178901017421595</v>
      </c>
    </row>
    <row r="7" spans="1:8" ht="15" x14ac:dyDescent="0.25">
      <c r="A7" s="516" t="s">
        <v>537</v>
      </c>
      <c r="B7" s="593">
        <v>31.481999999999999</v>
      </c>
      <c r="C7" s="536">
        <v>162.13592233009709</v>
      </c>
      <c r="D7" s="520">
        <v>205.21599999999998</v>
      </c>
      <c r="E7" s="536">
        <v>-26.143516575744869</v>
      </c>
      <c r="F7" s="522">
        <v>395.274</v>
      </c>
      <c r="G7" s="521">
        <v>-51.928530913216107</v>
      </c>
      <c r="H7" s="596">
        <v>66.355409930508799</v>
      </c>
    </row>
    <row r="8" spans="1:8" ht="15" x14ac:dyDescent="0.25">
      <c r="A8" s="516" t="s">
        <v>547</v>
      </c>
      <c r="B8" s="593">
        <v>8.1559100000000004</v>
      </c>
      <c r="C8" s="536">
        <v>6.9177434811050196</v>
      </c>
      <c r="D8" s="605">
        <v>48.265269999999994</v>
      </c>
      <c r="E8" s="523">
        <v>-10.213987713718442</v>
      </c>
      <c r="F8" s="522">
        <v>100.09208</v>
      </c>
      <c r="G8" s="523">
        <v>-2.5673158831638054</v>
      </c>
      <c r="H8" s="596">
        <v>16.802650817400792</v>
      </c>
    </row>
    <row r="9" spans="1:8" x14ac:dyDescent="0.2">
      <c r="A9" s="524" t="s">
        <v>187</v>
      </c>
      <c r="B9" s="525">
        <v>43.435878016499998</v>
      </c>
      <c r="C9" s="526">
        <v>99.722654354847378</v>
      </c>
      <c r="D9" s="527">
        <v>308.7311150296174</v>
      </c>
      <c r="E9" s="526">
        <v>-13.611977235130833</v>
      </c>
      <c r="F9" s="527">
        <v>595.69219814021744</v>
      </c>
      <c r="G9" s="526">
        <v>-39.372846473231483</v>
      </c>
      <c r="H9" s="526">
        <v>100</v>
      </c>
    </row>
    <row r="10" spans="1:8" x14ac:dyDescent="0.2">
      <c r="A10" s="576" t="s">
        <v>250</v>
      </c>
      <c r="B10" s="512">
        <f>B9/'Consumo de gas natural'!B8*100</f>
        <v>0.15860695269931269</v>
      </c>
      <c r="C10" s="75"/>
      <c r="D10" s="97">
        <f>D9/'Consumo de gas natural'!D8*100</f>
        <v>0.16795659511404121</v>
      </c>
      <c r="E10" s="75"/>
      <c r="F10" s="97">
        <f>F9/'Consumo de gas natural'!F8*100</f>
        <v>0.16141394061998882</v>
      </c>
      <c r="G10" s="190"/>
      <c r="H10" s="513"/>
    </row>
    <row r="11" spans="1:8" x14ac:dyDescent="0.2">
      <c r="A11" s="80"/>
      <c r="B11" s="59"/>
      <c r="C11" s="59"/>
      <c r="D11" s="59"/>
      <c r="E11" s="59"/>
      <c r="F11" s="59"/>
      <c r="G11" s="73"/>
      <c r="H11" s="161" t="s">
        <v>222</v>
      </c>
    </row>
    <row r="12" spans="1:8" x14ac:dyDescent="0.2">
      <c r="A12" s="80" t="s">
        <v>586</v>
      </c>
      <c r="B12" s="108"/>
      <c r="C12" s="108"/>
      <c r="D12" s="108"/>
      <c r="E12" s="108"/>
      <c r="F12" s="108"/>
      <c r="G12" s="108"/>
      <c r="H12" s="1"/>
    </row>
    <row r="13" spans="1:8" x14ac:dyDescent="0.2">
      <c r="A13" s="441" t="s">
        <v>544</v>
      </c>
      <c r="B13" s="1"/>
      <c r="C13" s="1"/>
      <c r="D13" s="1"/>
      <c r="E13" s="1"/>
      <c r="F13" s="1"/>
      <c r="G13" s="1"/>
      <c r="H13" s="1"/>
    </row>
    <row r="14" spans="1:8" x14ac:dyDescent="0.2">
      <c r="A14" s="80" t="s">
        <v>548</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9" priority="27" operator="equal">
      <formula>0</formula>
    </cfRule>
    <cfRule type="cellIs" dxfId="18" priority="30" operator="between">
      <formula>-0.49</formula>
      <formula>0.49</formula>
    </cfRule>
  </conditionalFormatting>
  <conditionalFormatting sqref="B19:B24">
    <cfRule type="cellIs" dxfId="17" priority="29" operator="between">
      <formula>0.00001</formula>
      <formula>0.499</formula>
    </cfRule>
  </conditionalFormatting>
  <conditionalFormatting sqref="D7">
    <cfRule type="cellIs" dxfId="16" priority="25" operator="equal">
      <formula>0</formula>
    </cfRule>
    <cfRule type="cellIs" dxfId="15" priority="26" operator="between">
      <formula>-0.49</formula>
      <formula>0.49</formula>
    </cfRule>
  </conditionalFormatting>
  <conditionalFormatting sqref="C7">
    <cfRule type="cellIs" dxfId="14" priority="18" operator="equal">
      <formula>0</formula>
    </cfRule>
    <cfRule type="cellIs" dxfId="13" priority="19" operator="between">
      <formula>-0.49</formula>
      <formula>0.49</formula>
    </cfRule>
  </conditionalFormatting>
  <conditionalFormatting sqref="E7">
    <cfRule type="cellIs" dxfId="12" priority="14" operator="equal">
      <formula>0</formula>
    </cfRule>
    <cfRule type="cellIs" dxfId="11" priority="15" operator="between">
      <formula>-0.49</formula>
      <formula>0.49</formula>
    </cfRule>
  </conditionalFormatting>
  <conditionalFormatting sqref="B6">
    <cfRule type="cellIs" dxfId="10" priority="12" operator="equal">
      <formula>0</formula>
    </cfRule>
    <cfRule type="cellIs" dxfId="9" priority="13" operator="between">
      <formula>-0.49</formula>
      <formula>0.49</formula>
    </cfRule>
  </conditionalFormatting>
  <conditionalFormatting sqref="B5">
    <cfRule type="cellIs" dxfId="8" priority="1" operator="equal">
      <formula>0</formula>
    </cfRule>
    <cfRule type="cellIs" dxfId="7"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356</v>
      </c>
      <c r="B1" s="158"/>
      <c r="C1" s="158"/>
      <c r="D1" s="158"/>
      <c r="E1" s="15"/>
    </row>
    <row r="2" spans="1:5" x14ac:dyDescent="0.2">
      <c r="A2" s="159"/>
      <c r="B2" s="159"/>
      <c r="C2" s="159"/>
      <c r="D2" s="159"/>
      <c r="E2" s="55" t="s">
        <v>474</v>
      </c>
    </row>
    <row r="3" spans="1:5" x14ac:dyDescent="0.2">
      <c r="A3" s="238" t="s">
        <v>357</v>
      </c>
      <c r="B3" s="239"/>
      <c r="C3" s="240"/>
      <c r="D3" s="238" t="s">
        <v>358</v>
      </c>
      <c r="E3" s="239"/>
    </row>
    <row r="4" spans="1:5" x14ac:dyDescent="0.2">
      <c r="A4" s="145" t="s">
        <v>359</v>
      </c>
      <c r="B4" s="171">
        <v>34137.902858016496</v>
      </c>
      <c r="C4" s="241"/>
      <c r="D4" s="145" t="s">
        <v>360</v>
      </c>
      <c r="E4" s="171">
        <v>3851.1318700000002</v>
      </c>
    </row>
    <row r="5" spans="1:5" x14ac:dyDescent="0.2">
      <c r="A5" s="18" t="s">
        <v>361</v>
      </c>
      <c r="B5" s="242">
        <v>43.435878016499998</v>
      </c>
      <c r="C5" s="241"/>
      <c r="D5" s="18" t="s">
        <v>362</v>
      </c>
      <c r="E5" s="243">
        <v>3851.1318700000002</v>
      </c>
    </row>
    <row r="6" spans="1:5" x14ac:dyDescent="0.2">
      <c r="A6" s="18" t="s">
        <v>363</v>
      </c>
      <c r="B6" s="242">
        <v>18121.091339999999</v>
      </c>
      <c r="C6" s="241"/>
      <c r="D6" s="145" t="s">
        <v>365</v>
      </c>
      <c r="E6" s="171">
        <v>27385.86</v>
      </c>
    </row>
    <row r="7" spans="1:5" x14ac:dyDescent="0.2">
      <c r="A7" s="18" t="s">
        <v>364</v>
      </c>
      <c r="B7" s="242">
        <v>15973.375639999998</v>
      </c>
      <c r="C7" s="241"/>
      <c r="D7" s="18" t="s">
        <v>366</v>
      </c>
      <c r="E7" s="243">
        <v>19790.36</v>
      </c>
    </row>
    <row r="8" spans="1:5" x14ac:dyDescent="0.2">
      <c r="A8" s="452"/>
      <c r="B8" s="453"/>
      <c r="C8" s="241"/>
      <c r="D8" s="18" t="s">
        <v>367</v>
      </c>
      <c r="E8" s="243">
        <v>6505.6980000000003</v>
      </c>
    </row>
    <row r="9" spans="1:5" x14ac:dyDescent="0.2">
      <c r="A9" s="145" t="s">
        <v>259</v>
      </c>
      <c r="B9" s="171">
        <v>-2867</v>
      </c>
      <c r="C9" s="241"/>
      <c r="D9" s="18" t="s">
        <v>368</v>
      </c>
      <c r="E9" s="243">
        <v>1089.8019999999999</v>
      </c>
    </row>
    <row r="10" spans="1:5" x14ac:dyDescent="0.2">
      <c r="A10" s="18"/>
      <c r="B10" s="242"/>
      <c r="C10" s="241"/>
      <c r="D10" s="145" t="s">
        <v>369</v>
      </c>
      <c r="E10" s="171">
        <v>33.910988016495139</v>
      </c>
    </row>
    <row r="11" spans="1:5" x14ac:dyDescent="0.2">
      <c r="A11" s="173" t="s">
        <v>115</v>
      </c>
      <c r="B11" s="174">
        <v>31270.902858016496</v>
      </c>
      <c r="C11" s="241"/>
      <c r="D11" s="173" t="s">
        <v>115</v>
      </c>
      <c r="E11" s="174">
        <v>31270.902858016496</v>
      </c>
    </row>
    <row r="12" spans="1:5" x14ac:dyDescent="0.2">
      <c r="A12" s="1"/>
      <c r="B12" s="1"/>
      <c r="C12" s="241"/>
      <c r="D12" s="1"/>
      <c r="E12" s="161" t="s">
        <v>222</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workbookViewId="0">
      <selection activeCell="F34" sqref="F34"/>
    </sheetView>
  </sheetViews>
  <sheetFormatPr baseColWidth="10" defaultRowHeight="14.25" x14ac:dyDescent="0.2"/>
  <cols>
    <col min="1" max="1" width="11" customWidth="1"/>
    <col min="4" max="4" width="12.625" customWidth="1"/>
    <col min="7" max="33" width="11" style="1"/>
  </cols>
  <sheetData>
    <row r="1" spans="1:8" x14ac:dyDescent="0.2">
      <c r="A1" s="799" t="s">
        <v>504</v>
      </c>
      <c r="B1" s="799"/>
      <c r="C1" s="799"/>
      <c r="D1" s="799"/>
      <c r="E1" s="799"/>
      <c r="F1" s="640"/>
    </row>
    <row r="2" spans="1:8" x14ac:dyDescent="0.2">
      <c r="A2" s="800"/>
      <c r="B2" s="800"/>
      <c r="C2" s="800"/>
      <c r="D2" s="800"/>
      <c r="E2" s="800"/>
      <c r="F2" s="55" t="s">
        <v>370</v>
      </c>
    </row>
    <row r="3" spans="1:8" x14ac:dyDescent="0.2">
      <c r="A3" s="56"/>
      <c r="B3" s="56"/>
      <c r="C3" s="643" t="s">
        <v>502</v>
      </c>
      <c r="D3" s="643" t="s">
        <v>598</v>
      </c>
      <c r="E3" s="643" t="s">
        <v>503</v>
      </c>
      <c r="F3" s="643" t="s">
        <v>598</v>
      </c>
    </row>
    <row r="4" spans="1:8" ht="15" x14ac:dyDescent="0.25">
      <c r="A4" s="674">
        <v>2016</v>
      </c>
      <c r="B4" s="641" t="s">
        <v>521</v>
      </c>
      <c r="C4" s="649" t="s">
        <v>521</v>
      </c>
      <c r="D4" s="649" t="s">
        <v>521</v>
      </c>
      <c r="E4" s="649" t="s">
        <v>521</v>
      </c>
      <c r="F4" s="649" t="s">
        <v>521</v>
      </c>
    </row>
    <row r="5" spans="1:8" ht="15" x14ac:dyDescent="0.25">
      <c r="A5" s="740" t="s">
        <v>521</v>
      </c>
      <c r="B5" s="703" t="s">
        <v>618</v>
      </c>
      <c r="C5" s="244">
        <v>8.3602396900000002</v>
      </c>
      <c r="D5" s="454">
        <v>-2.7350457520015601</v>
      </c>
      <c r="E5" s="244">
        <v>6.476995689999999</v>
      </c>
      <c r="F5" s="454">
        <v>-3.6587405189396542</v>
      </c>
    </row>
    <row r="6" spans="1:8" ht="15" x14ac:dyDescent="0.25">
      <c r="A6" s="742" t="s">
        <v>521</v>
      </c>
      <c r="B6" s="665" t="s">
        <v>619</v>
      </c>
      <c r="C6" s="743">
        <v>8.1462632900000003</v>
      </c>
      <c r="D6" s="744">
        <v>-2.5594529335797063</v>
      </c>
      <c r="E6" s="743">
        <v>6.2630192899999999</v>
      </c>
      <c r="F6" s="744">
        <v>-3.3036365969852777</v>
      </c>
    </row>
    <row r="7" spans="1:8" ht="15" x14ac:dyDescent="0.25">
      <c r="A7" s="740"/>
      <c r="B7" s="703" t="s">
        <v>621</v>
      </c>
      <c r="C7" s="244">
        <v>8.2213304800000007</v>
      </c>
      <c r="D7" s="454">
        <v>0.92149231282703103</v>
      </c>
      <c r="E7" s="650">
        <v>6.3380864799999994</v>
      </c>
      <c r="F7" s="454">
        <v>1.198578297848409</v>
      </c>
    </row>
    <row r="8" spans="1:8" ht="15" x14ac:dyDescent="0.25">
      <c r="A8" s="674">
        <v>2017</v>
      </c>
      <c r="B8" s="641"/>
      <c r="C8" s="649" t="s">
        <v>521</v>
      </c>
      <c r="D8" s="649" t="s">
        <v>521</v>
      </c>
      <c r="E8" s="649" t="s">
        <v>521</v>
      </c>
      <c r="F8" s="649" t="s">
        <v>521</v>
      </c>
    </row>
    <row r="9" spans="1:8" ht="15" x14ac:dyDescent="0.25">
      <c r="A9" s="740" t="s">
        <v>521</v>
      </c>
      <c r="B9" s="703" t="s">
        <v>618</v>
      </c>
      <c r="C9" s="244">
        <v>8.4754970299999979</v>
      </c>
      <c r="D9" s="454">
        <v>3.0915500917802441</v>
      </c>
      <c r="E9" s="244">
        <v>6.58015303</v>
      </c>
      <c r="F9" s="454">
        <v>3.8192370956730866</v>
      </c>
    </row>
    <row r="10" spans="1:8" ht="15" x14ac:dyDescent="0.25">
      <c r="A10" s="742" t="s">
        <v>521</v>
      </c>
      <c r="B10" s="665" t="s">
        <v>619</v>
      </c>
      <c r="C10" s="743">
        <v>8.6130582999999987</v>
      </c>
      <c r="D10" s="744">
        <v>1.6230466427288794</v>
      </c>
      <c r="E10" s="743">
        <v>6.7177142999999999</v>
      </c>
      <c r="F10" s="744">
        <v>2.0905481889681821</v>
      </c>
    </row>
    <row r="11" spans="1:8" ht="15" x14ac:dyDescent="0.25">
      <c r="A11" s="742"/>
      <c r="B11" s="665" t="s">
        <v>620</v>
      </c>
      <c r="C11" s="743">
        <v>8.5372844699999977</v>
      </c>
      <c r="D11" s="744">
        <v>-0.87975522004769258</v>
      </c>
      <c r="E11" s="743">
        <v>6.6419404700000007</v>
      </c>
      <c r="F11" s="744">
        <v>-1.1279704169616036</v>
      </c>
      <c r="H11" s="665"/>
    </row>
    <row r="12" spans="1:8" ht="15" x14ac:dyDescent="0.25">
      <c r="A12" s="740"/>
      <c r="B12" s="703" t="s">
        <v>621</v>
      </c>
      <c r="C12" s="244">
        <v>8.4378188399999985</v>
      </c>
      <c r="D12" s="454">
        <v>-1.1650733948191752</v>
      </c>
      <c r="E12" s="244">
        <v>6.5424748399999997</v>
      </c>
      <c r="F12" s="454">
        <v>-1.4975387155193964</v>
      </c>
      <c r="H12" s="665"/>
    </row>
    <row r="13" spans="1:8" ht="15" x14ac:dyDescent="0.25">
      <c r="A13" s="674">
        <v>2018</v>
      </c>
      <c r="B13" s="641" t="s">
        <v>521</v>
      </c>
      <c r="C13" s="649" t="s">
        <v>521</v>
      </c>
      <c r="D13" s="649" t="s">
        <v>521</v>
      </c>
      <c r="E13" s="649" t="s">
        <v>521</v>
      </c>
      <c r="F13" s="649" t="s">
        <v>521</v>
      </c>
    </row>
    <row r="14" spans="1:8" ht="15" x14ac:dyDescent="0.25">
      <c r="A14" s="740" t="s">
        <v>521</v>
      </c>
      <c r="B14" s="703" t="s">
        <v>618</v>
      </c>
      <c r="C14" s="244">
        <v>8.8541459599999985</v>
      </c>
      <c r="D14" s="454">
        <v>4.9340608976620333</v>
      </c>
      <c r="E14" s="244">
        <v>6.9721119600000003</v>
      </c>
      <c r="F14" s="454">
        <v>6.5668899079786245</v>
      </c>
    </row>
    <row r="15" spans="1:8" ht="15" x14ac:dyDescent="0.25">
      <c r="A15" s="742" t="s">
        <v>521</v>
      </c>
      <c r="B15" s="665" t="s">
        <v>619</v>
      </c>
      <c r="C15" s="743">
        <v>8.6007973699999987</v>
      </c>
      <c r="D15" s="744">
        <v>-2.8613554728433672</v>
      </c>
      <c r="E15" s="743">
        <v>6.7187633700000005</v>
      </c>
      <c r="F15" s="744">
        <v>-3.6337424220020682</v>
      </c>
    </row>
    <row r="16" spans="1:8" ht="15" x14ac:dyDescent="0.25">
      <c r="A16" s="742"/>
      <c r="B16" s="665" t="s">
        <v>620</v>
      </c>
      <c r="C16" s="743">
        <v>8.8592170699999997</v>
      </c>
      <c r="D16" s="744">
        <v>3.0046016535790225</v>
      </c>
      <c r="E16" s="743">
        <v>6.9771830700000006</v>
      </c>
      <c r="F16" s="744">
        <v>3.8462390438376182</v>
      </c>
    </row>
    <row r="17" spans="1:8" ht="15" x14ac:dyDescent="0.25">
      <c r="A17" s="677"/>
      <c r="B17" s="212" t="s">
        <v>621</v>
      </c>
      <c r="C17" s="650">
        <v>9.4778791799999986</v>
      </c>
      <c r="D17" s="651">
        <v>6.9832594134641628</v>
      </c>
      <c r="E17" s="650">
        <v>7.5958451799999995</v>
      </c>
      <c r="F17" s="651">
        <v>8.8669324538735204</v>
      </c>
    </row>
    <row r="18" spans="1:8" ht="15" x14ac:dyDescent="0.25">
      <c r="A18" s="674">
        <v>2019</v>
      </c>
      <c r="B18" s="641" t="s">
        <v>521</v>
      </c>
      <c r="C18" s="649" t="s">
        <v>521</v>
      </c>
      <c r="D18" s="649" t="s">
        <v>521</v>
      </c>
      <c r="E18" s="649" t="s">
        <v>521</v>
      </c>
      <c r="F18" s="649" t="s">
        <v>521</v>
      </c>
    </row>
    <row r="19" spans="1:8" ht="15" x14ac:dyDescent="0.25">
      <c r="A19" s="740" t="s">
        <v>521</v>
      </c>
      <c r="B19" s="703" t="s">
        <v>618</v>
      </c>
      <c r="C19" s="244">
        <v>9.1141193000000005</v>
      </c>
      <c r="D19" s="454">
        <v>-3.8379881521131418</v>
      </c>
      <c r="E19" s="244">
        <v>7.2296652999999997</v>
      </c>
      <c r="F19" s="454">
        <v>-4.8207917792237023</v>
      </c>
    </row>
    <row r="20" spans="1:8" ht="15" x14ac:dyDescent="0.25">
      <c r="A20" s="677" t="s">
        <v>521</v>
      </c>
      <c r="B20" s="212" t="s">
        <v>619</v>
      </c>
      <c r="C20" s="650">
        <v>8.6282825199999991</v>
      </c>
      <c r="D20" s="651">
        <v>-5.3305949155175245</v>
      </c>
      <c r="E20" s="650">
        <v>6.7438285199999992</v>
      </c>
      <c r="F20" s="651">
        <v>-6.7200452557603256</v>
      </c>
    </row>
    <row r="21" spans="1:8" ht="15" x14ac:dyDescent="0.25">
      <c r="A21" s="674">
        <v>2020</v>
      </c>
      <c r="B21" s="641" t="s">
        <v>521</v>
      </c>
      <c r="C21" s="649" t="s">
        <v>521</v>
      </c>
      <c r="D21" s="649" t="s">
        <v>521</v>
      </c>
      <c r="E21" s="649" t="s">
        <v>521</v>
      </c>
      <c r="F21" s="649" t="s">
        <v>521</v>
      </c>
    </row>
    <row r="22" spans="1:8" ht="15" x14ac:dyDescent="0.25">
      <c r="A22" s="740"/>
      <c r="B22" s="703" t="s">
        <v>618</v>
      </c>
      <c r="C22" s="244">
        <v>8.3495372399999983</v>
      </c>
      <c r="D22" s="454">
        <v>-3.2305998250970669</v>
      </c>
      <c r="E22" s="244">
        <v>6.4662932399999997</v>
      </c>
      <c r="F22" s="454">
        <v>-4.1153964573227242</v>
      </c>
      <c r="H22" s="665"/>
    </row>
    <row r="23" spans="1:8" s="1" customFormat="1" ht="15" x14ac:dyDescent="0.25">
      <c r="A23" s="742" t="s">
        <v>521</v>
      </c>
      <c r="B23" s="665" t="s">
        <v>620</v>
      </c>
      <c r="C23" s="743">
        <v>7.9797079999999987</v>
      </c>
      <c r="D23" s="744">
        <v>-4.4293381701235424</v>
      </c>
      <c r="E23" s="743">
        <v>6.0964640000000001</v>
      </c>
      <c r="F23" s="744">
        <v>-5.7193391371777569</v>
      </c>
    </row>
    <row r="24" spans="1:8" s="1" customFormat="1" ht="15" x14ac:dyDescent="0.25">
      <c r="A24" s="677"/>
      <c r="B24" s="212" t="s">
        <v>621</v>
      </c>
      <c r="C24" s="650">
        <v>7.7840267999999995</v>
      </c>
      <c r="D24" s="651">
        <v>-2.452235094316725</v>
      </c>
      <c r="E24" s="650">
        <v>5.7697397999999991</v>
      </c>
      <c r="F24" s="651">
        <v>-5.3592410288980794</v>
      </c>
    </row>
    <row r="25" spans="1:8" s="1" customFormat="1" ht="15" x14ac:dyDescent="0.25">
      <c r="A25" s="674">
        <v>2021</v>
      </c>
      <c r="B25" s="641"/>
      <c r="C25" s="649" t="s">
        <v>521</v>
      </c>
      <c r="D25" s="649" t="s">
        <v>521</v>
      </c>
      <c r="E25" s="649" t="s">
        <v>521</v>
      </c>
      <c r="F25" s="649" t="s">
        <v>521</v>
      </c>
    </row>
    <row r="26" spans="1:8" s="1" customFormat="1" ht="15" x14ac:dyDescent="0.25">
      <c r="A26" s="674" t="s">
        <v>521</v>
      </c>
      <c r="B26" s="641" t="s">
        <v>618</v>
      </c>
      <c r="C26" s="649">
        <v>8.1517022399999988</v>
      </c>
      <c r="D26" s="745">
        <v>4.7234606129567709</v>
      </c>
      <c r="E26" s="649">
        <v>6.1374152400000002</v>
      </c>
      <c r="F26" s="745">
        <v>6.3724787034590564</v>
      </c>
    </row>
    <row r="27" spans="1:8" s="1" customFormat="1" x14ac:dyDescent="0.2">
      <c r="A27" s="794" t="s">
        <v>261</v>
      </c>
      <c r="C27" s="703"/>
      <c r="D27" s="703"/>
      <c r="E27" s="703"/>
      <c r="F27" s="55" t="s">
        <v>585</v>
      </c>
    </row>
    <row r="28" spans="1:8" s="1" customFormat="1" x14ac:dyDescent="0.2">
      <c r="A28" s="644"/>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152</v>
      </c>
      <c r="I2"/>
    </row>
    <row r="3" spans="1:9" ht="14.25" x14ac:dyDescent="0.2">
      <c r="A3" s="56"/>
      <c r="B3" s="811">
        <f>INDICE!A3</f>
        <v>44348</v>
      </c>
      <c r="C3" s="812"/>
      <c r="D3" s="812" t="s">
        <v>116</v>
      </c>
      <c r="E3" s="812"/>
      <c r="F3" s="812" t="s">
        <v>117</v>
      </c>
      <c r="G3" s="812"/>
      <c r="H3" s="812"/>
      <c r="I3"/>
    </row>
    <row r="4" spans="1:9" ht="14.25" x14ac:dyDescent="0.2">
      <c r="A4" s="66"/>
      <c r="B4" s="63" t="s">
        <v>47</v>
      </c>
      <c r="C4" s="63" t="s">
        <v>429</v>
      </c>
      <c r="D4" s="63" t="s">
        <v>47</v>
      </c>
      <c r="E4" s="63" t="s">
        <v>429</v>
      </c>
      <c r="F4" s="63" t="s">
        <v>47</v>
      </c>
      <c r="G4" s="64" t="s">
        <v>429</v>
      </c>
      <c r="H4" s="64" t="s">
        <v>122</v>
      </c>
      <c r="I4"/>
    </row>
    <row r="5" spans="1:9" ht="14.25" x14ac:dyDescent="0.2">
      <c r="A5" s="3" t="s">
        <v>523</v>
      </c>
      <c r="B5" s="309">
        <v>121.96829999999999</v>
      </c>
      <c r="C5" s="72">
        <v>15.790538954228934</v>
      </c>
      <c r="D5" s="71">
        <v>917.65482000000009</v>
      </c>
      <c r="E5" s="72">
        <v>-15.120010739230109</v>
      </c>
      <c r="F5" s="71">
        <v>1928.9085900000005</v>
      </c>
      <c r="G5" s="72">
        <v>-11.933508044714237</v>
      </c>
      <c r="H5" s="312">
        <v>3.8217731799615433</v>
      </c>
      <c r="I5"/>
    </row>
    <row r="6" spans="1:9" ht="14.25" x14ac:dyDescent="0.2">
      <c r="A6" s="3" t="s">
        <v>48</v>
      </c>
      <c r="B6" s="310">
        <v>483.50421999999912</v>
      </c>
      <c r="C6" s="59">
        <v>37.377824304302955</v>
      </c>
      <c r="D6" s="58">
        <v>2293.67209</v>
      </c>
      <c r="E6" s="59">
        <v>30.898293550456962</v>
      </c>
      <c r="F6" s="58">
        <v>4788.8883299999979</v>
      </c>
      <c r="G6" s="59">
        <v>4.2481479598402858</v>
      </c>
      <c r="H6" s="313">
        <v>9.488290464518494</v>
      </c>
      <c r="I6"/>
    </row>
    <row r="7" spans="1:9" ht="14.25" x14ac:dyDescent="0.2">
      <c r="A7" s="3" t="s">
        <v>49</v>
      </c>
      <c r="B7" s="310">
        <v>248.32660000000007</v>
      </c>
      <c r="C7" s="59">
        <v>370.63552680705266</v>
      </c>
      <c r="D7" s="58">
        <v>920.08542000000023</v>
      </c>
      <c r="E7" s="59">
        <v>-32.603879569977629</v>
      </c>
      <c r="F7" s="58">
        <v>1972.8317100000004</v>
      </c>
      <c r="G7" s="59">
        <v>-60.894046172800088</v>
      </c>
      <c r="H7" s="313">
        <v>3.9087986631111784</v>
      </c>
      <c r="I7"/>
    </row>
    <row r="8" spans="1:9" ht="14.25" x14ac:dyDescent="0.2">
      <c r="A8" s="3" t="s">
        <v>123</v>
      </c>
      <c r="B8" s="310">
        <v>2615.9575700000019</v>
      </c>
      <c r="C8" s="59">
        <v>16.976639891415353</v>
      </c>
      <c r="D8" s="58">
        <v>14969.331669999996</v>
      </c>
      <c r="E8" s="59">
        <v>9.297527034068354</v>
      </c>
      <c r="F8" s="58">
        <v>29794.277099999996</v>
      </c>
      <c r="G8" s="59">
        <v>0.57423438003973482</v>
      </c>
      <c r="H8" s="313">
        <v>59.03181194144733</v>
      </c>
      <c r="I8"/>
    </row>
    <row r="9" spans="1:9" ht="14.25" x14ac:dyDescent="0.2">
      <c r="A9" s="3" t="s">
        <v>124</v>
      </c>
      <c r="B9" s="310">
        <v>509.0560999999999</v>
      </c>
      <c r="C9" s="59">
        <v>9.9379569049236736</v>
      </c>
      <c r="D9" s="58">
        <v>2938.62556</v>
      </c>
      <c r="E9" s="59">
        <v>3.8024173319012844</v>
      </c>
      <c r="F9" s="58">
        <v>5896.67353</v>
      </c>
      <c r="G9" s="73">
        <v>-10.504518679266178</v>
      </c>
      <c r="H9" s="313">
        <v>11.683160552436107</v>
      </c>
      <c r="I9"/>
    </row>
    <row r="10" spans="1:9" ht="14.25" x14ac:dyDescent="0.2">
      <c r="A10" s="3" t="s">
        <v>629</v>
      </c>
      <c r="B10" s="310">
        <v>517</v>
      </c>
      <c r="C10" s="338">
        <v>-2.4759969114562845</v>
      </c>
      <c r="D10" s="58">
        <v>3094.5999411455882</v>
      </c>
      <c r="E10" s="338">
        <v>17.564506687532926</v>
      </c>
      <c r="F10" s="58">
        <v>6089.9819544049406</v>
      </c>
      <c r="G10" s="59">
        <v>16.359659756294864</v>
      </c>
      <c r="H10" s="313">
        <v>12.066165198525338</v>
      </c>
      <c r="I10"/>
    </row>
    <row r="11" spans="1:9" ht="14.25" x14ac:dyDescent="0.2">
      <c r="A11" s="60" t="s">
        <v>630</v>
      </c>
      <c r="B11" s="61">
        <v>4495.8127899999999</v>
      </c>
      <c r="C11" s="62">
        <v>20.224181356283452</v>
      </c>
      <c r="D11" s="61">
        <v>25133.969501145584</v>
      </c>
      <c r="E11" s="62">
        <v>7.6044113253488543</v>
      </c>
      <c r="F11" s="61">
        <v>50471.561214404937</v>
      </c>
      <c r="G11" s="62">
        <v>-5.2632347732587732</v>
      </c>
      <c r="H11" s="62">
        <v>100</v>
      </c>
      <c r="I11"/>
    </row>
    <row r="12" spans="1:9" ht="14.25" x14ac:dyDescent="0.2">
      <c r="A12" s="3"/>
      <c r="B12" s="3"/>
      <c r="C12" s="3"/>
      <c r="D12" s="3"/>
      <c r="E12" s="3"/>
      <c r="F12" s="3"/>
      <c r="G12" s="3"/>
      <c r="H12" s="79" t="s">
        <v>222</v>
      </c>
      <c r="I12"/>
    </row>
    <row r="13" spans="1:9" ht="14.25" x14ac:dyDescent="0.2">
      <c r="A13" s="80" t="s">
        <v>486</v>
      </c>
      <c r="B13" s="3"/>
      <c r="C13" s="3"/>
      <c r="D13" s="3"/>
      <c r="E13" s="3"/>
      <c r="F13" s="3"/>
      <c r="G13" s="3"/>
      <c r="H13" s="3"/>
      <c r="I13"/>
    </row>
    <row r="14" spans="1:9" ht="14.25" x14ac:dyDescent="0.2">
      <c r="A14" s="80" t="s">
        <v>430</v>
      </c>
      <c r="B14" s="58"/>
      <c r="C14" s="3"/>
      <c r="D14" s="3"/>
      <c r="E14" s="3"/>
      <c r="F14" s="3"/>
      <c r="G14" s="3"/>
      <c r="H14" s="3"/>
      <c r="I14"/>
    </row>
    <row r="15" spans="1:9" ht="14.25" x14ac:dyDescent="0.2">
      <c r="A15" s="80" t="s">
        <v>431</v>
      </c>
      <c r="B15" s="3"/>
      <c r="C15" s="3"/>
      <c r="D15" s="3"/>
      <c r="E15" s="3"/>
      <c r="F15" s="3"/>
      <c r="G15" s="3"/>
      <c r="H15" s="3"/>
      <c r="I15"/>
    </row>
    <row r="16" spans="1:9" ht="14.25" x14ac:dyDescent="0.2">
      <c r="A16" s="133" t="s">
        <v>544</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20" priority="8" operator="equal">
      <formula>0</formula>
    </cfRule>
  </conditionalFormatting>
  <conditionalFormatting sqref="E10">
    <cfRule type="cellIs" dxfId="219" priority="9" operator="between">
      <formula>0</formula>
      <formula>0.5</formula>
    </cfRule>
  </conditionalFormatting>
  <conditionalFormatting sqref="C10">
    <cfRule type="cellIs" dxfId="218" priority="7" operator="between">
      <formula>0</formula>
      <formula>0.5</formula>
    </cfRule>
  </conditionalFormatting>
  <conditionalFormatting sqref="C10">
    <cfRule type="cellIs" dxfId="217"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371</v>
      </c>
    </row>
    <row r="2" spans="1:13" x14ac:dyDescent="0.2">
      <c r="A2" s="158"/>
      <c r="M2" s="161"/>
    </row>
    <row r="3" spans="1:13" x14ac:dyDescent="0.2">
      <c r="A3" s="191"/>
      <c r="B3" s="145">
        <v>2020</v>
      </c>
      <c r="C3" s="145" t="s">
        <v>521</v>
      </c>
      <c r="D3" s="145" t="s">
        <v>521</v>
      </c>
      <c r="E3" s="145" t="s">
        <v>521</v>
      </c>
      <c r="F3" s="145" t="s">
        <v>521</v>
      </c>
      <c r="G3" s="145" t="s">
        <v>521</v>
      </c>
      <c r="H3" s="145">
        <v>2021</v>
      </c>
      <c r="I3" s="145" t="s">
        <v>521</v>
      </c>
      <c r="J3" s="145" t="s">
        <v>521</v>
      </c>
      <c r="K3" s="145" t="s">
        <v>521</v>
      </c>
      <c r="L3" s="145" t="s">
        <v>521</v>
      </c>
      <c r="M3" s="145" t="s">
        <v>521</v>
      </c>
    </row>
    <row r="4" spans="1:13" x14ac:dyDescent="0.2">
      <c r="B4" s="555">
        <v>44013</v>
      </c>
      <c r="C4" s="555">
        <v>44044</v>
      </c>
      <c r="D4" s="555">
        <v>44075</v>
      </c>
      <c r="E4" s="555">
        <v>44105</v>
      </c>
      <c r="F4" s="555">
        <v>44136</v>
      </c>
      <c r="G4" s="555">
        <v>44166</v>
      </c>
      <c r="H4" s="555">
        <v>44197</v>
      </c>
      <c r="I4" s="555">
        <v>44228</v>
      </c>
      <c r="J4" s="555">
        <v>44256</v>
      </c>
      <c r="K4" s="555">
        <v>44287</v>
      </c>
      <c r="L4" s="555">
        <v>44317</v>
      </c>
      <c r="M4" s="555">
        <v>44348</v>
      </c>
    </row>
    <row r="5" spans="1:13" x14ac:dyDescent="0.2">
      <c r="A5" s="570" t="s">
        <v>552</v>
      </c>
      <c r="B5" s="557">
        <v>1.7580454545454545</v>
      </c>
      <c r="C5" s="557">
        <v>2.3018571428571426</v>
      </c>
      <c r="D5" s="557">
        <v>1.9220476190476188</v>
      </c>
      <c r="E5" s="557">
        <v>2.3887727272727273</v>
      </c>
      <c r="F5" s="557">
        <v>2.5934499999999998</v>
      </c>
      <c r="G5" s="557">
        <v>2.5678181818181818</v>
      </c>
      <c r="H5" s="557">
        <v>2.7125263157894737</v>
      </c>
      <c r="I5" s="557">
        <v>5.353210526315789</v>
      </c>
      <c r="J5" s="557">
        <v>2.618347826086957</v>
      </c>
      <c r="K5" s="557">
        <v>2.662666666666667</v>
      </c>
      <c r="L5" s="557">
        <v>2.9111500000000001</v>
      </c>
      <c r="M5" s="557">
        <v>3.2576363636363639</v>
      </c>
    </row>
    <row r="6" spans="1:13" x14ac:dyDescent="0.2">
      <c r="A6" s="18" t="s">
        <v>553</v>
      </c>
      <c r="B6" s="557">
        <v>13.283913043478259</v>
      </c>
      <c r="C6" s="557">
        <v>20.294</v>
      </c>
      <c r="D6" s="557">
        <v>30.180909090909086</v>
      </c>
      <c r="E6" s="557">
        <v>38.331818181818178</v>
      </c>
      <c r="F6" s="557">
        <v>37.630000000000003</v>
      </c>
      <c r="G6" s="557">
        <v>45.859523809523814</v>
      </c>
      <c r="H6" s="557">
        <v>59.254999999999995</v>
      </c>
      <c r="I6" s="557">
        <v>46.071500000000007</v>
      </c>
      <c r="J6" s="557">
        <v>45.19130434782609</v>
      </c>
      <c r="K6" s="557">
        <v>55.897499999999994</v>
      </c>
      <c r="L6" s="557">
        <v>65.784210526315789</v>
      </c>
      <c r="M6" s="557">
        <v>72.249090909090924</v>
      </c>
    </row>
    <row r="7" spans="1:13" x14ac:dyDescent="0.2">
      <c r="A7" s="530" t="s">
        <v>554</v>
      </c>
      <c r="B7" s="557">
        <v>4.8773913043478272</v>
      </c>
      <c r="C7" s="557">
        <v>7.5423809523809515</v>
      </c>
      <c r="D7" s="557">
        <v>11.186818181818181</v>
      </c>
      <c r="E7" s="557">
        <v>13.95318181818182</v>
      </c>
      <c r="F7" s="557">
        <v>13.815714285714286</v>
      </c>
      <c r="G7" s="557">
        <v>16.288181818181819</v>
      </c>
      <c r="H7" s="557">
        <v>20.448571428571434</v>
      </c>
      <c r="I7" s="557">
        <v>17.413499999999999</v>
      </c>
      <c r="J7" s="557">
        <v>17.796521739130434</v>
      </c>
      <c r="K7" s="557">
        <v>20.845714285714287</v>
      </c>
      <c r="L7" s="557">
        <v>25.267142857142858</v>
      </c>
      <c r="M7" s="597">
        <v>29.239090909090908</v>
      </c>
    </row>
    <row r="8" spans="1:13" x14ac:dyDescent="0.2">
      <c r="A8" s="452" t="s">
        <v>555</v>
      </c>
      <c r="B8" s="598">
        <v>6.4412903225806453</v>
      </c>
      <c r="C8" s="598">
        <v>9.3896774193548378</v>
      </c>
      <c r="D8" s="598">
        <v>11.421000000000001</v>
      </c>
      <c r="E8" s="598">
        <v>13.416451612903225</v>
      </c>
      <c r="F8" s="598">
        <v>14.375999999999999</v>
      </c>
      <c r="G8" s="598">
        <v>18.203548387096777</v>
      </c>
      <c r="H8" s="598">
        <v>28.265806451612903</v>
      </c>
      <c r="I8" s="598">
        <v>16.845000000000002</v>
      </c>
      <c r="J8" s="598">
        <v>17.533225806451615</v>
      </c>
      <c r="K8" s="598">
        <v>21.084999999999994</v>
      </c>
      <c r="L8" s="598">
        <v>25.007741935483871</v>
      </c>
      <c r="M8" s="598">
        <v>28.964333333333332</v>
      </c>
    </row>
    <row r="9" spans="1:13" x14ac:dyDescent="0.2">
      <c r="M9" s="161" t="s">
        <v>556</v>
      </c>
    </row>
    <row r="10" spans="1:13" x14ac:dyDescent="0.2">
      <c r="A10" s="45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1"/>
      <c r="H2" s="253"/>
      <c r="I2" s="252" t="s">
        <v>152</v>
      </c>
    </row>
    <row r="3" spans="1:71" s="69" customFormat="1" ht="12.75" x14ac:dyDescent="0.2">
      <c r="A3" s="70"/>
      <c r="B3" s="855">
        <f>INDICE!A3</f>
        <v>44348</v>
      </c>
      <c r="C3" s="856">
        <v>41671</v>
      </c>
      <c r="D3" s="855">
        <f>DATE(YEAR(B3),MONTH(B3)-1,1)</f>
        <v>44317</v>
      </c>
      <c r="E3" s="856"/>
      <c r="F3" s="855">
        <f>DATE(YEAR(B3)-1,MONTH(B3),1)</f>
        <v>43983</v>
      </c>
      <c r="G3" s="856"/>
      <c r="H3" s="802" t="s">
        <v>429</v>
      </c>
      <c r="I3" s="80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648">
        <f>D3</f>
        <v>44317</v>
      </c>
      <c r="I4" s="289">
        <f>F3</f>
        <v>43983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373</v>
      </c>
      <c r="B5" s="243">
        <v>5578</v>
      </c>
      <c r="C5" s="457">
        <v>35.083967545128623</v>
      </c>
      <c r="D5" s="243">
        <v>5494</v>
      </c>
      <c r="E5" s="457">
        <v>33.489789698262726</v>
      </c>
      <c r="F5" s="243">
        <v>5631</v>
      </c>
      <c r="G5" s="457">
        <v>32.474048442906572</v>
      </c>
      <c r="H5" s="652">
        <v>1.5289406625409536</v>
      </c>
      <c r="I5" s="249">
        <v>-0.94121825608240106</v>
      </c>
      <c r="K5" s="248"/>
    </row>
    <row r="6" spans="1:71" s="13" customFormat="1" ht="15" x14ac:dyDescent="0.2">
      <c r="A6" s="16" t="s">
        <v>118</v>
      </c>
      <c r="B6" s="243">
        <v>10321</v>
      </c>
      <c r="C6" s="457">
        <v>64.91603245487137</v>
      </c>
      <c r="D6" s="243">
        <v>10911</v>
      </c>
      <c r="E6" s="457">
        <v>66.510210301737274</v>
      </c>
      <c r="F6" s="243">
        <v>11709</v>
      </c>
      <c r="G6" s="457">
        <v>67.525951557093421</v>
      </c>
      <c r="H6" s="249">
        <v>-5.4073870406012281</v>
      </c>
      <c r="I6" s="249">
        <v>-11.854129302246136</v>
      </c>
      <c r="K6" s="248"/>
    </row>
    <row r="7" spans="1:71" s="69" customFormat="1" ht="12.75" x14ac:dyDescent="0.2">
      <c r="A7" s="76" t="s">
        <v>115</v>
      </c>
      <c r="B7" s="77">
        <v>15899</v>
      </c>
      <c r="C7" s="78">
        <v>100</v>
      </c>
      <c r="D7" s="77">
        <v>16405</v>
      </c>
      <c r="E7" s="78">
        <v>100</v>
      </c>
      <c r="F7" s="77">
        <v>17340</v>
      </c>
      <c r="G7" s="78">
        <v>100</v>
      </c>
      <c r="H7" s="78">
        <v>-3.084425480036574</v>
      </c>
      <c r="I7" s="655">
        <v>-8.3102652825836216</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222</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5" customFormat="1" ht="12.75" x14ac:dyDescent="0.2">
      <c r="A9" s="455" t="s">
        <v>505</v>
      </c>
      <c r="B9" s="246"/>
      <c r="C9" s="247"/>
      <c r="D9" s="246"/>
      <c r="E9" s="246"/>
      <c r="F9" s="246"/>
      <c r="G9" s="246"/>
      <c r="H9" s="246"/>
      <c r="I9" s="246"/>
      <c r="J9" s="246"/>
      <c r="K9" s="246"/>
      <c r="L9" s="246"/>
    </row>
    <row r="10" spans="1:71" x14ac:dyDescent="0.2">
      <c r="A10" s="456" t="s">
        <v>471</v>
      </c>
    </row>
    <row r="11" spans="1:71" x14ac:dyDescent="0.2">
      <c r="A11" s="455" t="s">
        <v>544</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51"/>
      <c r="H2" s="253"/>
      <c r="I2" s="252" t="s">
        <v>152</v>
      </c>
    </row>
    <row r="3" spans="1:71" s="69" customFormat="1" ht="12.75" x14ac:dyDescent="0.2">
      <c r="A3" s="70"/>
      <c r="B3" s="855">
        <f>INDICE!A3</f>
        <v>44348</v>
      </c>
      <c r="C3" s="856">
        <v>41671</v>
      </c>
      <c r="D3" s="855">
        <f>DATE(YEAR(B3),MONTH(B3)-1,1)</f>
        <v>44317</v>
      </c>
      <c r="E3" s="856"/>
      <c r="F3" s="855">
        <f>DATE(YEAR(B3)-1,MONTH(B3),1)</f>
        <v>43983</v>
      </c>
      <c r="G3" s="856"/>
      <c r="H3" s="802" t="s">
        <v>429</v>
      </c>
      <c r="I3" s="80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289">
        <f>D3</f>
        <v>44317</v>
      </c>
      <c r="I4" s="289">
        <f>F3</f>
        <v>43983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473</v>
      </c>
      <c r="B5" s="243">
        <v>5828</v>
      </c>
      <c r="C5" s="457">
        <v>38.614420865818865</v>
      </c>
      <c r="D5" s="243">
        <v>5828</v>
      </c>
      <c r="E5" s="457">
        <v>37.017495015022334</v>
      </c>
      <c r="F5" s="243">
        <v>6206</v>
      </c>
      <c r="G5" s="457">
        <v>36.847919677634067</v>
      </c>
      <c r="H5" s="481">
        <v>0</v>
      </c>
      <c r="I5" s="716">
        <v>-6.0908797937479857</v>
      </c>
      <c r="K5" s="248"/>
    </row>
    <row r="6" spans="1:71" s="13" customFormat="1" ht="15" x14ac:dyDescent="0.2">
      <c r="A6" s="16" t="s">
        <v>527</v>
      </c>
      <c r="B6" s="243">
        <v>9264.8069599999944</v>
      </c>
      <c r="C6" s="457">
        <v>61.385579134181135</v>
      </c>
      <c r="D6" s="243">
        <v>9915.9070299999985</v>
      </c>
      <c r="E6" s="457">
        <v>62.982504984977673</v>
      </c>
      <c r="F6" s="243">
        <v>10636.19911</v>
      </c>
      <c r="G6" s="457">
        <v>63.152080322365919</v>
      </c>
      <c r="H6" s="404">
        <v>-6.5662179771365219</v>
      </c>
      <c r="I6" s="404">
        <v>-12.893629912499872</v>
      </c>
      <c r="K6" s="248"/>
    </row>
    <row r="7" spans="1:71" s="69" customFormat="1" ht="12.75" x14ac:dyDescent="0.2">
      <c r="A7" s="76" t="s">
        <v>115</v>
      </c>
      <c r="B7" s="77">
        <v>15092.806959999994</v>
      </c>
      <c r="C7" s="78">
        <v>100</v>
      </c>
      <c r="D7" s="77">
        <v>15743.907029999998</v>
      </c>
      <c r="E7" s="78">
        <v>100</v>
      </c>
      <c r="F7" s="77">
        <v>16842.199110000001</v>
      </c>
      <c r="G7" s="78">
        <v>100</v>
      </c>
      <c r="H7" s="78">
        <v>-4.13556856477451</v>
      </c>
      <c r="I7" s="78">
        <v>-10.38695801287203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125</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5" t="s">
        <v>505</v>
      </c>
    </row>
    <row r="10" spans="1:71" x14ac:dyDescent="0.2">
      <c r="A10" s="455" t="s">
        <v>471</v>
      </c>
    </row>
    <row r="11" spans="1:71" x14ac:dyDescent="0.2">
      <c r="A11" s="441" t="s">
        <v>544</v>
      </c>
    </row>
    <row r="12" spans="1:71" x14ac:dyDescent="0.2">
      <c r="C12" s="1" t="s">
        <v>377</v>
      </c>
    </row>
  </sheetData>
  <mergeCells count="4">
    <mergeCell ref="B3:C3"/>
    <mergeCell ref="D3:E3"/>
    <mergeCell ref="F3:G3"/>
    <mergeCell ref="H3:I3"/>
  </mergeCells>
  <conditionalFormatting sqref="H5">
    <cfRule type="cellIs" dxfId="6" priority="6" operator="equal">
      <formula>0</formula>
    </cfRule>
  </conditionalFormatting>
  <conditionalFormatting sqref="I5">
    <cfRule type="cellIs" dxfId="5" priority="1" operator="between">
      <formula>-0.5</formula>
      <formula>0.5</formula>
    </cfRule>
    <cfRule type="cellIs" dxfId="4" priority="2"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45" t="s">
        <v>514</v>
      </c>
      <c r="B1" s="845"/>
      <c r="C1" s="845"/>
      <c r="D1" s="845"/>
      <c r="E1" s="845"/>
      <c r="F1" s="845"/>
    </row>
    <row r="2" spans="1:9" x14ac:dyDescent="0.2">
      <c r="A2" s="846"/>
      <c r="B2" s="846"/>
      <c r="C2" s="846"/>
      <c r="D2" s="846"/>
      <c r="E2" s="846"/>
      <c r="F2" s="846"/>
      <c r="I2" s="161" t="s">
        <v>472</v>
      </c>
    </row>
    <row r="3" spans="1:9" x14ac:dyDescent="0.2">
      <c r="A3" s="257"/>
      <c r="B3" s="259"/>
      <c r="C3" s="259"/>
      <c r="D3" s="811">
        <f>INDICE!A3</f>
        <v>44348</v>
      </c>
      <c r="E3" s="811">
        <v>41671</v>
      </c>
      <c r="F3" s="811">
        <f>DATE(YEAR(D3),MONTH(D3)-1,1)</f>
        <v>44317</v>
      </c>
      <c r="G3" s="811"/>
      <c r="H3" s="814">
        <f>DATE(YEAR(D3)-1,MONTH(D3),1)</f>
        <v>43983</v>
      </c>
      <c r="I3" s="814"/>
    </row>
    <row r="4" spans="1:9" x14ac:dyDescent="0.2">
      <c r="A4" s="221"/>
      <c r="B4" s="222"/>
      <c r="C4" s="222"/>
      <c r="D4" s="82" t="s">
        <v>376</v>
      </c>
      <c r="E4" s="184" t="s">
        <v>107</v>
      </c>
      <c r="F4" s="82" t="s">
        <v>376</v>
      </c>
      <c r="G4" s="184" t="s">
        <v>107</v>
      </c>
      <c r="H4" s="82" t="s">
        <v>376</v>
      </c>
      <c r="I4" s="184" t="s">
        <v>107</v>
      </c>
    </row>
    <row r="5" spans="1:9" x14ac:dyDescent="0.2">
      <c r="A5" s="558" t="s">
        <v>375</v>
      </c>
      <c r="B5" s="166"/>
      <c r="C5" s="166"/>
      <c r="D5" s="404">
        <v>97.420025031289114</v>
      </c>
      <c r="E5" s="460">
        <v>100</v>
      </c>
      <c r="F5" s="404">
        <v>100.70754067584481</v>
      </c>
      <c r="G5" s="460">
        <v>100</v>
      </c>
      <c r="H5" s="404">
        <v>107.5954887218045</v>
      </c>
      <c r="I5" s="460">
        <v>100</v>
      </c>
    </row>
    <row r="6" spans="1:9" x14ac:dyDescent="0.2">
      <c r="A6" s="599" t="s">
        <v>469</v>
      </c>
      <c r="B6" s="166"/>
      <c r="C6" s="166"/>
      <c r="D6" s="404">
        <v>59.624906132665828</v>
      </c>
      <c r="E6" s="460">
        <v>61.203952794628883</v>
      </c>
      <c r="F6" s="404">
        <v>62.912421777221518</v>
      </c>
      <c r="G6" s="460">
        <v>62.470418158380639</v>
      </c>
      <c r="H6" s="404">
        <v>67.44840225563911</v>
      </c>
      <c r="I6" s="460">
        <v>62.687016952942678</v>
      </c>
    </row>
    <row r="7" spans="1:9" x14ac:dyDescent="0.2">
      <c r="A7" s="599" t="s">
        <v>470</v>
      </c>
      <c r="B7" s="166"/>
      <c r="C7" s="166"/>
      <c r="D7" s="404">
        <v>37.795118898623286</v>
      </c>
      <c r="E7" s="460">
        <v>38.796047205371117</v>
      </c>
      <c r="F7" s="404">
        <v>37.795118898623286</v>
      </c>
      <c r="G7" s="460">
        <v>37.529581841619361</v>
      </c>
      <c r="H7" s="404">
        <v>40.147086466165419</v>
      </c>
      <c r="I7" s="460">
        <v>37.312983047057351</v>
      </c>
    </row>
    <row r="8" spans="1:9" x14ac:dyDescent="0.2">
      <c r="A8" s="559" t="s">
        <v>636</v>
      </c>
      <c r="B8" s="256"/>
      <c r="C8" s="256"/>
      <c r="D8" s="453">
        <v>90</v>
      </c>
      <c r="E8" s="461"/>
      <c r="F8" s="453">
        <v>90</v>
      </c>
      <c r="G8" s="461"/>
      <c r="H8" s="453">
        <v>90</v>
      </c>
      <c r="I8" s="461"/>
    </row>
    <row r="9" spans="1:9" x14ac:dyDescent="0.2">
      <c r="B9" s="133"/>
      <c r="C9" s="133"/>
      <c r="D9" s="133"/>
      <c r="E9" s="228"/>
      <c r="I9" s="161" t="s">
        <v>222</v>
      </c>
    </row>
    <row r="10" spans="1:9" x14ac:dyDescent="0.2">
      <c r="A10" s="411" t="s">
        <v>590</v>
      </c>
      <c r="B10" s="254"/>
      <c r="C10" s="254"/>
      <c r="D10" s="254"/>
      <c r="E10" s="254"/>
      <c r="F10" s="254"/>
      <c r="G10" s="254"/>
      <c r="H10" s="254"/>
      <c r="I10" s="254"/>
    </row>
    <row r="11" spans="1:9" x14ac:dyDescent="0.2">
      <c r="A11" s="411" t="s">
        <v>565</v>
      </c>
      <c r="B11" s="254"/>
      <c r="C11" s="254"/>
      <c r="D11" s="254"/>
      <c r="E11" s="254"/>
      <c r="F11" s="254"/>
      <c r="G11" s="254"/>
      <c r="H11" s="254"/>
      <c r="I11" s="254"/>
    </row>
    <row r="12" spans="1:9" x14ac:dyDescent="0.2">
      <c r="A12" s="254"/>
      <c r="B12" s="254"/>
      <c r="C12" s="254"/>
      <c r="D12" s="254"/>
      <c r="E12" s="254"/>
      <c r="F12" s="254"/>
      <c r="G12" s="254"/>
      <c r="H12" s="254"/>
      <c r="I12" s="254"/>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45" t="s">
        <v>473</v>
      </c>
      <c r="B1" s="845"/>
      <c r="C1" s="845"/>
      <c r="D1" s="845"/>
      <c r="E1" s="258"/>
      <c r="F1" s="1"/>
      <c r="G1" s="1"/>
      <c r="H1" s="1"/>
      <c r="I1" s="1"/>
    </row>
    <row r="2" spans="1:40" ht="15" x14ac:dyDescent="0.2">
      <c r="A2" s="845"/>
      <c r="B2" s="845"/>
      <c r="C2" s="845"/>
      <c r="D2" s="845"/>
      <c r="E2" s="258"/>
      <c r="F2" s="1"/>
      <c r="G2" s="212"/>
      <c r="H2" s="253"/>
      <c r="I2" s="252" t="s">
        <v>152</v>
      </c>
    </row>
    <row r="3" spans="1:40" x14ac:dyDescent="0.2">
      <c r="A3" s="257"/>
      <c r="B3" s="855">
        <f>INDICE!A3</f>
        <v>44348</v>
      </c>
      <c r="C3" s="856">
        <v>41671</v>
      </c>
      <c r="D3" s="855">
        <f>DATE(YEAR(B3),MONTH(B3)-1,1)</f>
        <v>44317</v>
      </c>
      <c r="E3" s="856"/>
      <c r="F3" s="855">
        <f>DATE(YEAR(B3)-1,MONTH(B3),1)</f>
        <v>43983</v>
      </c>
      <c r="G3" s="856"/>
      <c r="H3" s="802" t="s">
        <v>429</v>
      </c>
      <c r="I3" s="802"/>
    </row>
    <row r="4" spans="1:40" x14ac:dyDescent="0.2">
      <c r="A4" s="221"/>
      <c r="B4" s="184" t="s">
        <v>47</v>
      </c>
      <c r="C4" s="184" t="s">
        <v>107</v>
      </c>
      <c r="D4" s="184" t="s">
        <v>47</v>
      </c>
      <c r="E4" s="184" t="s">
        <v>107</v>
      </c>
      <c r="F4" s="184" t="s">
        <v>47</v>
      </c>
      <c r="G4" s="184" t="s">
        <v>107</v>
      </c>
      <c r="H4" s="779">
        <f>D3</f>
        <v>44317</v>
      </c>
      <c r="I4" s="779">
        <f>F3</f>
        <v>43983</v>
      </c>
    </row>
    <row r="5" spans="1:40" x14ac:dyDescent="0.2">
      <c r="A5" s="558" t="s">
        <v>48</v>
      </c>
      <c r="B5" s="242">
        <v>436</v>
      </c>
      <c r="C5" s="249">
        <v>7.4811256005490741</v>
      </c>
      <c r="D5" s="242">
        <v>436</v>
      </c>
      <c r="E5" s="249">
        <v>7.4811256005490741</v>
      </c>
      <c r="F5" s="242">
        <v>436</v>
      </c>
      <c r="G5" s="249">
        <v>7.0254592330003227</v>
      </c>
      <c r="H5" s="404">
        <v>0</v>
      </c>
      <c r="I5" s="404">
        <v>0</v>
      </c>
    </row>
    <row r="6" spans="1:40" x14ac:dyDescent="0.2">
      <c r="A6" s="599" t="s">
        <v>49</v>
      </c>
      <c r="B6" s="242">
        <v>336</v>
      </c>
      <c r="C6" s="249">
        <v>5.7652711050102949</v>
      </c>
      <c r="D6" s="242">
        <v>336</v>
      </c>
      <c r="E6" s="249">
        <v>5.7652711050102949</v>
      </c>
      <c r="F6" s="242">
        <v>337</v>
      </c>
      <c r="G6" s="249">
        <v>5.4302288108282308</v>
      </c>
      <c r="H6" s="404">
        <v>0</v>
      </c>
      <c r="I6" s="404">
        <v>-0.29673590504451036</v>
      </c>
    </row>
    <row r="7" spans="1:40" x14ac:dyDescent="0.2">
      <c r="A7" s="599" t="s">
        <v>123</v>
      </c>
      <c r="B7" s="242">
        <v>3416</v>
      </c>
      <c r="C7" s="249">
        <v>58.613589567604663</v>
      </c>
      <c r="D7" s="242">
        <v>3416</v>
      </c>
      <c r="E7" s="249">
        <v>58.613589567604663</v>
      </c>
      <c r="F7" s="242">
        <v>3417</v>
      </c>
      <c r="G7" s="249">
        <v>55.059619722848851</v>
      </c>
      <c r="H7" s="404">
        <v>0</v>
      </c>
      <c r="I7" s="748">
        <v>-2.9265437518290898E-2</v>
      </c>
    </row>
    <row r="8" spans="1:40" x14ac:dyDescent="0.2">
      <c r="A8" s="599" t="s">
        <v>124</v>
      </c>
      <c r="B8" s="242">
        <v>48</v>
      </c>
      <c r="C8" s="249">
        <v>0.82361015785861369</v>
      </c>
      <c r="D8" s="242">
        <v>48</v>
      </c>
      <c r="E8" s="249">
        <v>0.82361015785861369</v>
      </c>
      <c r="F8" s="242">
        <v>93</v>
      </c>
      <c r="G8" s="249">
        <v>1.498549790525298</v>
      </c>
      <c r="H8" s="404">
        <v>0</v>
      </c>
      <c r="I8" s="404">
        <v>-48.387096774193552</v>
      </c>
    </row>
    <row r="9" spans="1:40" x14ac:dyDescent="0.2">
      <c r="A9" s="559" t="s">
        <v>374</v>
      </c>
      <c r="B9" s="453">
        <v>1592</v>
      </c>
      <c r="C9" s="458">
        <v>27.31640356897735</v>
      </c>
      <c r="D9" s="453">
        <v>1592</v>
      </c>
      <c r="E9" s="458">
        <v>27.31640356897735</v>
      </c>
      <c r="F9" s="453">
        <v>1923</v>
      </c>
      <c r="G9" s="458">
        <v>30.986142442797295</v>
      </c>
      <c r="H9" s="459">
        <v>0</v>
      </c>
      <c r="I9" s="459">
        <v>-17.212688507540303</v>
      </c>
    </row>
    <row r="10" spans="1:40" s="69" customFormat="1" x14ac:dyDescent="0.2">
      <c r="A10" s="76" t="s">
        <v>115</v>
      </c>
      <c r="B10" s="77">
        <v>5828</v>
      </c>
      <c r="C10" s="255">
        <v>100</v>
      </c>
      <c r="D10" s="77">
        <v>5828</v>
      </c>
      <c r="E10" s="255">
        <v>100</v>
      </c>
      <c r="F10" s="77">
        <v>6206</v>
      </c>
      <c r="G10" s="255">
        <v>100</v>
      </c>
      <c r="H10" s="655">
        <v>0</v>
      </c>
      <c r="I10" s="78">
        <v>-6.0908797937479857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222</v>
      </c>
    </row>
    <row r="12" spans="1:40" s="245" customFormat="1" ht="12.75" x14ac:dyDescent="0.2">
      <c r="A12" s="456" t="s">
        <v>505</v>
      </c>
      <c r="B12" s="246"/>
      <c r="C12" s="246"/>
      <c r="D12" s="247"/>
      <c r="E12" s="247"/>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row>
    <row r="13" spans="1:40" x14ac:dyDescent="0.2">
      <c r="A13" s="133" t="s">
        <v>471</v>
      </c>
      <c r="B13" s="254"/>
      <c r="C13" s="254"/>
      <c r="D13" s="254"/>
      <c r="E13" s="254"/>
      <c r="F13" s="254"/>
      <c r="G13" s="254"/>
      <c r="H13" s="254"/>
      <c r="I13" s="254"/>
    </row>
    <row r="14" spans="1:40" x14ac:dyDescent="0.2">
      <c r="A14" s="441" t="s">
        <v>543</v>
      </c>
      <c r="B14" s="254"/>
      <c r="C14" s="254"/>
      <c r="D14" s="254"/>
      <c r="E14" s="254"/>
      <c r="F14" s="254"/>
      <c r="G14" s="254"/>
      <c r="H14" s="254"/>
      <c r="I14" s="254"/>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cfRule type="cellIs" dxfId="3" priority="20" operator="equal">
      <formula>0</formula>
    </cfRule>
  </conditionalFormatting>
  <conditionalFormatting sqref="H7">
    <cfRule type="cellIs" dxfId="2" priority="5" operator="equal">
      <formula>0</formula>
    </cfRule>
  </conditionalFormatting>
  <conditionalFormatting sqref="I7">
    <cfRule type="cellIs" dxfId="1" priority="1" operator="between">
      <formula>-0.5</formula>
      <formula>0.5</formula>
    </cfRule>
    <cfRule type="cellIs" dxfId="0"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9" customWidth="1"/>
    <col min="2" max="2" width="11" style="229"/>
    <col min="3" max="3" width="11.625" style="229" customWidth="1"/>
    <col min="4" max="4" width="11" style="229"/>
    <col min="5" max="5" width="11.625" style="229" customWidth="1"/>
    <col min="6" max="6" width="11" style="229"/>
    <col min="7" max="7" width="11.625" style="229" customWidth="1"/>
    <col min="8" max="9" width="10.5" style="229" customWidth="1"/>
    <col min="10" max="12" width="11" style="229"/>
    <col min="13" max="47" width="11" style="11"/>
    <col min="48" max="16384" width="11" style="229"/>
  </cols>
  <sheetData>
    <row r="1" spans="1:47" x14ac:dyDescent="0.2">
      <c r="A1" s="845" t="s">
        <v>40</v>
      </c>
      <c r="B1" s="845"/>
      <c r="C1" s="845"/>
      <c r="D1" s="11"/>
      <c r="E1" s="11"/>
      <c r="F1" s="11"/>
      <c r="G1" s="11"/>
      <c r="H1" s="11"/>
      <c r="I1" s="11"/>
      <c r="J1" s="11"/>
      <c r="K1" s="11"/>
      <c r="L1" s="11"/>
    </row>
    <row r="2" spans="1:47" x14ac:dyDescent="0.2">
      <c r="A2" s="845"/>
      <c r="B2" s="845"/>
      <c r="C2" s="845"/>
      <c r="D2" s="263"/>
      <c r="E2" s="11"/>
      <c r="F2" s="11"/>
      <c r="H2" s="11"/>
      <c r="I2" s="11"/>
      <c r="J2" s="11"/>
      <c r="K2" s="11"/>
    </row>
    <row r="3" spans="1:47" x14ac:dyDescent="0.2">
      <c r="A3" s="262"/>
      <c r="B3" s="11"/>
      <c r="C3" s="11"/>
      <c r="D3" s="11"/>
      <c r="E3" s="11"/>
      <c r="F3" s="11"/>
      <c r="G3" s="11"/>
      <c r="H3" s="230"/>
      <c r="I3" s="252" t="s">
        <v>507</v>
      </c>
      <c r="J3" s="11"/>
      <c r="K3" s="11"/>
      <c r="L3" s="11"/>
    </row>
    <row r="4" spans="1:47" x14ac:dyDescent="0.2">
      <c r="A4" s="11"/>
      <c r="B4" s="855">
        <f>INDICE!A3</f>
        <v>44348</v>
      </c>
      <c r="C4" s="856">
        <v>41671</v>
      </c>
      <c r="D4" s="855">
        <f>DATE(YEAR(B4),MONTH(B4)-1,1)</f>
        <v>44317</v>
      </c>
      <c r="E4" s="856"/>
      <c r="F4" s="855">
        <f>DATE(YEAR(B4)-1,MONTH(B4),1)</f>
        <v>43983</v>
      </c>
      <c r="G4" s="856"/>
      <c r="H4" s="802" t="s">
        <v>429</v>
      </c>
      <c r="I4" s="802"/>
      <c r="J4" s="11"/>
      <c r="K4" s="11"/>
      <c r="L4" s="11"/>
    </row>
    <row r="5" spans="1:47" x14ac:dyDescent="0.2">
      <c r="A5" s="262"/>
      <c r="B5" s="184" t="s">
        <v>54</v>
      </c>
      <c r="C5" s="184" t="s">
        <v>107</v>
      </c>
      <c r="D5" s="184" t="s">
        <v>54</v>
      </c>
      <c r="E5" s="184" t="s">
        <v>107</v>
      </c>
      <c r="F5" s="184" t="s">
        <v>54</v>
      </c>
      <c r="G5" s="184" t="s">
        <v>107</v>
      </c>
      <c r="H5" s="289">
        <f>D4</f>
        <v>44317</v>
      </c>
      <c r="I5" s="289">
        <f>F4</f>
        <v>43983</v>
      </c>
      <c r="J5" s="11"/>
      <c r="K5" s="11"/>
      <c r="L5" s="11"/>
    </row>
    <row r="6" spans="1:47" ht="15" customHeight="1" x14ac:dyDescent="0.2">
      <c r="A6" s="11" t="s">
        <v>379</v>
      </c>
      <c r="B6" s="232">
        <v>13169.552119999998</v>
      </c>
      <c r="C6" s="231">
        <v>36.070144538603543</v>
      </c>
      <c r="D6" s="232">
        <v>11576.258420000002</v>
      </c>
      <c r="E6" s="231">
        <v>34.408613005023639</v>
      </c>
      <c r="F6" s="232">
        <v>11061.974199999999</v>
      </c>
      <c r="G6" s="231">
        <v>29.063217537623949</v>
      </c>
      <c r="H6" s="231">
        <v>13.763460024763305</v>
      </c>
      <c r="I6" s="231">
        <v>19.052457381431971</v>
      </c>
      <c r="J6" s="11"/>
      <c r="K6" s="11"/>
      <c r="L6" s="11"/>
    </row>
    <row r="7" spans="1:47" x14ac:dyDescent="0.2">
      <c r="A7" s="261" t="s">
        <v>378</v>
      </c>
      <c r="B7" s="232">
        <v>23341.397000000001</v>
      </c>
      <c r="C7" s="231">
        <v>63.929855461396457</v>
      </c>
      <c r="D7" s="232">
        <v>22067.232</v>
      </c>
      <c r="E7" s="231">
        <v>65.591386994976361</v>
      </c>
      <c r="F7" s="232">
        <v>26999.792999999998</v>
      </c>
      <c r="G7" s="231">
        <v>70.936782462376058</v>
      </c>
      <c r="H7" s="702">
        <v>5.7740137050265341</v>
      </c>
      <c r="I7" s="702">
        <v>-13.549718695991475</v>
      </c>
      <c r="J7" s="11"/>
      <c r="K7" s="11"/>
      <c r="L7" s="11"/>
    </row>
    <row r="8" spans="1:47" x14ac:dyDescent="0.2">
      <c r="A8" s="173" t="s">
        <v>115</v>
      </c>
      <c r="B8" s="174">
        <v>36510.949119999997</v>
      </c>
      <c r="C8" s="175">
        <v>100</v>
      </c>
      <c r="D8" s="174">
        <v>33643.490420000002</v>
      </c>
      <c r="E8" s="175">
        <v>100</v>
      </c>
      <c r="F8" s="174">
        <v>38061.767199999995</v>
      </c>
      <c r="G8" s="175">
        <v>100</v>
      </c>
      <c r="H8" s="78">
        <v>8.5230713704288572</v>
      </c>
      <c r="I8" s="78">
        <v>-4.0744773406107049</v>
      </c>
      <c r="J8" s="232"/>
      <c r="K8" s="11"/>
    </row>
    <row r="9" spans="1:47" s="245" customFormat="1" x14ac:dyDescent="0.2">
      <c r="A9" s="11"/>
      <c r="B9" s="11"/>
      <c r="C9" s="11"/>
      <c r="D9" s="11"/>
      <c r="E9" s="11"/>
      <c r="F9" s="11"/>
      <c r="H9" s="11"/>
      <c r="I9" s="161" t="s">
        <v>222</v>
      </c>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row>
    <row r="10" spans="1:47" x14ac:dyDescent="0.2">
      <c r="A10" s="456" t="s">
        <v>505</v>
      </c>
      <c r="B10" s="246"/>
      <c r="C10" s="247"/>
      <c r="D10" s="246"/>
      <c r="E10" s="246"/>
      <c r="F10" s="246"/>
      <c r="G10" s="246"/>
      <c r="H10" s="11"/>
      <c r="I10" s="11"/>
      <c r="J10" s="11"/>
      <c r="K10" s="11"/>
      <c r="L10" s="11"/>
    </row>
    <row r="11" spans="1:47" x14ac:dyDescent="0.2">
      <c r="A11" s="133" t="s">
        <v>506</v>
      </c>
      <c r="B11" s="11"/>
      <c r="C11" s="260"/>
      <c r="D11" s="11"/>
      <c r="E11" s="11"/>
      <c r="F11" s="11"/>
      <c r="G11" s="11"/>
      <c r="H11" s="11"/>
      <c r="I11" s="11"/>
      <c r="J11" s="11"/>
      <c r="K11" s="11"/>
      <c r="L11" s="11"/>
    </row>
    <row r="12" spans="1:47" x14ac:dyDescent="0.2">
      <c r="A12" s="133" t="s">
        <v>471</v>
      </c>
      <c r="B12" s="11"/>
      <c r="C12" s="11"/>
      <c r="D12" s="11"/>
      <c r="E12" s="11"/>
      <c r="F12" s="11"/>
      <c r="G12" s="11"/>
      <c r="H12" s="11"/>
      <c r="I12" s="11"/>
      <c r="J12" s="11"/>
      <c r="K12" s="11"/>
      <c r="L12" s="11"/>
    </row>
    <row r="13" spans="1:47" x14ac:dyDescent="0.2">
      <c r="A13" s="11"/>
      <c r="B13" s="11"/>
      <c r="C13" s="11"/>
      <c r="D13" s="232"/>
      <c r="E13" s="11"/>
      <c r="F13" s="11"/>
      <c r="G13" s="11"/>
      <c r="H13" s="11"/>
      <c r="I13" s="11"/>
      <c r="J13" s="11"/>
      <c r="K13" s="11"/>
      <c r="L13" s="11"/>
    </row>
    <row r="14" spans="1:47" x14ac:dyDescent="0.2">
      <c r="A14" s="11"/>
      <c r="B14" s="705"/>
      <c r="C14" s="11"/>
      <c r="D14" s="232"/>
      <c r="E14" s="232"/>
      <c r="F14" s="639"/>
      <c r="G14" s="11"/>
      <c r="H14" s="11"/>
      <c r="I14" s="11"/>
      <c r="J14" s="11"/>
      <c r="K14" s="11"/>
      <c r="L14" s="11"/>
    </row>
    <row r="15" spans="1:47" x14ac:dyDescent="0.2">
      <c r="A15" s="11"/>
      <c r="B15" s="232"/>
      <c r="C15" s="11"/>
      <c r="D15" s="11"/>
      <c r="E15" s="11"/>
      <c r="F15" s="11"/>
      <c r="G15" s="11"/>
      <c r="H15" s="11"/>
      <c r="I15" s="11"/>
      <c r="J15" s="11"/>
      <c r="K15" s="11"/>
      <c r="L15" s="11"/>
    </row>
    <row r="16" spans="1:47" s="11" customFormat="1" x14ac:dyDescent="0.2"/>
    <row r="17" spans="2:13" s="11" customFormat="1" x14ac:dyDescent="0.2">
      <c r="B17" s="232"/>
    </row>
    <row r="18" spans="2:13" s="11" customFormat="1" x14ac:dyDescent="0.2">
      <c r="B18" s="232"/>
    </row>
    <row r="19" spans="2:13" s="11" customFormat="1" x14ac:dyDescent="0.2">
      <c r="M19" s="11" t="s">
        <v>377</v>
      </c>
    </row>
    <row r="20" spans="2:13" s="11" customFormat="1" x14ac:dyDescent="0.2"/>
    <row r="21" spans="2:13" s="11" customFormat="1" x14ac:dyDescent="0.2">
      <c r="C21" s="232"/>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57" t="s">
        <v>1</v>
      </c>
      <c r="B1" s="857"/>
      <c r="C1" s="857"/>
      <c r="D1" s="857"/>
      <c r="E1" s="264"/>
      <c r="F1" s="264"/>
      <c r="G1" s="265"/>
    </row>
    <row r="2" spans="1:7" x14ac:dyDescent="0.2">
      <c r="A2" s="857"/>
      <c r="B2" s="857"/>
      <c r="C2" s="857"/>
      <c r="D2" s="857"/>
      <c r="E2" s="265"/>
      <c r="F2" s="265"/>
      <c r="G2" s="265"/>
    </row>
    <row r="3" spans="1:7" x14ac:dyDescent="0.2">
      <c r="A3" s="410"/>
      <c r="B3" s="410"/>
      <c r="C3" s="410"/>
      <c r="D3" s="265"/>
      <c r="E3" s="265"/>
      <c r="F3" s="265"/>
      <c r="G3" s="265"/>
    </row>
    <row r="4" spans="1:7" x14ac:dyDescent="0.2">
      <c r="A4" s="264" t="s">
        <v>380</v>
      </c>
      <c r="B4" s="265"/>
      <c r="C4" s="265"/>
      <c r="D4" s="265"/>
      <c r="E4" s="265"/>
      <c r="F4" s="265"/>
      <c r="G4" s="265"/>
    </row>
    <row r="5" spans="1:7" x14ac:dyDescent="0.2">
      <c r="A5" s="266"/>
      <c r="B5" s="266" t="s">
        <v>381</v>
      </c>
      <c r="C5" s="266" t="s">
        <v>382</v>
      </c>
      <c r="D5" s="266" t="s">
        <v>383</v>
      </c>
      <c r="E5" s="266" t="s">
        <v>384</v>
      </c>
      <c r="F5" s="266" t="s">
        <v>54</v>
      </c>
      <c r="G5" s="265"/>
    </row>
    <row r="6" spans="1:7" x14ac:dyDescent="0.2">
      <c r="A6" s="267" t="s">
        <v>381</v>
      </c>
      <c r="B6" s="268">
        <v>1</v>
      </c>
      <c r="C6" s="268">
        <v>238.8</v>
      </c>
      <c r="D6" s="268">
        <v>0.23880000000000001</v>
      </c>
      <c r="E6" s="269" t="s">
        <v>385</v>
      </c>
      <c r="F6" s="269">
        <v>0.27779999999999999</v>
      </c>
      <c r="G6" s="265"/>
    </row>
    <row r="7" spans="1:7" x14ac:dyDescent="0.2">
      <c r="A7" s="264" t="s">
        <v>382</v>
      </c>
      <c r="B7" s="270" t="s">
        <v>386</v>
      </c>
      <c r="C7" s="265">
        <v>1</v>
      </c>
      <c r="D7" s="271" t="s">
        <v>387</v>
      </c>
      <c r="E7" s="271" t="s">
        <v>388</v>
      </c>
      <c r="F7" s="270" t="s">
        <v>389</v>
      </c>
      <c r="G7" s="265"/>
    </row>
    <row r="8" spans="1:7" x14ac:dyDescent="0.2">
      <c r="A8" s="264" t="s">
        <v>383</v>
      </c>
      <c r="B8" s="270">
        <v>4.1867999999999999</v>
      </c>
      <c r="C8" s="271" t="s">
        <v>390</v>
      </c>
      <c r="D8" s="265">
        <v>1</v>
      </c>
      <c r="E8" s="271" t="s">
        <v>391</v>
      </c>
      <c r="F8" s="270">
        <v>1.163</v>
      </c>
      <c r="G8" s="265"/>
    </row>
    <row r="9" spans="1:7" x14ac:dyDescent="0.2">
      <c r="A9" s="264" t="s">
        <v>384</v>
      </c>
      <c r="B9" s="270" t="s">
        <v>392</v>
      </c>
      <c r="C9" s="271" t="s">
        <v>393</v>
      </c>
      <c r="D9" s="271" t="s">
        <v>394</v>
      </c>
      <c r="E9" s="270">
        <v>1</v>
      </c>
      <c r="F9" s="272">
        <v>11630</v>
      </c>
      <c r="G9" s="265"/>
    </row>
    <row r="10" spans="1:7" x14ac:dyDescent="0.2">
      <c r="A10" s="273" t="s">
        <v>54</v>
      </c>
      <c r="B10" s="274">
        <v>3.6</v>
      </c>
      <c r="C10" s="274">
        <v>860</v>
      </c>
      <c r="D10" s="274">
        <v>0.86</v>
      </c>
      <c r="E10" s="275" t="s">
        <v>395</v>
      </c>
      <c r="F10" s="274">
        <v>1</v>
      </c>
      <c r="G10" s="265"/>
    </row>
    <row r="11" spans="1:7" x14ac:dyDescent="0.2">
      <c r="A11" s="264"/>
      <c r="B11" s="265"/>
      <c r="C11" s="265"/>
      <c r="D11" s="265"/>
      <c r="E11" s="270"/>
      <c r="F11" s="265"/>
      <c r="G11" s="265"/>
    </row>
    <row r="12" spans="1:7" x14ac:dyDescent="0.2">
      <c r="A12" s="264"/>
      <c r="B12" s="265"/>
      <c r="C12" s="265"/>
      <c r="D12" s="265"/>
      <c r="E12" s="270"/>
      <c r="F12" s="265"/>
      <c r="G12" s="265"/>
    </row>
    <row r="13" spans="1:7" x14ac:dyDescent="0.2">
      <c r="A13" s="264" t="s">
        <v>396</v>
      </c>
      <c r="B13" s="265"/>
      <c r="C13" s="265"/>
      <c r="D13" s="265"/>
      <c r="E13" s="265"/>
      <c r="F13" s="265"/>
      <c r="G13" s="265"/>
    </row>
    <row r="14" spans="1:7" x14ac:dyDescent="0.2">
      <c r="A14" s="266"/>
      <c r="B14" s="276" t="s">
        <v>397</v>
      </c>
      <c r="C14" s="266" t="s">
        <v>398</v>
      </c>
      <c r="D14" s="266" t="s">
        <v>399</v>
      </c>
      <c r="E14" s="266" t="s">
        <v>400</v>
      </c>
      <c r="F14" s="266" t="s">
        <v>401</v>
      </c>
      <c r="G14" s="265"/>
    </row>
    <row r="15" spans="1:7" x14ac:dyDescent="0.2">
      <c r="A15" s="267" t="s">
        <v>397</v>
      </c>
      <c r="B15" s="268">
        <v>1</v>
      </c>
      <c r="C15" s="268">
        <v>2.3810000000000001E-2</v>
      </c>
      <c r="D15" s="268">
        <v>0.13370000000000001</v>
      </c>
      <c r="E15" s="268">
        <v>3.7850000000000001</v>
      </c>
      <c r="F15" s="268">
        <v>3.8E-3</v>
      </c>
      <c r="G15" s="265"/>
    </row>
    <row r="16" spans="1:7" x14ac:dyDescent="0.2">
      <c r="A16" s="264" t="s">
        <v>398</v>
      </c>
      <c r="B16" s="265">
        <v>42</v>
      </c>
      <c r="C16" s="265">
        <v>1</v>
      </c>
      <c r="D16" s="265">
        <v>5.6150000000000002</v>
      </c>
      <c r="E16" s="265">
        <v>159</v>
      </c>
      <c r="F16" s="265">
        <v>0.159</v>
      </c>
      <c r="G16" s="265"/>
    </row>
    <row r="17" spans="1:7" x14ac:dyDescent="0.2">
      <c r="A17" s="264" t="s">
        <v>399</v>
      </c>
      <c r="B17" s="265">
        <v>7.48</v>
      </c>
      <c r="C17" s="265">
        <v>0.17810000000000001</v>
      </c>
      <c r="D17" s="265">
        <v>1</v>
      </c>
      <c r="E17" s="265">
        <v>28.3</v>
      </c>
      <c r="F17" s="265">
        <v>2.8299999999999999E-2</v>
      </c>
      <c r="G17" s="265"/>
    </row>
    <row r="18" spans="1:7" x14ac:dyDescent="0.2">
      <c r="A18" s="264" t="s">
        <v>400</v>
      </c>
      <c r="B18" s="265">
        <v>0.26419999999999999</v>
      </c>
      <c r="C18" s="265">
        <v>6.3E-3</v>
      </c>
      <c r="D18" s="265">
        <v>3.5299999999999998E-2</v>
      </c>
      <c r="E18" s="265">
        <v>1</v>
      </c>
      <c r="F18" s="265">
        <v>1E-3</v>
      </c>
      <c r="G18" s="265"/>
    </row>
    <row r="19" spans="1:7" x14ac:dyDescent="0.2">
      <c r="A19" s="273" t="s">
        <v>401</v>
      </c>
      <c r="B19" s="274">
        <v>264.2</v>
      </c>
      <c r="C19" s="274">
        <v>6.2889999999999997</v>
      </c>
      <c r="D19" s="274">
        <v>35.314700000000002</v>
      </c>
      <c r="E19" s="277">
        <v>1000</v>
      </c>
      <c r="F19" s="274">
        <v>1</v>
      </c>
      <c r="G19" s="265"/>
    </row>
    <row r="20" spans="1:7" x14ac:dyDescent="0.2">
      <c r="A20" s="265"/>
      <c r="B20" s="265"/>
      <c r="C20" s="265"/>
      <c r="D20" s="265"/>
      <c r="E20" s="265"/>
      <c r="F20" s="265"/>
      <c r="G20" s="265"/>
    </row>
    <row r="21" spans="1:7" x14ac:dyDescent="0.2">
      <c r="A21" s="265"/>
      <c r="B21" s="265"/>
      <c r="C21" s="265"/>
      <c r="D21" s="265"/>
      <c r="E21" s="265"/>
      <c r="F21" s="265"/>
      <c r="G21" s="265"/>
    </row>
    <row r="22" spans="1:7" x14ac:dyDescent="0.2">
      <c r="A22" s="264" t="s">
        <v>402</v>
      </c>
      <c r="B22" s="265"/>
      <c r="C22" s="265"/>
      <c r="D22" s="265"/>
      <c r="E22" s="265"/>
      <c r="F22" s="265"/>
      <c r="G22" s="265"/>
    </row>
    <row r="23" spans="1:7" x14ac:dyDescent="0.2">
      <c r="A23" s="278" t="s">
        <v>272</v>
      </c>
      <c r="B23" s="278"/>
      <c r="C23" s="278"/>
      <c r="D23" s="278"/>
      <c r="E23" s="278"/>
      <c r="F23" s="278"/>
      <c r="G23" s="265"/>
    </row>
    <row r="24" spans="1:7" x14ac:dyDescent="0.2">
      <c r="A24" s="858" t="s">
        <v>403</v>
      </c>
      <c r="B24" s="858"/>
      <c r="C24" s="858"/>
      <c r="D24" s="859" t="s">
        <v>404</v>
      </c>
      <c r="E24" s="859"/>
      <c r="F24" s="859"/>
      <c r="G24" s="265"/>
    </row>
    <row r="25" spans="1:7" x14ac:dyDescent="0.2">
      <c r="A25" s="265"/>
      <c r="B25" s="265"/>
      <c r="C25" s="265"/>
      <c r="D25" s="265"/>
      <c r="E25" s="265"/>
      <c r="F25" s="265"/>
      <c r="G25" s="265"/>
    </row>
    <row r="26" spans="1:7" x14ac:dyDescent="0.2">
      <c r="A26" s="265"/>
      <c r="B26" s="265"/>
      <c r="C26" s="265"/>
      <c r="D26" s="265"/>
      <c r="E26" s="265"/>
      <c r="F26" s="265"/>
      <c r="G26" s="265"/>
    </row>
    <row r="27" spans="1:7" x14ac:dyDescent="0.2">
      <c r="A27" s="6" t="s">
        <v>405</v>
      </c>
      <c r="B27" s="265"/>
      <c r="C27" s="6"/>
      <c r="D27" s="264" t="s">
        <v>406</v>
      </c>
      <c r="E27" s="265"/>
      <c r="F27" s="265"/>
      <c r="G27" s="265"/>
    </row>
    <row r="28" spans="1:7" x14ac:dyDescent="0.2">
      <c r="A28" s="276" t="s">
        <v>272</v>
      </c>
      <c r="B28" s="266" t="s">
        <v>408</v>
      </c>
      <c r="C28" s="3"/>
      <c r="D28" s="267" t="s">
        <v>110</v>
      </c>
      <c r="E28" s="268"/>
      <c r="F28" s="269" t="s">
        <v>409</v>
      </c>
      <c r="G28" s="265"/>
    </row>
    <row r="29" spans="1:7" x14ac:dyDescent="0.2">
      <c r="A29" s="279" t="s">
        <v>566</v>
      </c>
      <c r="B29" s="280" t="s">
        <v>413</v>
      </c>
      <c r="C29" s="3"/>
      <c r="D29" s="273" t="s">
        <v>374</v>
      </c>
      <c r="E29" s="274"/>
      <c r="F29" s="275" t="s">
        <v>414</v>
      </c>
      <c r="G29" s="265"/>
    </row>
    <row r="30" spans="1:7" x14ac:dyDescent="0.2">
      <c r="A30" s="65" t="s">
        <v>567</v>
      </c>
      <c r="B30" s="281" t="s">
        <v>415</v>
      </c>
      <c r="C30" s="265"/>
      <c r="D30" s="265"/>
      <c r="E30" s="265"/>
      <c r="F30" s="265"/>
      <c r="G30" s="265"/>
    </row>
    <row r="31" spans="1:7" x14ac:dyDescent="0.2">
      <c r="A31" s="265"/>
      <c r="B31" s="265"/>
      <c r="C31" s="265"/>
      <c r="D31" s="265"/>
      <c r="E31" s="265"/>
      <c r="F31" s="265"/>
      <c r="G31" s="265"/>
    </row>
    <row r="32" spans="1:7" x14ac:dyDescent="0.2">
      <c r="A32" s="265"/>
      <c r="B32" s="265"/>
      <c r="C32" s="265"/>
      <c r="D32" s="265"/>
      <c r="E32" s="265"/>
      <c r="F32" s="265"/>
      <c r="G32" s="265"/>
    </row>
    <row r="33" spans="1:7" x14ac:dyDescent="0.2">
      <c r="A33" s="264" t="s">
        <v>407</v>
      </c>
      <c r="B33" s="265"/>
      <c r="C33" s="265"/>
      <c r="D33" s="265"/>
      <c r="E33" s="264" t="s">
        <v>416</v>
      </c>
      <c r="F33" s="265"/>
      <c r="G33" s="265"/>
    </row>
    <row r="34" spans="1:7" x14ac:dyDescent="0.2">
      <c r="A34" s="278" t="s">
        <v>410</v>
      </c>
      <c r="B34" s="278" t="s">
        <v>411</v>
      </c>
      <c r="C34" s="278" t="s">
        <v>412</v>
      </c>
      <c r="D34" s="265"/>
      <c r="E34" s="266"/>
      <c r="F34" s="266" t="s">
        <v>417</v>
      </c>
      <c r="G34" s="265"/>
    </row>
    <row r="35" spans="1:7" x14ac:dyDescent="0.2">
      <c r="A35" s="1"/>
      <c r="B35" s="1"/>
      <c r="C35" s="1"/>
      <c r="D35" s="1"/>
      <c r="E35" s="267" t="s">
        <v>418</v>
      </c>
      <c r="F35" s="282">
        <v>11.6</v>
      </c>
      <c r="G35" s="265"/>
    </row>
    <row r="36" spans="1:7" x14ac:dyDescent="0.2">
      <c r="A36" s="1"/>
      <c r="B36" s="1"/>
      <c r="C36" s="1"/>
      <c r="D36" s="1"/>
      <c r="E36" s="264" t="s">
        <v>48</v>
      </c>
      <c r="F36" s="282">
        <v>8.5299999999999994</v>
      </c>
      <c r="G36" s="265"/>
    </row>
    <row r="37" spans="1:7" ht="14.25" customHeight="1" x14ac:dyDescent="0.2">
      <c r="A37" s="1"/>
      <c r="B37" s="1"/>
      <c r="C37" s="1"/>
      <c r="D37" s="1"/>
      <c r="E37" s="264" t="s">
        <v>49</v>
      </c>
      <c r="F37" s="282">
        <v>7.88</v>
      </c>
      <c r="G37" s="265"/>
    </row>
    <row r="38" spans="1:7" ht="14.25" customHeight="1" x14ac:dyDescent="0.2">
      <c r="A38" s="1"/>
      <c r="B38" s="1"/>
      <c r="C38" s="1"/>
      <c r="D38" s="1"/>
      <c r="E38" s="604" t="s">
        <v>419</v>
      </c>
      <c r="F38" s="282">
        <v>7.93</v>
      </c>
      <c r="G38" s="265"/>
    </row>
    <row r="39" spans="1:7" x14ac:dyDescent="0.2">
      <c r="A39" s="1"/>
      <c r="B39" s="1"/>
      <c r="C39" s="1"/>
      <c r="D39" s="1"/>
      <c r="E39" s="264" t="s">
        <v>123</v>
      </c>
      <c r="F39" s="282">
        <v>7.46</v>
      </c>
      <c r="G39" s="265"/>
    </row>
    <row r="40" spans="1:7" x14ac:dyDescent="0.2">
      <c r="A40" s="1"/>
      <c r="B40" s="1"/>
      <c r="C40" s="1"/>
      <c r="D40" s="1"/>
      <c r="E40" s="264" t="s">
        <v>124</v>
      </c>
      <c r="F40" s="282">
        <v>6.66</v>
      </c>
      <c r="G40" s="265"/>
    </row>
    <row r="41" spans="1:7" x14ac:dyDescent="0.2">
      <c r="A41" s="1"/>
      <c r="B41" s="1"/>
      <c r="C41" s="1"/>
      <c r="D41" s="1"/>
      <c r="E41" s="273" t="s">
        <v>420</v>
      </c>
      <c r="F41" s="283">
        <v>8</v>
      </c>
      <c r="G41" s="265"/>
    </row>
    <row r="42" spans="1:7" x14ac:dyDescent="0.2">
      <c r="A42" s="265"/>
      <c r="B42" s="265"/>
      <c r="C42" s="265"/>
      <c r="D42" s="265"/>
      <c r="E42" s="265"/>
      <c r="F42" s="265"/>
      <c r="G42" s="265"/>
    </row>
    <row r="43" spans="1:7" ht="15" x14ac:dyDescent="0.25">
      <c r="A43" s="284" t="s">
        <v>578</v>
      </c>
      <c r="B43" s="265"/>
      <c r="C43" s="265"/>
      <c r="D43" s="265"/>
      <c r="E43" s="265"/>
      <c r="F43" s="265"/>
      <c r="G43" s="265"/>
    </row>
    <row r="44" spans="1:7" x14ac:dyDescent="0.2">
      <c r="A44" s="1" t="s">
        <v>579</v>
      </c>
      <c r="B44" s="265"/>
      <c r="C44" s="265"/>
      <c r="D44" s="265"/>
      <c r="E44" s="265"/>
      <c r="F44" s="265"/>
      <c r="G44" s="265"/>
    </row>
    <row r="45" spans="1:7" x14ac:dyDescent="0.2">
      <c r="A45" s="265"/>
      <c r="B45" s="265"/>
      <c r="C45" s="265"/>
      <c r="D45" s="265"/>
      <c r="E45" s="265"/>
      <c r="F45" s="265"/>
      <c r="G45" s="265"/>
    </row>
    <row r="46" spans="1:7" ht="15" x14ac:dyDescent="0.25">
      <c r="A46" s="284" t="s">
        <v>421</v>
      </c>
      <c r="B46" s="1"/>
      <c r="C46" s="1"/>
      <c r="D46" s="1"/>
      <c r="E46" s="1"/>
      <c r="F46" s="1"/>
      <c r="G46" s="1"/>
    </row>
    <row r="47" spans="1:7" ht="14.25" customHeight="1" x14ac:dyDescent="0.2">
      <c r="A47" s="860" t="s">
        <v>627</v>
      </c>
      <c r="B47" s="860"/>
      <c r="C47" s="860"/>
      <c r="D47" s="860"/>
      <c r="E47" s="860"/>
      <c r="F47" s="860"/>
      <c r="G47" s="860"/>
    </row>
    <row r="48" spans="1:7" x14ac:dyDescent="0.2">
      <c r="A48" s="860"/>
      <c r="B48" s="860"/>
      <c r="C48" s="860"/>
      <c r="D48" s="860"/>
      <c r="E48" s="860"/>
      <c r="F48" s="860"/>
      <c r="G48" s="860"/>
    </row>
    <row r="49" spans="1:200" x14ac:dyDescent="0.2">
      <c r="A49" s="860"/>
      <c r="B49" s="860"/>
      <c r="C49" s="860"/>
      <c r="D49" s="860"/>
      <c r="E49" s="860"/>
      <c r="F49" s="860"/>
      <c r="G49" s="860"/>
    </row>
    <row r="50" spans="1:200" ht="15" x14ac:dyDescent="0.25">
      <c r="A50" s="284" t="s">
        <v>422</v>
      </c>
      <c r="B50" s="1"/>
      <c r="C50" s="1"/>
      <c r="D50" s="1"/>
      <c r="E50" s="1"/>
      <c r="F50" s="1"/>
      <c r="G50" s="1"/>
    </row>
    <row r="51" spans="1:200" x14ac:dyDescent="0.2">
      <c r="A51" s="1" t="s">
        <v>572</v>
      </c>
      <c r="B51" s="1"/>
      <c r="C51" s="1"/>
      <c r="D51" s="1"/>
      <c r="E51" s="1"/>
      <c r="F51" s="1"/>
      <c r="G51" s="1"/>
    </row>
    <row r="52" spans="1:200" x14ac:dyDescent="0.2">
      <c r="A52" s="1" t="s">
        <v>583</v>
      </c>
      <c r="B52" s="1"/>
      <c r="C52" s="1"/>
      <c r="D52" s="1"/>
      <c r="E52" s="1"/>
      <c r="F52" s="1"/>
      <c r="G52" s="1"/>
    </row>
    <row r="53" spans="1:200" x14ac:dyDescent="0.2">
      <c r="A53" s="1" t="s">
        <v>573</v>
      </c>
      <c r="B53" s="1"/>
      <c r="C53" s="1"/>
      <c r="D53" s="1"/>
      <c r="E53" s="1"/>
      <c r="F53" s="1"/>
      <c r="G53" s="1"/>
    </row>
    <row r="54" spans="1:200" x14ac:dyDescent="0.2">
      <c r="A54" s="1"/>
      <c r="B54" s="1"/>
      <c r="C54" s="1"/>
      <c r="D54" s="1"/>
      <c r="E54" s="1"/>
      <c r="F54" s="1"/>
      <c r="G54" s="1"/>
    </row>
    <row r="55" spans="1:200" ht="15" x14ac:dyDescent="0.25">
      <c r="A55" s="284" t="s">
        <v>423</v>
      </c>
      <c r="B55" s="1"/>
      <c r="C55" s="1"/>
      <c r="D55" s="1"/>
      <c r="E55" s="1"/>
      <c r="F55" s="1"/>
      <c r="G55" s="1"/>
    </row>
    <row r="56" spans="1:200" ht="14.25" customHeight="1" x14ac:dyDescent="0.2">
      <c r="A56" s="860" t="s">
        <v>668</v>
      </c>
      <c r="B56" s="860"/>
      <c r="C56" s="860"/>
      <c r="D56" s="860"/>
      <c r="E56" s="860"/>
      <c r="F56" s="860"/>
      <c r="G56" s="860"/>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60"/>
      <c r="B57" s="860"/>
      <c r="C57" s="860"/>
      <c r="D57" s="860"/>
      <c r="E57" s="860"/>
      <c r="F57" s="860"/>
      <c r="G57" s="860"/>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60"/>
      <c r="B58" s="860"/>
      <c r="C58" s="860"/>
      <c r="D58" s="860"/>
      <c r="E58" s="860"/>
      <c r="F58" s="860"/>
      <c r="G58" s="860"/>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60"/>
      <c r="B59" s="860"/>
      <c r="C59" s="860"/>
      <c r="D59" s="860"/>
      <c r="E59" s="860"/>
      <c r="F59" s="860"/>
      <c r="G59" s="860"/>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60"/>
      <c r="B60" s="860"/>
      <c r="C60" s="860"/>
      <c r="D60" s="860"/>
      <c r="E60" s="860"/>
      <c r="F60" s="860"/>
      <c r="G60" s="860"/>
    </row>
    <row r="61" spans="1:200" ht="15" x14ac:dyDescent="0.25">
      <c r="A61" s="284" t="s">
        <v>542</v>
      </c>
      <c r="B61" s="1"/>
      <c r="C61" s="1"/>
      <c r="D61" s="1"/>
      <c r="E61" s="1"/>
      <c r="F61" s="1"/>
      <c r="G61" s="1"/>
    </row>
    <row r="62" spans="1:200" x14ac:dyDescent="0.2">
      <c r="A62" s="1" t="s">
        <v>569</v>
      </c>
      <c r="B62" s="1"/>
      <c r="C62" s="1"/>
      <c r="D62" s="1"/>
      <c r="E62" s="1"/>
      <c r="F62" s="1"/>
      <c r="G62" s="1"/>
    </row>
    <row r="63" spans="1:200" x14ac:dyDescent="0.2">
      <c r="A63" s="1" t="s">
        <v>568</v>
      </c>
      <c r="B63" s="1"/>
      <c r="C63" s="1"/>
      <c r="D63" s="1"/>
      <c r="E63" s="1"/>
      <c r="F63" s="1"/>
      <c r="G63" s="1"/>
    </row>
    <row r="64" spans="1:200" x14ac:dyDescent="0.2">
      <c r="A64" s="1"/>
      <c r="B64" s="1"/>
      <c r="C64" s="1"/>
      <c r="D64" s="1"/>
      <c r="E64" s="1"/>
      <c r="F64" s="1"/>
      <c r="G64" s="1"/>
    </row>
    <row r="65" spans="1:7" ht="15" x14ac:dyDescent="0.25">
      <c r="A65" s="284" t="s">
        <v>643</v>
      </c>
      <c r="B65" s="1"/>
      <c r="C65" s="1"/>
      <c r="D65" s="1"/>
      <c r="E65" s="1"/>
      <c r="F65" s="1"/>
      <c r="G65" s="1"/>
    </row>
    <row r="66" spans="1:7" x14ac:dyDescent="0.2">
      <c r="A66" s="1" t="s">
        <v>570</v>
      </c>
      <c r="B66" s="1"/>
      <c r="C66" s="1"/>
      <c r="D66" s="1"/>
      <c r="E66" s="1"/>
      <c r="F66" s="1"/>
      <c r="G66" s="1"/>
    </row>
    <row r="67" spans="1:7" x14ac:dyDescent="0.2">
      <c r="A67" s="1" t="s">
        <v>571</v>
      </c>
      <c r="B67" s="1"/>
      <c r="C67" s="1"/>
      <c r="D67" s="1"/>
      <c r="E67" s="1"/>
      <c r="F67" s="1"/>
      <c r="G67" s="1"/>
    </row>
    <row r="68" spans="1:7" x14ac:dyDescent="0.2">
      <c r="A68" s="1" t="s">
        <v>644</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5" t="s">
        <v>432</v>
      </c>
      <c r="B1" s="573"/>
      <c r="C1" s="573"/>
      <c r="D1" s="573"/>
    </row>
    <row r="2" spans="1:18" x14ac:dyDescent="0.2">
      <c r="A2" s="574"/>
      <c r="B2" s="452"/>
      <c r="C2" s="452"/>
      <c r="D2" s="575"/>
    </row>
    <row r="3" spans="1:18" x14ac:dyDescent="0.2">
      <c r="A3" s="710"/>
      <c r="B3" s="710">
        <v>2019</v>
      </c>
      <c r="C3" s="710">
        <v>2020</v>
      </c>
      <c r="D3" s="710">
        <v>2021</v>
      </c>
    </row>
    <row r="4" spans="1:18" x14ac:dyDescent="0.2">
      <c r="A4" s="18" t="s">
        <v>127</v>
      </c>
      <c r="B4" s="577">
        <v>3.3226964445838352</v>
      </c>
      <c r="C4" s="577">
        <v>-1.376306276678595</v>
      </c>
      <c r="D4" s="577">
        <v>-19.391191246871724</v>
      </c>
      <c r="Q4" s="578"/>
      <c r="R4" s="578"/>
    </row>
    <row r="5" spans="1:18" x14ac:dyDescent="0.2">
      <c r="A5" s="18" t="s">
        <v>128</v>
      </c>
      <c r="B5" s="577">
        <v>2.6470666026134255</v>
      </c>
      <c r="C5" s="577">
        <v>-1.1875246064740865</v>
      </c>
      <c r="D5" s="577">
        <v>-20.817366845266097</v>
      </c>
    </row>
    <row r="6" spans="1:18" x14ac:dyDescent="0.2">
      <c r="A6" s="18" t="s">
        <v>129</v>
      </c>
      <c r="B6" s="577">
        <v>2.3285422576309038</v>
      </c>
      <c r="C6" s="577">
        <v>-2.4611544715620002</v>
      </c>
      <c r="D6" s="577">
        <v>-19.212447055473266</v>
      </c>
    </row>
    <row r="7" spans="1:18" x14ac:dyDescent="0.2">
      <c r="A7" s="18" t="s">
        <v>130</v>
      </c>
      <c r="B7" s="577">
        <v>1.8848428877322918</v>
      </c>
      <c r="C7" s="577">
        <v>-6.2465448603545823</v>
      </c>
      <c r="D7" s="577">
        <v>-13.820919778678482</v>
      </c>
    </row>
    <row r="8" spans="1:18" x14ac:dyDescent="0.2">
      <c r="A8" s="18" t="s">
        <v>131</v>
      </c>
      <c r="B8" s="577">
        <v>2.1200999555098718</v>
      </c>
      <c r="C8" s="577">
        <v>-9.9134807956606537</v>
      </c>
      <c r="D8" s="579">
        <v>-8.6634231321050148</v>
      </c>
    </row>
    <row r="9" spans="1:18" x14ac:dyDescent="0.2">
      <c r="A9" s="18" t="s">
        <v>132</v>
      </c>
      <c r="B9" s="577">
        <v>2.010730275897731</v>
      </c>
      <c r="C9" s="577">
        <v>-11.731043633853174</v>
      </c>
      <c r="D9" s="579">
        <v>-5.2632347732587865</v>
      </c>
    </row>
    <row r="10" spans="1:18" x14ac:dyDescent="0.2">
      <c r="A10" s="18" t="s">
        <v>133</v>
      </c>
      <c r="B10" s="577">
        <v>1.8819626440110828</v>
      </c>
      <c r="C10" s="577">
        <v>-13.404939312543039</v>
      </c>
      <c r="D10" s="579" t="s">
        <v>521</v>
      </c>
    </row>
    <row r="11" spans="1:18" x14ac:dyDescent="0.2">
      <c r="A11" s="18" t="s">
        <v>134</v>
      </c>
      <c r="B11" s="577">
        <v>1.4509385133528634</v>
      </c>
      <c r="C11" s="577">
        <v>-14.653269230302246</v>
      </c>
      <c r="D11" s="579" t="s">
        <v>521</v>
      </c>
    </row>
    <row r="12" spans="1:18" x14ac:dyDescent="0.2">
      <c r="A12" s="18" t="s">
        <v>135</v>
      </c>
      <c r="B12" s="577">
        <v>1.1615351583993199</v>
      </c>
      <c r="C12" s="577">
        <v>-15.655834627312547</v>
      </c>
      <c r="D12" s="579" t="s">
        <v>521</v>
      </c>
    </row>
    <row r="13" spans="1:18" x14ac:dyDescent="0.2">
      <c r="A13" s="18" t="s">
        <v>136</v>
      </c>
      <c r="B13" s="577">
        <v>0.64639167810294462</v>
      </c>
      <c r="C13" s="577">
        <v>-16.844065918985066</v>
      </c>
      <c r="D13" s="579" t="s">
        <v>521</v>
      </c>
    </row>
    <row r="14" spans="1:18" x14ac:dyDescent="0.2">
      <c r="A14" s="18" t="s">
        <v>137</v>
      </c>
      <c r="B14" s="577">
        <v>5.6968122184403405E-2</v>
      </c>
      <c r="C14" s="577">
        <v>-17.993808706113082</v>
      </c>
      <c r="D14" s="577" t="s">
        <v>521</v>
      </c>
    </row>
    <row r="15" spans="1:18" x14ac:dyDescent="0.2">
      <c r="A15" s="452" t="s">
        <v>138</v>
      </c>
      <c r="B15" s="458">
        <v>-0.22378370638721862</v>
      </c>
      <c r="C15" s="458">
        <v>-18.575465307208407</v>
      </c>
      <c r="D15" s="458" t="s">
        <v>521</v>
      </c>
    </row>
    <row r="16" spans="1:18" x14ac:dyDescent="0.2">
      <c r="A16" s="581"/>
      <c r="D16" s="79" t="s">
        <v>222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7" t="s">
        <v>24</v>
      </c>
      <c r="B1" s="318"/>
      <c r="C1" s="318"/>
      <c r="D1" s="318"/>
      <c r="E1" s="318"/>
      <c r="F1" s="318"/>
      <c r="G1" s="318"/>
      <c r="H1" s="318"/>
    </row>
    <row r="2" spans="1:8" ht="15.75" x14ac:dyDescent="0.25">
      <c r="A2" s="319"/>
      <c r="B2" s="320"/>
      <c r="C2" s="321"/>
      <c r="D2" s="321"/>
      <c r="E2" s="321"/>
      <c r="F2" s="321"/>
      <c r="G2" s="321"/>
      <c r="H2" s="343" t="s">
        <v>152</v>
      </c>
    </row>
    <row r="3" spans="1:8" s="69" customFormat="1" x14ac:dyDescent="0.2">
      <c r="A3" s="290"/>
      <c r="B3" s="811">
        <f>INDICE!A3</f>
        <v>44348</v>
      </c>
      <c r="C3" s="812"/>
      <c r="D3" s="812" t="s">
        <v>116</v>
      </c>
      <c r="E3" s="812"/>
      <c r="F3" s="812" t="s">
        <v>117</v>
      </c>
      <c r="G3" s="812"/>
      <c r="H3" s="812"/>
    </row>
    <row r="4" spans="1:8" s="69" customFormat="1" x14ac:dyDescent="0.2">
      <c r="A4" s="291"/>
      <c r="B4" s="82" t="s">
        <v>47</v>
      </c>
      <c r="C4" s="82" t="s">
        <v>429</v>
      </c>
      <c r="D4" s="82" t="s">
        <v>47</v>
      </c>
      <c r="E4" s="82" t="s">
        <v>429</v>
      </c>
      <c r="F4" s="82" t="s">
        <v>47</v>
      </c>
      <c r="G4" s="83" t="s">
        <v>429</v>
      </c>
      <c r="H4" s="83" t="s">
        <v>122</v>
      </c>
    </row>
    <row r="5" spans="1:8" x14ac:dyDescent="0.2">
      <c r="A5" s="322" t="s">
        <v>139</v>
      </c>
      <c r="B5" s="331">
        <v>48.147119999999994</v>
      </c>
      <c r="C5" s="324">
        <v>5.2823868758912074</v>
      </c>
      <c r="D5" s="323">
        <v>427.97376000000008</v>
      </c>
      <c r="E5" s="324">
        <v>3.1139478501519942</v>
      </c>
      <c r="F5" s="323">
        <v>797.87958000000003</v>
      </c>
      <c r="G5" s="324">
        <v>7.3793612404337711E-2</v>
      </c>
      <c r="H5" s="329">
        <v>41.36430228661068</v>
      </c>
    </row>
    <row r="6" spans="1:8" x14ac:dyDescent="0.2">
      <c r="A6" s="322" t="s">
        <v>140</v>
      </c>
      <c r="B6" s="331">
        <v>23.084959999999995</v>
      </c>
      <c r="C6" s="324">
        <v>32.735958196006798</v>
      </c>
      <c r="D6" s="323">
        <v>253.54657</v>
      </c>
      <c r="E6" s="324">
        <v>8.3188044757397481</v>
      </c>
      <c r="F6" s="323">
        <v>443.96591999999998</v>
      </c>
      <c r="G6" s="324">
        <v>-0.83354020657602912</v>
      </c>
      <c r="H6" s="329">
        <v>23.016431276300132</v>
      </c>
    </row>
    <row r="7" spans="1:8" x14ac:dyDescent="0.2">
      <c r="A7" s="322" t="s">
        <v>141</v>
      </c>
      <c r="B7" s="331">
        <v>7.4691599999999969</v>
      </c>
      <c r="C7" s="324">
        <v>53.295925194668712</v>
      </c>
      <c r="D7" s="323">
        <v>36.58981</v>
      </c>
      <c r="E7" s="324">
        <v>24.812124201500179</v>
      </c>
      <c r="F7" s="323">
        <v>73.238449999999986</v>
      </c>
      <c r="G7" s="324">
        <v>-3.625134896742904</v>
      </c>
      <c r="H7" s="329">
        <v>3.7968854708661945</v>
      </c>
    </row>
    <row r="8" spans="1:8" x14ac:dyDescent="0.2">
      <c r="A8" s="325" t="s">
        <v>449</v>
      </c>
      <c r="B8" s="330">
        <v>43.267060000000001</v>
      </c>
      <c r="C8" s="327">
        <v>15.873653516644159</v>
      </c>
      <c r="D8" s="326">
        <v>199.54468</v>
      </c>
      <c r="E8" s="328">
        <v>-50.445928995355381</v>
      </c>
      <c r="F8" s="326">
        <v>613.82464000000016</v>
      </c>
      <c r="G8" s="328">
        <v>-29.388988957401125</v>
      </c>
      <c r="H8" s="497">
        <v>31.82238096622298</v>
      </c>
    </row>
    <row r="9" spans="1:8" s="69" customFormat="1" x14ac:dyDescent="0.2">
      <c r="A9" s="292" t="s">
        <v>115</v>
      </c>
      <c r="B9" s="61">
        <v>121.96829999999999</v>
      </c>
      <c r="C9" s="62">
        <v>15.790538954228934</v>
      </c>
      <c r="D9" s="61">
        <v>917.65482000000009</v>
      </c>
      <c r="E9" s="62">
        <v>-15.120010739230109</v>
      </c>
      <c r="F9" s="61">
        <v>1928.9085900000005</v>
      </c>
      <c r="G9" s="62">
        <v>-11.933508044714237</v>
      </c>
      <c r="H9" s="62">
        <v>100</v>
      </c>
    </row>
    <row r="10" spans="1:8" x14ac:dyDescent="0.2">
      <c r="A10" s="316"/>
      <c r="B10" s="315"/>
      <c r="C10" s="321"/>
      <c r="D10" s="315"/>
      <c r="E10" s="321"/>
      <c r="F10" s="315"/>
      <c r="G10" s="321"/>
      <c r="H10" s="79" t="s">
        <v>222</v>
      </c>
    </row>
    <row r="11" spans="1:8" x14ac:dyDescent="0.2">
      <c r="A11" s="293" t="s">
        <v>486</v>
      </c>
      <c r="B11" s="315"/>
      <c r="C11" s="315"/>
      <c r="D11" s="315"/>
      <c r="E11" s="315"/>
      <c r="F11" s="315"/>
      <c r="G11" s="321"/>
      <c r="H11" s="321"/>
    </row>
    <row r="12" spans="1:8" x14ac:dyDescent="0.2">
      <c r="A12" s="293" t="s">
        <v>530</v>
      </c>
      <c r="B12" s="315"/>
      <c r="C12" s="315"/>
      <c r="D12" s="315"/>
      <c r="E12" s="315"/>
      <c r="F12" s="315"/>
      <c r="G12" s="321"/>
      <c r="H12" s="321"/>
    </row>
    <row r="13" spans="1:8" ht="14.25" x14ac:dyDescent="0.2">
      <c r="A13" s="133" t="s">
        <v>544</v>
      </c>
      <c r="B13" s="1"/>
      <c r="C13" s="1"/>
      <c r="D13" s="1"/>
      <c r="E13" s="1"/>
      <c r="F13" s="1"/>
      <c r="G13" s="1"/>
      <c r="H13" s="1"/>
    </row>
    <row r="17" spans="3:21" x14ac:dyDescent="0.2">
      <c r="C17" s="606"/>
      <c r="D17" s="606"/>
      <c r="E17" s="606"/>
      <c r="F17" s="606"/>
      <c r="G17" s="606"/>
      <c r="H17" s="606"/>
      <c r="I17" s="606"/>
      <c r="J17" s="606"/>
      <c r="K17" s="606"/>
      <c r="L17" s="606"/>
      <c r="M17" s="606"/>
      <c r="N17" s="606"/>
      <c r="O17" s="606"/>
      <c r="P17" s="606"/>
      <c r="Q17" s="606"/>
      <c r="R17" s="606"/>
      <c r="S17" s="606"/>
      <c r="T17" s="606"/>
      <c r="U17" s="606"/>
    </row>
  </sheetData>
  <mergeCells count="3">
    <mergeCell ref="B3:C3"/>
    <mergeCell ref="D3:E3"/>
    <mergeCell ref="F3:H3"/>
  </mergeCells>
  <conditionalFormatting sqref="B8">
    <cfRule type="cellIs" dxfId="216" priority="7" operator="between">
      <formula>0</formula>
      <formula>0.5</formula>
    </cfRule>
  </conditionalFormatting>
  <conditionalFormatting sqref="D8">
    <cfRule type="cellIs" dxfId="215" priority="6" operator="between">
      <formula>0</formula>
      <formula>0.5</formula>
    </cfRule>
  </conditionalFormatting>
  <conditionalFormatting sqref="F8">
    <cfRule type="cellIs" dxfId="214" priority="5" operator="between">
      <formula>0</formula>
      <formula>0.5</formula>
    </cfRule>
  </conditionalFormatting>
  <conditionalFormatting sqref="H8">
    <cfRule type="cellIs" dxfId="213" priority="4" operator="between">
      <formula>0</formula>
      <formula>0.5</formula>
    </cfRule>
  </conditionalFormatting>
  <conditionalFormatting sqref="C17:U17">
    <cfRule type="cellIs" dxfId="212"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3" t="s">
        <v>152</v>
      </c>
    </row>
    <row r="3" spans="1:14" x14ac:dyDescent="0.2">
      <c r="A3" s="70"/>
      <c r="B3" s="811">
        <f>INDICE!A3</f>
        <v>44348</v>
      </c>
      <c r="C3" s="812"/>
      <c r="D3" s="813" t="s">
        <v>116</v>
      </c>
      <c r="E3" s="813"/>
      <c r="F3" s="813" t="s">
        <v>117</v>
      </c>
      <c r="G3" s="813"/>
      <c r="H3" s="813"/>
    </row>
    <row r="4" spans="1:14" x14ac:dyDescent="0.2">
      <c r="A4" s="66"/>
      <c r="B4" s="82" t="s">
        <v>47</v>
      </c>
      <c r="C4" s="82" t="s">
        <v>433</v>
      </c>
      <c r="D4" s="82" t="s">
        <v>47</v>
      </c>
      <c r="E4" s="82" t="s">
        <v>429</v>
      </c>
      <c r="F4" s="82" t="s">
        <v>47</v>
      </c>
      <c r="G4" s="83" t="s">
        <v>429</v>
      </c>
      <c r="H4" s="83" t="s">
        <v>107</v>
      </c>
    </row>
    <row r="5" spans="1:14" x14ac:dyDescent="0.2">
      <c r="A5" s="84" t="s">
        <v>184</v>
      </c>
      <c r="B5" s="345">
        <v>448.28677999999911</v>
      </c>
      <c r="C5" s="341">
        <v>38.98657352586384</v>
      </c>
      <c r="D5" s="340">
        <v>2117.3762099999999</v>
      </c>
      <c r="E5" s="342">
        <v>30.813361135469759</v>
      </c>
      <c r="F5" s="340">
        <v>4411.9187699999975</v>
      </c>
      <c r="G5" s="342">
        <v>3.8917181300422885</v>
      </c>
      <c r="H5" s="347">
        <v>92.128244928191918</v>
      </c>
    </row>
    <row r="6" spans="1:14" x14ac:dyDescent="0.2">
      <c r="A6" s="84" t="s">
        <v>185</v>
      </c>
      <c r="B6" s="331">
        <v>34.655740000000023</v>
      </c>
      <c r="C6" s="324">
        <v>19.957189472237872</v>
      </c>
      <c r="D6" s="323">
        <v>173.83431999999999</v>
      </c>
      <c r="E6" s="324">
        <v>32.024558403143324</v>
      </c>
      <c r="F6" s="323">
        <v>371.96573000000001</v>
      </c>
      <c r="G6" s="324">
        <v>8.7118510458985714</v>
      </c>
      <c r="H6" s="329">
        <v>7.7672667301473739</v>
      </c>
    </row>
    <row r="7" spans="1:14" x14ac:dyDescent="0.2">
      <c r="A7" s="84" t="s">
        <v>189</v>
      </c>
      <c r="B7" s="346">
        <v>0</v>
      </c>
      <c r="C7" s="338">
        <v>0</v>
      </c>
      <c r="D7" s="337">
        <v>7.9000000000000001E-4</v>
      </c>
      <c r="E7" s="603">
        <v>-99.799145733753676</v>
      </c>
      <c r="F7" s="337">
        <v>4.8490000000000005E-2</v>
      </c>
      <c r="G7" s="603">
        <v>-94.497838395987699</v>
      </c>
      <c r="H7" s="346">
        <v>1.0125523223465942E-3</v>
      </c>
    </row>
    <row r="8" spans="1:14" x14ac:dyDescent="0.2">
      <c r="A8" s="84" t="s">
        <v>146</v>
      </c>
      <c r="B8" s="346">
        <v>8.2460000000000006E-2</v>
      </c>
      <c r="C8" s="338">
        <v>-43.958135109419587</v>
      </c>
      <c r="D8" s="337">
        <v>9.2460000000000014E-2</v>
      </c>
      <c r="E8" s="603">
        <v>-41.532819021120517</v>
      </c>
      <c r="F8" s="337">
        <v>0.11170000000000001</v>
      </c>
      <c r="G8" s="338">
        <v>-33.333333333333329</v>
      </c>
      <c r="H8" s="346">
        <v>2.3324828708210879E-3</v>
      </c>
    </row>
    <row r="9" spans="1:14" x14ac:dyDescent="0.2">
      <c r="A9" s="344" t="s">
        <v>147</v>
      </c>
      <c r="B9" s="332">
        <v>483.02497999999912</v>
      </c>
      <c r="C9" s="333">
        <v>37.385053694441233</v>
      </c>
      <c r="D9" s="332">
        <v>2291.3037799999997</v>
      </c>
      <c r="E9" s="333">
        <v>30.868570407414602</v>
      </c>
      <c r="F9" s="332">
        <v>4784.0446899999988</v>
      </c>
      <c r="G9" s="333">
        <v>4.2307913531256585</v>
      </c>
      <c r="H9" s="333">
        <v>99.89885669353248</v>
      </c>
    </row>
    <row r="10" spans="1:14" x14ac:dyDescent="0.2">
      <c r="A10" s="84" t="s">
        <v>148</v>
      </c>
      <c r="B10" s="346">
        <v>0.47923999999999994</v>
      </c>
      <c r="C10" s="338">
        <v>30.458690622022573</v>
      </c>
      <c r="D10" s="337">
        <v>2.3683100000000001</v>
      </c>
      <c r="E10" s="338">
        <v>67.761792436123585</v>
      </c>
      <c r="F10" s="337">
        <v>4.8436399999999997</v>
      </c>
      <c r="G10" s="338">
        <v>24.76919589498409</v>
      </c>
      <c r="H10" s="329">
        <v>0.10114330646753672</v>
      </c>
    </row>
    <row r="11" spans="1:14" x14ac:dyDescent="0.2">
      <c r="A11" s="60" t="s">
        <v>149</v>
      </c>
      <c r="B11" s="334">
        <v>483.50421999999912</v>
      </c>
      <c r="C11" s="335">
        <v>37.377824304302955</v>
      </c>
      <c r="D11" s="334">
        <v>2293.67209</v>
      </c>
      <c r="E11" s="335">
        <v>30.898293550456962</v>
      </c>
      <c r="F11" s="334">
        <v>4788.8883299999979</v>
      </c>
      <c r="G11" s="335">
        <v>4.2481479598402858</v>
      </c>
      <c r="H11" s="335">
        <v>100</v>
      </c>
    </row>
    <row r="12" spans="1:14" x14ac:dyDescent="0.2">
      <c r="A12" s="371" t="s">
        <v>150</v>
      </c>
      <c r="B12" s="336"/>
      <c r="C12" s="336"/>
      <c r="D12" s="336"/>
      <c r="E12" s="336"/>
      <c r="F12" s="336"/>
      <c r="G12" s="336"/>
      <c r="H12" s="336"/>
    </row>
    <row r="13" spans="1:14" x14ac:dyDescent="0.2">
      <c r="A13" s="607" t="s">
        <v>189</v>
      </c>
      <c r="B13" s="608">
        <v>14.265019999999998</v>
      </c>
      <c r="C13" s="609">
        <v>22.28802153432029</v>
      </c>
      <c r="D13" s="610">
        <v>75.347479999999962</v>
      </c>
      <c r="E13" s="609">
        <v>12.294221594684874</v>
      </c>
      <c r="F13" s="610">
        <v>142.86496999999997</v>
      </c>
      <c r="G13" s="609">
        <v>-12.350165777948988</v>
      </c>
      <c r="H13" s="611">
        <v>2.983259582501061</v>
      </c>
    </row>
    <row r="14" spans="1:14" x14ac:dyDescent="0.2">
      <c r="A14" s="612" t="s">
        <v>151</v>
      </c>
      <c r="B14" s="613">
        <v>2.9503403300182205</v>
      </c>
      <c r="C14" s="614"/>
      <c r="D14" s="615">
        <v>3.2850153397471895</v>
      </c>
      <c r="E14" s="614"/>
      <c r="F14" s="615">
        <v>2.983259582501061</v>
      </c>
      <c r="G14" s="614"/>
      <c r="H14" s="616"/>
    </row>
    <row r="15" spans="1:14" x14ac:dyDescent="0.2">
      <c r="A15" s="84"/>
      <c r="B15" s="84"/>
      <c r="C15" s="84"/>
      <c r="D15" s="84"/>
      <c r="E15" s="84"/>
      <c r="F15" s="84"/>
      <c r="G15" s="84"/>
      <c r="H15" s="79" t="s">
        <v>222</v>
      </c>
    </row>
    <row r="16" spans="1:14" x14ac:dyDescent="0.2">
      <c r="A16" s="80" t="s">
        <v>486</v>
      </c>
      <c r="B16" s="84"/>
      <c r="C16" s="84"/>
      <c r="D16" s="84"/>
      <c r="E16" s="84"/>
      <c r="F16" s="85"/>
      <c r="G16" s="84"/>
      <c r="H16" s="84"/>
      <c r="I16" s="88"/>
      <c r="J16" s="88"/>
      <c r="K16" s="88"/>
      <c r="L16" s="88"/>
      <c r="M16" s="88"/>
      <c r="N16" s="88"/>
    </row>
    <row r="17" spans="1:14" x14ac:dyDescent="0.2">
      <c r="A17" s="80" t="s">
        <v>434</v>
      </c>
      <c r="B17" s="84"/>
      <c r="C17" s="84"/>
      <c r="D17" s="84"/>
      <c r="E17" s="84"/>
      <c r="F17" s="84"/>
      <c r="G17" s="84"/>
      <c r="H17" s="84"/>
      <c r="I17" s="88"/>
      <c r="J17" s="88"/>
      <c r="K17" s="88"/>
      <c r="L17" s="88"/>
      <c r="M17" s="88"/>
      <c r="N17" s="88"/>
    </row>
    <row r="18" spans="1:14" x14ac:dyDescent="0.2">
      <c r="A18" s="133" t="s">
        <v>544</v>
      </c>
      <c r="B18" s="84"/>
      <c r="C18" s="84"/>
      <c r="D18" s="84"/>
      <c r="E18" s="84"/>
      <c r="F18" s="84"/>
      <c r="G18" s="84"/>
      <c r="H18" s="84"/>
    </row>
  </sheetData>
  <mergeCells count="3">
    <mergeCell ref="B3:C3"/>
    <mergeCell ref="D3:E3"/>
    <mergeCell ref="F3:H3"/>
  </mergeCells>
  <conditionalFormatting sqref="H8">
    <cfRule type="cellIs" dxfId="211" priority="16" operator="between">
      <formula>0</formula>
      <formula>0.5</formula>
    </cfRule>
  </conditionalFormatting>
  <conditionalFormatting sqref="B10 D10 F10:G10">
    <cfRule type="cellIs" dxfId="210" priority="18" operator="between">
      <formula>0</formula>
      <formula>0.5</formula>
    </cfRule>
  </conditionalFormatting>
  <conditionalFormatting sqref="B8:C8 F8:G8">
    <cfRule type="cellIs" dxfId="209" priority="17" operator="between">
      <formula>0</formula>
      <formula>0.5</formula>
    </cfRule>
  </conditionalFormatting>
  <conditionalFormatting sqref="C8">
    <cfRule type="cellIs" dxfId="208" priority="15" operator="equal">
      <formula>0</formula>
    </cfRule>
  </conditionalFormatting>
  <conditionalFormatting sqref="B8">
    <cfRule type="cellIs" dxfId="207" priority="14" operator="equal">
      <formula>0</formula>
    </cfRule>
  </conditionalFormatting>
  <conditionalFormatting sqref="D8">
    <cfRule type="cellIs" dxfId="206" priority="12" operator="between">
      <formula>0</formula>
      <formula>0.5</formula>
    </cfRule>
  </conditionalFormatting>
  <conditionalFormatting sqref="D8">
    <cfRule type="cellIs" dxfId="205" priority="11" operator="equal">
      <formula>0</formula>
    </cfRule>
  </conditionalFormatting>
  <conditionalFormatting sqref="B7">
    <cfRule type="cellIs" dxfId="204" priority="9" operator="between">
      <formula>0</formula>
      <formula>0.5</formula>
    </cfRule>
  </conditionalFormatting>
  <conditionalFormatting sqref="B7">
    <cfRule type="cellIs" dxfId="203" priority="8" operator="equal">
      <formula>0</formula>
    </cfRule>
  </conditionalFormatting>
  <conditionalFormatting sqref="C7">
    <cfRule type="cellIs" dxfId="202" priority="7" operator="between">
      <formula>0</formula>
      <formula>0.5</formula>
    </cfRule>
  </conditionalFormatting>
  <conditionalFormatting sqref="C7">
    <cfRule type="cellIs" dxfId="201" priority="6" operator="equal">
      <formula>0</formula>
    </cfRule>
  </conditionalFormatting>
  <conditionalFormatting sqref="D7">
    <cfRule type="cellIs" dxfId="200" priority="5" operator="between">
      <formula>0</formula>
      <formula>0.5</formula>
    </cfRule>
  </conditionalFormatting>
  <conditionalFormatting sqref="D7">
    <cfRule type="cellIs" dxfId="199" priority="4" operator="equal">
      <formula>0</formula>
    </cfRule>
  </conditionalFormatting>
  <conditionalFormatting sqref="H7">
    <cfRule type="cellIs" dxfId="198" priority="3" operator="between">
      <formula>0</formula>
      <formula>0.5</formula>
    </cfRule>
  </conditionalFormatting>
  <conditionalFormatting sqref="F7">
    <cfRule type="cellIs" dxfId="197" priority="2" operator="between">
      <formula>0</formula>
      <formula>0.5</formula>
    </cfRule>
  </conditionalFormatting>
  <conditionalFormatting sqref="F7">
    <cfRule type="cellIs" dxfId="196"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631</v>
      </c>
    </row>
    <row r="2" spans="1:10" ht="15.75" x14ac:dyDescent="0.25">
      <c r="A2" s="2"/>
      <c r="B2" s="89"/>
      <c r="H2" s="79" t="s">
        <v>152</v>
      </c>
    </row>
    <row r="3" spans="1:10" ht="13.9" customHeight="1" x14ac:dyDescent="0.2">
      <c r="A3" s="90"/>
      <c r="B3" s="814">
        <f>INDICE!A3</f>
        <v>44348</v>
      </c>
      <c r="C3" s="814"/>
      <c r="D3" s="814"/>
      <c r="E3" s="91"/>
      <c r="F3" s="815" t="s">
        <v>117</v>
      </c>
      <c r="G3" s="815"/>
      <c r="H3" s="815"/>
    </row>
    <row r="4" spans="1:10" x14ac:dyDescent="0.2">
      <c r="A4" s="92"/>
      <c r="B4" s="93" t="s">
        <v>144</v>
      </c>
      <c r="C4" s="503" t="s">
        <v>145</v>
      </c>
      <c r="D4" s="93" t="s">
        <v>153</v>
      </c>
      <c r="E4" s="93"/>
      <c r="F4" s="93" t="s">
        <v>144</v>
      </c>
      <c r="G4" s="503" t="s">
        <v>145</v>
      </c>
      <c r="H4" s="93" t="s">
        <v>153</v>
      </c>
    </row>
    <row r="5" spans="1:10" x14ac:dyDescent="0.2">
      <c r="A5" s="90" t="s">
        <v>154</v>
      </c>
      <c r="B5" s="94">
        <v>67.562359999999998</v>
      </c>
      <c r="C5" s="96">
        <v>3.4167299999999994</v>
      </c>
      <c r="D5" s="348">
        <v>70.979089999999999</v>
      </c>
      <c r="E5" s="94"/>
      <c r="F5" s="94">
        <v>668.26874000000146</v>
      </c>
      <c r="G5" s="96">
        <v>34.657959999999953</v>
      </c>
      <c r="H5" s="348">
        <v>702.92670000000146</v>
      </c>
    </row>
    <row r="6" spans="1:10" x14ac:dyDescent="0.2">
      <c r="A6" s="92" t="s">
        <v>155</v>
      </c>
      <c r="B6" s="95">
        <v>13.308239999999998</v>
      </c>
      <c r="C6" s="96">
        <v>0.69523000000000001</v>
      </c>
      <c r="D6" s="349">
        <v>14.003469999999998</v>
      </c>
      <c r="E6" s="95"/>
      <c r="F6" s="95">
        <v>125.07657999999988</v>
      </c>
      <c r="G6" s="96">
        <v>7.2237900000000028</v>
      </c>
      <c r="H6" s="349">
        <v>132.30036999999987</v>
      </c>
    </row>
    <row r="7" spans="1:10" x14ac:dyDescent="0.2">
      <c r="A7" s="92" t="s">
        <v>156</v>
      </c>
      <c r="B7" s="95">
        <v>8.1775400000000005</v>
      </c>
      <c r="C7" s="96">
        <v>0.71463999999999994</v>
      </c>
      <c r="D7" s="349">
        <v>8.8921799999999998</v>
      </c>
      <c r="E7" s="95"/>
      <c r="F7" s="95">
        <v>81.704750000000004</v>
      </c>
      <c r="G7" s="96">
        <v>7.284480000000003</v>
      </c>
      <c r="H7" s="349">
        <v>88.989230000000006</v>
      </c>
    </row>
    <row r="8" spans="1:10" x14ac:dyDescent="0.2">
      <c r="A8" s="92" t="s">
        <v>157</v>
      </c>
      <c r="B8" s="95">
        <v>21.574939999999998</v>
      </c>
      <c r="C8" s="96">
        <v>1.2451199999999998</v>
      </c>
      <c r="D8" s="349">
        <v>22.820059999999998</v>
      </c>
      <c r="E8" s="95"/>
      <c r="F8" s="95">
        <v>194.15960999999996</v>
      </c>
      <c r="G8" s="96">
        <v>12.61628</v>
      </c>
      <c r="H8" s="349">
        <v>206.77588999999995</v>
      </c>
    </row>
    <row r="9" spans="1:10" x14ac:dyDescent="0.2">
      <c r="A9" s="92" t="s">
        <v>158</v>
      </c>
      <c r="B9" s="95">
        <v>30.515000000000008</v>
      </c>
      <c r="C9" s="96">
        <v>10.167999999999999</v>
      </c>
      <c r="D9" s="349">
        <v>40.683000000000007</v>
      </c>
      <c r="E9" s="95"/>
      <c r="F9" s="95">
        <v>340.85610000000003</v>
      </c>
      <c r="G9" s="96">
        <v>117.52301000000003</v>
      </c>
      <c r="H9" s="349">
        <v>458.37911000000008</v>
      </c>
    </row>
    <row r="10" spans="1:10" x14ac:dyDescent="0.2">
      <c r="A10" s="92" t="s">
        <v>159</v>
      </c>
      <c r="B10" s="95">
        <v>6.5574399999999988</v>
      </c>
      <c r="C10" s="96">
        <v>0.40398000000000001</v>
      </c>
      <c r="D10" s="349">
        <v>6.9614199999999986</v>
      </c>
      <c r="E10" s="95"/>
      <c r="F10" s="95">
        <v>58.988039999999963</v>
      </c>
      <c r="G10" s="96">
        <v>4.0769299999999999</v>
      </c>
      <c r="H10" s="349">
        <v>63.06496999999996</v>
      </c>
    </row>
    <row r="11" spans="1:10" x14ac:dyDescent="0.2">
      <c r="A11" s="92" t="s">
        <v>160</v>
      </c>
      <c r="B11" s="95">
        <v>23.862620000000007</v>
      </c>
      <c r="C11" s="96">
        <v>1.5454099999999997</v>
      </c>
      <c r="D11" s="349">
        <v>25.408030000000007</v>
      </c>
      <c r="E11" s="95"/>
      <c r="F11" s="95">
        <v>236.33864999999986</v>
      </c>
      <c r="G11" s="96">
        <v>17.032610000000012</v>
      </c>
      <c r="H11" s="349">
        <v>253.37125999999986</v>
      </c>
    </row>
    <row r="12" spans="1:10" x14ac:dyDescent="0.2">
      <c r="A12" s="92" t="s">
        <v>524</v>
      </c>
      <c r="B12" s="95">
        <v>18.59008</v>
      </c>
      <c r="C12" s="96">
        <v>0.99250000000000005</v>
      </c>
      <c r="D12" s="349">
        <v>19.58258</v>
      </c>
      <c r="E12" s="95"/>
      <c r="F12" s="95">
        <v>174.30744000000013</v>
      </c>
      <c r="G12" s="96">
        <v>9.8488300000000226</v>
      </c>
      <c r="H12" s="349">
        <v>184.15627000000015</v>
      </c>
      <c r="J12" s="96"/>
    </row>
    <row r="13" spans="1:10" x14ac:dyDescent="0.2">
      <c r="A13" s="92" t="s">
        <v>161</v>
      </c>
      <c r="B13" s="95">
        <v>77.343319999999991</v>
      </c>
      <c r="C13" s="96">
        <v>5.3575799999999996</v>
      </c>
      <c r="D13" s="349">
        <v>82.70089999999999</v>
      </c>
      <c r="E13" s="95"/>
      <c r="F13" s="95">
        <v>755.66951000000051</v>
      </c>
      <c r="G13" s="96">
        <v>55.601129999999969</v>
      </c>
      <c r="H13" s="349">
        <v>811.27064000000053</v>
      </c>
      <c r="J13" s="96"/>
    </row>
    <row r="14" spans="1:10" x14ac:dyDescent="0.2">
      <c r="A14" s="92" t="s">
        <v>162</v>
      </c>
      <c r="B14" s="95">
        <v>0.48053000000000001</v>
      </c>
      <c r="C14" s="96">
        <v>5.3030000000000001E-2</v>
      </c>
      <c r="D14" s="350">
        <v>0.53356000000000003</v>
      </c>
      <c r="E14" s="96"/>
      <c r="F14" s="95">
        <v>4.7643899999999997</v>
      </c>
      <c r="G14" s="96">
        <v>0.69834999999999992</v>
      </c>
      <c r="H14" s="350">
        <v>5.4627399999999993</v>
      </c>
      <c r="J14" s="96"/>
    </row>
    <row r="15" spans="1:10" x14ac:dyDescent="0.2">
      <c r="A15" s="92" t="s">
        <v>163</v>
      </c>
      <c r="B15" s="95">
        <v>52.484219999999986</v>
      </c>
      <c r="C15" s="96">
        <v>2.6734599999999999</v>
      </c>
      <c r="D15" s="349">
        <v>55.157679999999985</v>
      </c>
      <c r="E15" s="95"/>
      <c r="F15" s="95">
        <v>517.0828400000006</v>
      </c>
      <c r="G15" s="96">
        <v>27.680710000000012</v>
      </c>
      <c r="H15" s="349">
        <v>544.76355000000058</v>
      </c>
      <c r="J15" s="96"/>
    </row>
    <row r="16" spans="1:10" x14ac:dyDescent="0.2">
      <c r="A16" s="92" t="s">
        <v>164</v>
      </c>
      <c r="B16" s="95">
        <v>8.2851999999999997</v>
      </c>
      <c r="C16" s="96">
        <v>0.36361999999999994</v>
      </c>
      <c r="D16" s="349">
        <v>8.6488199999999988</v>
      </c>
      <c r="E16" s="95"/>
      <c r="F16" s="95">
        <v>82.653930000000031</v>
      </c>
      <c r="G16" s="96">
        <v>3.6127700000000003</v>
      </c>
      <c r="H16" s="349">
        <v>86.266700000000029</v>
      </c>
      <c r="J16" s="96"/>
    </row>
    <row r="17" spans="1:11" x14ac:dyDescent="0.2">
      <c r="A17" s="92" t="s">
        <v>165</v>
      </c>
      <c r="B17" s="95">
        <v>22.588290000000001</v>
      </c>
      <c r="C17" s="96">
        <v>1.57257</v>
      </c>
      <c r="D17" s="349">
        <v>24.16086</v>
      </c>
      <c r="E17" s="95"/>
      <c r="F17" s="95">
        <v>220.50091</v>
      </c>
      <c r="G17" s="96">
        <v>16.34079000000002</v>
      </c>
      <c r="H17" s="349">
        <v>236.84170000000003</v>
      </c>
      <c r="J17" s="96"/>
    </row>
    <row r="18" spans="1:11" x14ac:dyDescent="0.2">
      <c r="A18" s="92" t="s">
        <v>166</v>
      </c>
      <c r="B18" s="95">
        <v>2.2246000000000006</v>
      </c>
      <c r="C18" s="96">
        <v>0.12616999999999998</v>
      </c>
      <c r="D18" s="349">
        <v>2.3507700000000007</v>
      </c>
      <c r="E18" s="95"/>
      <c r="F18" s="95">
        <v>21.217739999999996</v>
      </c>
      <c r="G18" s="96">
        <v>1.464019999999999</v>
      </c>
      <c r="H18" s="349">
        <v>22.681759999999993</v>
      </c>
      <c r="J18" s="96"/>
    </row>
    <row r="19" spans="1:11" x14ac:dyDescent="0.2">
      <c r="A19" s="92" t="s">
        <v>167</v>
      </c>
      <c r="B19" s="95">
        <v>58.405070000000009</v>
      </c>
      <c r="C19" s="96">
        <v>3.1265500000000004</v>
      </c>
      <c r="D19" s="349">
        <v>61.531620000000011</v>
      </c>
      <c r="E19" s="95"/>
      <c r="F19" s="95">
        <v>565.34554999999978</v>
      </c>
      <c r="G19" s="96">
        <v>33.041060000000002</v>
      </c>
      <c r="H19" s="349">
        <v>598.38660999999979</v>
      </c>
      <c r="J19" s="96"/>
    </row>
    <row r="20" spans="1:11" x14ac:dyDescent="0.2">
      <c r="A20" s="92" t="s">
        <v>168</v>
      </c>
      <c r="B20" s="96">
        <v>0.51011999999999991</v>
      </c>
      <c r="C20" s="96">
        <v>0</v>
      </c>
      <c r="D20" s="350">
        <v>0.51011999999999991</v>
      </c>
      <c r="E20" s="96"/>
      <c r="F20" s="95">
        <v>5.5922599999999987</v>
      </c>
      <c r="G20" s="96">
        <v>0</v>
      </c>
      <c r="H20" s="350">
        <v>5.5922599999999987</v>
      </c>
      <c r="J20" s="96"/>
    </row>
    <row r="21" spans="1:11" x14ac:dyDescent="0.2">
      <c r="A21" s="92" t="s">
        <v>169</v>
      </c>
      <c r="B21" s="95">
        <v>11.954940000000001</v>
      </c>
      <c r="C21" s="96">
        <v>0.76340000000000008</v>
      </c>
      <c r="D21" s="349">
        <v>12.718340000000001</v>
      </c>
      <c r="E21" s="95"/>
      <c r="F21" s="95">
        <v>119.38421000000002</v>
      </c>
      <c r="G21" s="96">
        <v>7.8350199999999992</v>
      </c>
      <c r="H21" s="349">
        <v>127.21923000000002</v>
      </c>
      <c r="J21" s="96"/>
      <c r="K21" s="96"/>
    </row>
    <row r="22" spans="1:11" x14ac:dyDescent="0.2">
      <c r="A22" s="92" t="s">
        <v>170</v>
      </c>
      <c r="B22" s="95">
        <v>7.4524900000000009</v>
      </c>
      <c r="C22" s="96">
        <v>0.32225999999999999</v>
      </c>
      <c r="D22" s="349">
        <v>7.7747500000000009</v>
      </c>
      <c r="E22" s="95"/>
      <c r="F22" s="95">
        <v>61.716550000000012</v>
      </c>
      <c r="G22" s="96">
        <v>3.08866</v>
      </c>
      <c r="H22" s="349">
        <v>64.805210000000017</v>
      </c>
      <c r="J22" s="96"/>
    </row>
    <row r="23" spans="1:11" x14ac:dyDescent="0.2">
      <c r="A23" s="97" t="s">
        <v>171</v>
      </c>
      <c r="B23" s="98">
        <v>16.409779999999994</v>
      </c>
      <c r="C23" s="96">
        <v>1.1154900000000001</v>
      </c>
      <c r="D23" s="351">
        <v>17.525269999999995</v>
      </c>
      <c r="E23" s="98"/>
      <c r="F23" s="98">
        <v>178.29096999999993</v>
      </c>
      <c r="G23" s="96">
        <v>12.339330000000002</v>
      </c>
      <c r="H23" s="351">
        <v>190.63029999999992</v>
      </c>
      <c r="J23" s="96"/>
    </row>
    <row r="24" spans="1:11" x14ac:dyDescent="0.2">
      <c r="A24" s="99" t="s">
        <v>438</v>
      </c>
      <c r="B24" s="100">
        <v>448.28678000000002</v>
      </c>
      <c r="C24" s="100">
        <v>34.655740000000009</v>
      </c>
      <c r="D24" s="100">
        <v>482.94252000000006</v>
      </c>
      <c r="E24" s="100"/>
      <c r="F24" s="100">
        <v>4411.9187700000057</v>
      </c>
      <c r="G24" s="100">
        <v>371.96573000000143</v>
      </c>
      <c r="H24" s="100">
        <v>4783.8845000000074</v>
      </c>
      <c r="J24" s="96"/>
    </row>
    <row r="25" spans="1:11" x14ac:dyDescent="0.2">
      <c r="H25" s="79" t="s">
        <v>222</v>
      </c>
      <c r="J25" s="96"/>
    </row>
    <row r="26" spans="1:11" x14ac:dyDescent="0.2">
      <c r="A26" s="352" t="s">
        <v>574</v>
      </c>
      <c r="G26" s="58"/>
      <c r="H26" s="58"/>
      <c r="J26" s="96"/>
    </row>
    <row r="27" spans="1:11" x14ac:dyDescent="0.2">
      <c r="A27" s="101" t="s">
        <v>223</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9"/>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5" priority="11" operator="between">
      <formula>0</formula>
      <formula>0.5</formula>
    </cfRule>
    <cfRule type="cellIs" dxfId="194" priority="12" operator="between">
      <formula>0</formula>
      <formula>0.49</formula>
    </cfRule>
  </conditionalFormatting>
  <conditionalFormatting sqref="C5:C23">
    <cfRule type="cellIs" dxfId="193" priority="10" stopIfTrue="1" operator="equal">
      <formula>0</formula>
    </cfRule>
  </conditionalFormatting>
  <conditionalFormatting sqref="G20">
    <cfRule type="cellIs" dxfId="192" priority="9" stopIfTrue="1" operator="equal">
      <formula>0</formula>
    </cfRule>
  </conditionalFormatting>
  <conditionalFormatting sqref="G5:G23">
    <cfRule type="cellIs" dxfId="191" priority="8" stopIfTrue="1" operator="equal">
      <formula>0</formula>
    </cfRule>
  </conditionalFormatting>
  <conditionalFormatting sqref="J12:J30">
    <cfRule type="cellIs" dxfId="190" priority="6" operator="between">
      <formula>0</formula>
      <formula>0.5</formula>
    </cfRule>
    <cfRule type="cellIs" dxfId="189" priority="7" operator="between">
      <formula>0</formula>
      <formula>0.49</formula>
    </cfRule>
  </conditionalFormatting>
  <conditionalFormatting sqref="J27">
    <cfRule type="cellIs" dxfId="188" priority="5" stopIfTrue="1" operator="equal">
      <formula>0</formula>
    </cfRule>
  </conditionalFormatting>
  <conditionalFormatting sqref="J12:J30">
    <cfRule type="cellIs" dxfId="187"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2021-08-25T11:04:05Z</dcterms:modified>
</cp:coreProperties>
</file>