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U:\INFORMES CORES WEB\BEH\BEH 2014\2021\09. SEPTIEMBRE\"/>
    </mc:Choice>
  </mc:AlternateContent>
  <xr:revisionPtr revIDLastSave="0" documentId="13_ncr:1_{9CAA48E4-4B48-4102-8660-9AC815C35E38}" xr6:coauthVersionLast="47" xr6:coauthVersionMax="47" xr10:uidLastSave="{00000000-0000-0000-0000-000000000000}"/>
  <bookViews>
    <workbookView xWindow="2055" yWindow="1065" windowWidth="22830" windowHeight="14925"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D10" i="46"/>
  <c r="B10" i="46"/>
  <c r="F11" i="25" l="1"/>
  <c r="D11" i="25"/>
  <c r="B11"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<sst xmlns="http://schemas.openxmlformats.org/spreadsheetml/2006/main" count="1784" uniqueCount="686">
  <si>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</si>
  <si>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</si>
  <si>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</si>
  <si>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</si>
  <si>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</si>
  <si>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</si>
  <si>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</si>
  <si>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</si>
  <si>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</si>
  <si>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</si>
  <si>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</si>
  <si>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</si>
  <si>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</si>
  <si>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</si>
  <si>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</si>
  <si>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</si>
  <si>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</si>
  <si>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</si>
  <si>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</si>
  <si>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</si>
  <si>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</si>
  <si>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</si>
  <si>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</si>
  <si>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</si>
  <si>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</si>
  <si>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</si>
  <si>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</si>
  <si>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</si>
  <si>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</si>
  <si>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</si>
  <si>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</si>
  <si>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</si>
  <si>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</si>
  <si>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</si>
  <si>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</si>
  <si>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</si>
  <si>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</si>
  <si>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</si>
  <si>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</si>
  <si>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</si>
  <si>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</si>
  <si>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</si>
  <si>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</si>
  <si>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</si>
  <si>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</si>
  <si>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</si>
  <si>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</si>
  <si>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</si>
  <si>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</si>
  <si>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</si>
  <si>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</si>
  <si>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</si>
  <si>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</si>
  <si>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</si>
  <si>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</si>
  <si>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</si>
  <si>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</si>
  <si>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</si>
  <si>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</si>
  <si>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</si>
  <si>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</si>
  <si>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</si>
  <si>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</si>
  <si>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</si>
  <si>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</si>
  <si>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</si>
  <si>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</si>
  <si>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</si>
  <si>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</si>
  <si>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</si>
  <si>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</si>
  <si>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</si>
  <si>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</si>
  <si>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</si>
  <si>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</si>
  <si>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</si>
  <si>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</si>
  <si>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</si>
  <si>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</si>
  <si>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</si>
  <si>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</si>
  <si>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</si>
  <si>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</si>
  <si>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</si>
  <si>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</si>
  <si>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</si>
  <si>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</si>
  <si>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</si>
  <si>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</si>
  <si>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</si>
  <si>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</si>
  <si>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</si>
  <si>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</si>
  <si>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</si>
  <si>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</si>
  <si>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</si>
  <si>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</si>
  <si>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</si>
  <si>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</si>
  <si>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</si>
  <si>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</si>
  <si>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</si>
  <si>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</si>
  <si>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</si>
  <si>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</si>
  <si>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</si>
  <si>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</si>
  <si>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</si>
  <si>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</si>
  <si>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</si>
  <si>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</si>
  <si>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</si>
  <si>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</si>
  <si>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</si>
  <si>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</si>
  <si>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</si>
  <si>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</si>
  <si>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</si>
  <si>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</si>
  <si>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</si>
  <si>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</si>
  <si>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</si>
  <si>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</si>
  <si>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</si>
  <si>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</si>
  <si>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</si>
  <si>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</si>
  <si>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</si>
  <si>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</si>
  <si>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</si>
  <si>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</si>
  <si>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</si>
  <si>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</si>
  <si>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</si>
  <si>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</si>
  <si>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</si>
  <si>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</si>
  <si>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</si>
  <si>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</si>
  <si>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</si>
  <si>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</si>
  <si>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</si>
  <si>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</si>
  <si>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</si>
  <si>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</si>
  <si>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</si>
  <si>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</si>
  <si>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</si>
  <si>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</si>
  <si>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</si>
  <si>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</si>
  <si>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</si>
  <si>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</si>
  <si>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</si>
  <si>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</si>
  <si>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</si>
  <si>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</si>
  <si>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</si>
  <si>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</si>
  <si>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</si>
  <si>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</si>
  <si>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</si>
  <si>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</si>
  <si>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</si>
  <si>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</si>
  <si>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</si>
  <si>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</si>
  <si>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</si>
  <si>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</si>
  <si>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</si>
  <si>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</si>
  <si>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</si>
  <si>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</si>
  <si>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</si>
  <si>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</si>
  <si>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</si>
  <si>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</si>
  <si>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</si>
  <si>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</si>
  <si>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</si>
  <si>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</si>
  <si>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</si>
  <si>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</si>
  <si>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</si>
  <si>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</si>
  <si>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</si>
  <si>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</si>
  <si>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</si>
  <si>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</si>
  <si>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</si>
  <si>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</si>
  <si>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</si>
  <si>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</si>
  <si>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</si>
  <si>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</si>
  <si>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</si>
  <si>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</si>
  <si>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</si>
  <si>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</si>
  <si>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</si>
  <si>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</si>
  <si>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</si>
  <si>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</si>
  <si>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</si>
  <si>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</si>
  <si>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</si>
  <si>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</si>
  <si>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</si>
  <si>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</si>
  <si>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</si>
  <si>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</si>
  <si>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</si>
  <si>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</si>
  <si>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</si>
  <si>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</si>
  <si>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</si>
  <si>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</si>
  <si>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</si>
  <si>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</si>
  <si>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</si>
  <si>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</si>
  <si>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</si>
  <si>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</si>
  <si>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</si>
  <si>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</si>
  <si>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</si>
  <si>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</si>
  <si>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</si>
  <si>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</si>
  <si>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</si>
  <si>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</si>
  <si>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</si>
  <si>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</si>
  <si>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</si>
  <si>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</si>
  <si>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</si>
  <si>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</si>
  <si>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</si>
  <si>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</si>
  <si>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</si>
  <si>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</si>
  <si>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</si>
  <si>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</si>
  <si>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</si>
  <si>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</si>
  <si>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</si>
  <si>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</si>
  <si>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</si>
  <si>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</si>
  <si>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</si>
  <si>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</si>
  <si>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</si>
  <si>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</si>
  <si>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</si>
  <si>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</si>
  <si>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</si>
  <si>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</si>
  <si>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</si>
  <si>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</si>
  <si>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</si>
  <si>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</si>
  <si>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</si>
  <si>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</si>
  <si>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</si>
  <si>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</si>
  <si>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</si>
  <si>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</si>
  <si>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</si>
  <si>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</si>
  <si>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</si>
  <si>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</si>
  <si>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</si>
  <si>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</si>
  <si>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</si>
  <si>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</si>
  <si>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</si>
  <si>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</si>
  <si>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</si>
  <si>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</si>
  <si>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</si>
  <si>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</si>
  <si>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</si>
  <si>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</si>
  <si>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</si>
  <si>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</si>
  <si>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</si>
  <si>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</si>
  <si>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</si>
  <si>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</si>
  <si>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</si>
  <si>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</si>
  <si>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</si>
  <si>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</si>
  <si>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</si>
  <si>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</si>
  <si>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</si>
  <si>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</si>
  <si>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</si>
  <si>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</si>
  <si>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</si>
  <si>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</si>
  <si>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</si>
  <si>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</si>
  <si>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</si>
  <si>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</si>
  <si>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</si>
  <si>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</si>
  <si>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</si>
  <si>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</si>
  <si>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</si>
  <si>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</si>
  <si>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</si>
  <si>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</si>
  <si>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</si>
  <si>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</si>
  <si>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</si>
  <si>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</si>
  <si>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</si>
  <si>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</si>
  <si>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</si>
  <si>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</si>
  <si>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</si>
  <si>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</si>
  <si>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</si>
  <si>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</si>
  <si>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</si>
  <si>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</si>
  <si>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</si>
  <si>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</si>
  <si>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</si>
  <si>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</si>
  <si>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</si>
  <si>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</si>
  <si>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</si>
  <si>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</si>
  <si>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</si>
  <si>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</si>
  <si>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</si>
  <si>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</si>
  <si>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</si>
  <si>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</si>
  <si>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</si>
  <si>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</si>
  <si>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</si>
  <si>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</si>
  <si>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</si>
  <si>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</si>
  <si>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</si>
  <si>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</si>
  <si>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</si>
  <si>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</si>
  <si>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</si>
  <si>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</si>
  <si>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</si>
  <si>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</si>
  <si>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</si>
  <si>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</si>
  <si>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</si>
  <si>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</si>
  <si>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</si>
  <si>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</si>
  <si>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</si>
  <si>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</si>
  <si>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</si>
  <si>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</si>
  <si>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</si>
  <si>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</si>
  <si>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</si>
  <si>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</si>
  <si>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</si>
  <si>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</si>
  <si>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</si>
  <si>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</si>
  <si>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</si>
  <si>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</si>
  <si>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</si>
  <si>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</si>
  <si>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</si>
  <si>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</si>
  <si>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</si>
  <si>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</si>
  <si>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</si>
  <si>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</si>
  <si>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</si>
  <si>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</si>
  <si>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</si>
  <si>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</si>
  <si>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</si>
  <si>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</si>
  <si>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</si>
  <si>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</si>
  <si>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</si>
  <si>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</si>
  <si>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</si>
  <si>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</si>
  <si>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</si>
  <si>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</si>
  <si>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</si>
  <si>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</si>
  <si>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</si>
  <si>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</si>
  <si>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</si>
  <si>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</si>
  <si>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</si>
  <si>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</si>
  <si>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</si>
  <si>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</si>
  <si>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</si>
  <si>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</si>
  <si>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</si>
  <si>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</si>
  <si>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</si>
  <si>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</si>
  <si>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</si>
  <si>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</si>
  <si>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</si>
  <si>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</si>
  <si>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</si>
  <si>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</si>
  <si>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</si>
  <si>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</si>
  <si>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</si>
  <si>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</si>
  <si>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</si>
  <si>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</si>
  <si>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</si>
  <si>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</si>
  <si>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</si>
  <si>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</si>
  <si>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</si>
  <si>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</si>
  <si>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</si>
  <si>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</si>
  <si>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</si>
  <si>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</si>
  <si>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</si>
  <si>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</si>
  <si>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</si>
  <si>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</si>
  <si>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</si>
  <si>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</si>
  <si>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</si>
  <si>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</si>
  <si>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</si>
  <si>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</si>
  <si>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</si>
  <si>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</si>
  <si>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</si>
  <si>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</si>
  <si>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</si>
  <si>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</si>
  <si>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</si>
  <si>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</si>
  <si>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</si>
  <si>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</si>
  <si>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</si>
  <si>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</si>
  <si>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</si>
  <si>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</si>
  <si>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</si>
  <si>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</si>
  <si>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</si>
  <si>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</si>
  <si>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</si>
  <si>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</si>
  <si>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</si>
  <si>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</si>
  <si>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</si>
  <si>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</si>
  <si>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</si>
  <si>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</si>
  <si>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</si>
  <si>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</si>
  <si>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</si>
  <si>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</si>
  <si>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</si>
  <si>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</si>
  <si>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</si>
  <si>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</si>
  <si>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</si>
  <si>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</si>
  <si>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</si>
  <si>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</si>
  <si>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</si>
  <si>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</si>
  <si>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</si>
  <si>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</si>
  <si>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</si>
  <si>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</si>
  <si>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</si>
  <si>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</si>
  <si>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</si>
  <si>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</si>
  <si>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</si>
  <si>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</si>
  <si>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</si>
  <si>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</si>
  <si>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</si>
  <si>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</si>
  <si>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</si>
  <si>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</si>
  <si>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</si>
  <si>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</si>
  <si>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</si>
  <si>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</si>
  <si>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</si>
  <si>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</si>
  <si>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</si>
  <si>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</si>
  <si>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</si>
  <si>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</si>
  <si>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</si>
  <si>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</si>
  <si>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</si>
  <si>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</si>
  <si>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</si>
  <si>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</si>
  <si>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</si>
  <si>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</si>
  <si>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</si>
  <si>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</si>
  <si>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</si>
  <si>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</si>
  <si>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</si>
  <si>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</si>
  <si>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</si>
  <si>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</si>
  <si>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</si>
  <si>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</si>
  <si>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</si>
  <si>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</si>
  <si>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</si>
  <si>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</si>
  <si>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</si>
  <si>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</si>
  <si>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</si>
  <si>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</si>
  <si>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</si>
  <si>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</si>
  <si>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</si>
  <si>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</si>
  <si>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</si>
  <si>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</si>
  <si>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</si>
  <si>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</si>
  <si>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</si>
  <si>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</si>
  <si>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</si>
  <si>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</si>
  <si>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</si>
  <si>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</si>
  <si>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</si>
  <si>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</si>
  <si>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</si>
  <si>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</si>
  <si>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</si>
  <si>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</si>
  <si>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</si>
  <si>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</si>
  <si>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</si>
  <si>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</si>
  <si>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</si>
  <si>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</si>
  <si>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</si>
  <si>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</si>
  <si>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</si>
  <si>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</si>
  <si>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</si>
  <si>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</si>
  <si>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</si>
  <si>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</si>
  <si>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</si>
  <si>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</si>
  <si>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</si>
  <si>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</si>
  <si>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</si>
  <si>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</si>
  <si>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</si>
  <si>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</si>
  <si>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</si>
  <si>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</si>
  <si>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 xml:space="preserve">Estonia, Finlandia, Francia, Grecia, Hungría, Irlanda, Italia, Japón, Luxemburgo, México, Noruega, Nueva Zelanda,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</si>
  <si>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</si>
  <si>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</si>
  <si>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</si>
  <si>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</si>
  <si>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</si>
  <si>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</si>
  <si>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</si>
  <si>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</si>
  <si>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</si>
  <si>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</si>
  <si>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</si>
  <si>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</si>
  <si>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</si>
  <si>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</si>
  <si>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</si>
  <si>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</si>
  <si>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</si>
  <si>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</si>
  <si>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21 Noviembre</t>
  </si>
  <si>
    <t>16 Enero</t>
  </si>
  <si>
    <t>20 Marzo</t>
  </si>
  <si>
    <t>22 Mayo</t>
  </si>
  <si>
    <t>17 Julio</t>
  </si>
  <si>
    <t>18 Septiembre</t>
  </si>
  <si>
    <t>20 Noviembre</t>
  </si>
  <si>
    <t>15 Enero</t>
  </si>
  <si>
    <t>19 Marzo</t>
  </si>
  <si>
    <t>América Central y del Sur</t>
  </si>
  <si>
    <t>21 Mayo</t>
  </si>
  <si>
    <t>16 Julio</t>
  </si>
  <si>
    <t>Gibraltar</t>
  </si>
  <si>
    <t>1 Enero</t>
  </si>
  <si>
    <t>1 Abril</t>
  </si>
  <si>
    <t>1 Julio</t>
  </si>
  <si>
    <t>1 Octubre</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</si>
  <si>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</si>
  <si>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</si>
  <si>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</si>
  <si>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</si>
  <si>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</si>
  <si>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</si>
  <si>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</si>
  <si>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</si>
  <si>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</si>
  <si>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</si>
  <si>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</si>
  <si>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</si>
  <si>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</si>
  <si>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</si>
  <si>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</si>
  <si>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</si>
  <si>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</si>
  <si>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</si>
  <si>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</si>
  <si>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</si>
  <si>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</si>
  <si>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</si>
  <si>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</si>
  <si>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xml:space="preserve">        UE **</t>
  </si>
  <si>
    <t>Año 2019</t>
  </si>
  <si>
    <t>^ distinto de 0,0</t>
  </si>
  <si>
    <t>* Tasa de variación respecto al mismo periodo del año anterior   //   - igual que 0,0 / ^ distinto de 0,0
** Reino Unido no incluido desde el 1 de febrero de 2020 por su salida de la UE (31 enero 2020).</t>
  </si>
  <si>
    <t>21 Julio</t>
  </si>
  <si>
    <t xml:space="preserve">** Otras Salidas: Se incluyen puestas en frío y suministro directo a buques consumidores.
Nota: Las exportaciones corresponden a GNL salvo en los casos en los que está especificado                                                                                                                                                                                                                                       </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</si>
  <si>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</si>
  <si>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</si>
  <si>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</si>
  <si>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</si>
  <si>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</si>
  <si>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</si>
  <si>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</si>
  <si>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</si>
  <si>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</si>
  <si>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</si>
  <si>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</si>
  <si>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</si>
  <si>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</si>
  <si>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</si>
  <si>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</si>
  <si>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</si>
  <si>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</si>
  <si>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</si>
  <si>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 xml:space="preserve">Plantas de regasificación </t>
  </si>
  <si>
    <t>Otras salidas</t>
  </si>
  <si>
    <t>20 Julio</t>
  </si>
  <si>
    <t>India</t>
  </si>
  <si>
    <t>ago-21</t>
  </si>
  <si>
    <t>Papúa Nueva Guinea</t>
  </si>
  <si>
    <t>Omán</t>
  </si>
  <si>
    <t>UE**</t>
  </si>
  <si>
    <t>Otras salidas del sistema**</t>
  </si>
  <si>
    <t>sep-21</t>
  </si>
  <si>
    <t>21 Septiembre</t>
  </si>
  <si>
    <t>sep-20</t>
  </si>
  <si>
    <t>BOLETÍN ESTADÍSTICO HIDROCARBUROS SEPTIEMBRE 2021</t>
  </si>
  <si>
    <t>3º 2021</t>
  </si>
  <si>
    <t>Otros Europa y Euroasia</t>
  </si>
  <si>
    <t>19 Septiembre</t>
  </si>
  <si>
    <t>UE*</t>
  </si>
  <si>
    <t>* Tasa de variación respecto al mismo periodo del año anterior // '- igual que 0,0 / ^ distinto de 0,0</t>
  </si>
  <si>
    <t>Pakistán</t>
  </si>
  <si>
    <t>*** Reino Unido no incluido desde el 1 de febrero de 2020 por su salida de la UE (31 enero 2020).</t>
  </si>
  <si>
    <t>Entrada de turistas (FRONTUR)</t>
  </si>
  <si>
    <t>Tarifa de último recurso de gas natural (TUR1)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</si>
</sst>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0.000000"/>
  </numFmts>
  <fonts count="60"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right style="thick">
        <color theme="6" tint="-0.249977111117893"/>
      </right>
      <top style="thin">
        <color indexed="64"/>
      </top>
      <bottom/>
      <diagonal/>
    </border>
    <border>
      <left/>
      <right style="thick">
        <color theme="6" tint="-0.249977111117893"/>
      </right>
      <top/>
      <bottom style="thin">
        <color indexed="64"/>
      </bottom>
      <diagonal/>
    </border>
  </borders>
  <cellStyleXfs count="120">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xf numFmtId="165" fontId="2" fillId="0" borderId="0" applyFont="0" applyFill="0" applyBorder="0" applyAlignment="0" applyProtection="0"/>
    <xf numFmtId="165" fontId="2" fillId="0" borderId="0" applyFont="0" applyFill="0" applyBorder="0" applyAlignment="0" applyProtection="0"/>
    <xf numFmtId="0" fontId="58" fillId="0" borderId="0"/>
    <xf numFmtId="0" fontId="58" fillId="0" borderId="0"/>
    <xf numFmtId="165" fontId="2" fillId="0" borderId="0" applyFont="0" applyFill="0" applyBorder="0" applyAlignment="0" applyProtection="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862">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2"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4" fillId="2" borderId="0" xfId="9" applyFont="1" applyFill="1" applyAlignment="1">
      <alignment horizontal="left"/>
    </xf>
    <xf numFmtId="3" fontId="4" fillId="13" borderId="0" xfId="1" applyNumberFormat="1" applyFill="1" applyAlignment="1">
      <alignment horizontal="right"/>
    </xf>
    <xf numFmtId="183"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5"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7"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2"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0" fillId="2" borderId="0" xfId="0" applyFill="1" applyBorder="1"/>
    <xf numFmtId="0" fontId="0" fillId="2" borderId="0" xfId="0"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0" fontId="24" fillId="4" borderId="25" xfId="1" applyFont="1" applyFill="1" applyBorder="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0" fontId="3" fillId="2" borderId="1" xfId="0" applyFont="1" applyFill="1" applyBorder="1" applyAlignment="1">
      <alignment horizontal="left"/>
    </xf>
    <xf numFmtId="173" fontId="31" fillId="6" borderId="0" xfId="0" applyNumberFormat="1" applyFont="1" applyFill="1" applyAlignment="1">
      <alignment horizontal="right" vertical="center"/>
    </xf>
    <xf numFmtId="4" fontId="4" fillId="11" borderId="0" xfId="1" applyNumberFormat="1" applyFill="1" applyAlignment="1">
      <alignment horizontal="right"/>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2" fillId="2" borderId="2" xfId="0" applyFont="1" applyFill="1" applyBorder="1"/>
    <xf numFmtId="177" fontId="13" fillId="6" borderId="0" xfId="0" applyNumberFormat="1" applyFont="1" applyFill="1" applyAlignment="1">
      <alignment horizontal="right"/>
    </xf>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168" fontId="31" fillId="2" borderId="0" xfId="0" applyNumberFormat="1" applyFont="1" applyFill="1" applyAlignment="1"/>
    <xf numFmtId="0" fontId="8" fillId="2" borderId="15" xfId="0" applyFont="1" applyFill="1" applyBorder="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3" fontId="17" fillId="9" borderId="24" xfId="0" applyNumberFormat="1" applyFont="1" applyFill="1" applyBorder="1" applyAlignment="1"/>
    <xf numFmtId="0" fontId="22" fillId="2" borderId="0" xfId="0" quotePrefix="1" applyFont="1" applyFill="1"/>
    <xf numFmtId="0" fontId="3" fillId="2" borderId="0" xfId="0" applyFont="1" applyFill="1" applyAlignment="1">
      <alignment horizontal="left"/>
    </xf>
    <xf numFmtId="168" fontId="15" fillId="2" borderId="0" xfId="13" applyNumberFormat="1" applyFont="1" applyFill="1" applyAlignment="1">
      <alignment horizontal="right"/>
    </xf>
    <xf numFmtId="3" fontId="15" fillId="11" borderId="0" xfId="1" quotePrefix="1" applyNumberFormat="1" applyFont="1" applyFill="1" applyAlignment="1">
      <alignment horizontal="right"/>
    </xf>
    <xf numFmtId="171" fontId="4" fillId="2" borderId="0" xfId="1" quotePrefix="1" applyNumberFormat="1" applyFill="1" applyAlignment="1">
      <alignment horizontal="right"/>
    </xf>
    <xf numFmtId="3" fontId="18" fillId="2" borderId="0" xfId="1" quotePrefix="1" applyNumberFormat="1" applyFon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1" fontId="17" fillId="2" borderId="0" xfId="0" applyNumberFormat="1" applyFont="1" applyFill="1"/>
    <xf numFmtId="0" fontId="22" fillId="2" borderId="0" xfId="1" applyFont="1" applyFill="1" applyAlignment="1">
      <alignment horizontal="left" vertical="top"/>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ont="1" applyFill="1" applyAlignment="1">
      <alignment horizontal="right"/>
    </xf>
    <xf numFmtId="3" fontId="18" fillId="6" borderId="2" xfId="1" quotePrefix="1" applyNumberFormat="1" applyFont="1" applyFill="1" applyBorder="1" applyAlignment="1">
      <alignment horizontal="right"/>
    </xf>
    <xf numFmtId="3" fontId="43" fillId="0" borderId="2" xfId="1" quotePrefix="1" applyNumberFormat="1" applyFont="1" applyFill="1" applyBorder="1" applyAlignment="1">
      <alignment horizontal="right"/>
    </xf>
    <xf numFmtId="0" fontId="22" fillId="2" borderId="0" xfId="1" applyFont="1" applyFill="1" applyAlignment="1"/>
    <xf numFmtId="0" fontId="0" fillId="0" borderId="0" xfId="0"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1" fontId="13" fillId="5" borderId="0" xfId="0" applyNumberFormat="1" applyFont="1" applyFill="1" applyAlignment="1"/>
    <xf numFmtId="171" fontId="13" fillId="2" borderId="0" xfId="0" applyNumberFormat="1" applyFont="1" applyFill="1" applyAlignment="1"/>
    <xf numFmtId="173" fontId="13" fillId="6" borderId="0" xfId="0" applyNumberFormat="1" applyFont="1" applyFill="1" applyAlignment="1"/>
    <xf numFmtId="177" fontId="4" fillId="6" borderId="0" xfId="1" quotePrefix="1" applyNumberFormat="1" applyFill="1" applyAlignment="1"/>
    <xf numFmtId="171" fontId="31" fillId="5" borderId="0" xfId="0" applyNumberFormat="1" applyFont="1" applyFill="1" applyAlignment="1"/>
    <xf numFmtId="171" fontId="31" fillId="2" borderId="0" xfId="0" applyNumberFormat="1" applyFont="1" applyFill="1" applyAlignment="1"/>
    <xf numFmtId="3" fontId="31" fillId="2"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168" fontId="4" fillId="6" borderId="0" xfId="1" quotePrefix="1" applyNumberFormat="1" applyFill="1" applyAlignment="1"/>
    <xf numFmtId="3" fontId="4" fillId="6" borderId="0" xfId="1" quotePrefix="1" applyNumberFormat="1" applyFill="1" applyAlignment="1"/>
    <xf numFmtId="171" fontId="17" fillId="2" borderId="2" xfId="0" applyNumberFormat="1" applyFont="1" applyFill="1" applyBorder="1" applyAlignment="1"/>
    <xf numFmtId="168" fontId="27" fillId="2" borderId="2" xfId="7" quotePrefix="1" applyNumberFormat="1" applyFont="1" applyFill="1" applyBorder="1" applyAlignment="1" applyProtection="1">
      <protection locked="0"/>
    </xf>
    <xf numFmtId="173" fontId="27" fillId="2" borderId="2" xfId="7" applyNumberFormat="1" applyFont="1" applyFill="1" applyBorder="1" applyAlignment="1" applyProtection="1">
      <protection locked="0"/>
    </xf>
    <xf numFmtId="170" fontId="4" fillId="2" borderId="0" xfId="1" applyNumberFormat="1" applyFill="1" applyAlignment="1">
      <alignment horizontal="right" indent="1"/>
    </xf>
    <xf numFmtId="4" fontId="4" fillId="2" borderId="0" xfId="1" applyNumberFormat="1" applyFill="1" applyBorder="1" applyAlignment="1">
      <alignment horizontal="right"/>
    </xf>
    <xf numFmtId="0" fontId="30" fillId="2" borderId="0" xfId="1" applyFont="1" applyFill="1" applyAlignment="1"/>
    <xf numFmtId="0" fontId="48" fillId="2" borderId="0" xfId="0" applyFont="1" applyFill="1" applyAlignment="1"/>
    <xf numFmtId="0" fontId="48" fillId="2" borderId="0" xfId="0" applyFont="1" applyFill="1" applyBorder="1" applyAlignment="1"/>
    <xf numFmtId="168" fontId="27" fillId="2" borderId="2" xfId="7" quotePrefix="1" applyNumberFormat="1" applyFont="1" applyFill="1" applyBorder="1" applyAlignment="1" applyProtection="1">
      <alignment horizontal="right"/>
      <protection locked="0"/>
    </xf>
    <xf numFmtId="174" fontId="16" fillId="2" borderId="1" xfId="0" applyNumberFormat="1" applyFont="1" applyFill="1" applyBorder="1" applyAlignment="1">
      <alignment horizontal="right"/>
    </xf>
    <xf numFmtId="0" fontId="29" fillId="7" borderId="0" xfId="0" applyFont="1" applyFill="1" applyBorder="1"/>
    <xf numFmtId="0" fontId="29" fillId="7" borderId="1" xfId="0" applyFont="1" applyFill="1" applyBorder="1"/>
    <xf numFmtId="171" fontId="0" fillId="0" borderId="0" xfId="0" applyNumberFormat="1"/>
    <xf numFmtId="185" fontId="0" fillId="0" borderId="0" xfId="0" applyNumberFormat="1"/>
    <xf numFmtId="0" fontId="8" fillId="6" borderId="23" xfId="0" applyFont="1" applyFill="1" applyBorder="1" applyAlignment="1">
      <alignment horizontal="left"/>
    </xf>
    <xf numFmtId="0" fontId="8" fillId="9" borderId="12" xfId="0" applyFont="1" applyFill="1" applyBorder="1" applyAlignment="1">
      <alignment horizontal="lef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0" fontId="8" fillId="2" borderId="26" xfId="1" applyFont="1" applyFill="1" applyBorder="1" applyAlignment="1">
      <alignment horizontal="center" vertical="center" wrapText="1" shrinkToFit="1"/>
    </xf>
    <xf numFmtId="0" fontId="8" fillId="2" borderId="27" xfId="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171" fontId="17" fillId="2" borderId="1" xfId="0" applyNumberFormat="1" applyFont="1" applyFill="1" applyBorder="1" applyAlignment="1">
      <alignment horizontal="left"/>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0" xfId="1" applyFont="1" applyFill="1" applyBorder="1" applyAlignment="1">
      <alignment horizontal="left" vertical="center"/>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Border="1" applyAlignment="1">
      <alignment horizontal="left" wrapText="1"/>
    </xf>
    <xf numFmtId="0" fontId="22" fillId="2" borderId="0" xfId="0" quotePrefix="1" applyFont="1" applyFill="1" applyAlignment="1">
      <alignment horizontal="left" vertical="top" wrapText="1"/>
    </xf>
    <xf numFmtId="0" fontId="22" fillId="2" borderId="0" xfId="1" applyFont="1" applyFill="1" applyAlignment="1">
      <alignment horizontal="left"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120">
    <cellStyle name="Hipervínculo" xfId="2" builtinId="8"/>
    <cellStyle name="Millares" xfId="24" builtinId="3"/>
    <cellStyle name="Millares 2" xfId="17" xr:uid="{00000000-0005-0000-0000-000002000000}"/>
    <cellStyle name="Millares 2 2" xfId="31" xr:uid="{00000000-0005-0000-0000-000003000000}"/>
    <cellStyle name="Millares 2 2 2" xfId="35" xr:uid="{00000000-0005-0000-0000-000004000000}"/>
    <cellStyle name="Millares 2 2 2 2" xfId="47" xr:uid="{00000000-0005-0000-0000-000005000000}"/>
    <cellStyle name="Millares 2 2 2 2 2" xfId="71" xr:uid="{00000000-0005-0000-0000-000006000000}"/>
    <cellStyle name="Millares 2 2 2 2 2 2" xfId="119" xr:uid="{00000000-0005-0000-0000-000007000000}"/>
    <cellStyle name="Millares 2 2 2 2 3" xfId="95" xr:uid="{00000000-0005-0000-0000-000008000000}"/>
    <cellStyle name="Millares 2 2 2 3" xfId="59" xr:uid="{00000000-0005-0000-0000-000009000000}"/>
    <cellStyle name="Millares 2 2 2 3 2" xfId="107" xr:uid="{00000000-0005-0000-0000-00000A000000}"/>
    <cellStyle name="Millares 2 2 2 4" xfId="83" xr:uid="{00000000-0005-0000-0000-00000B000000}"/>
    <cellStyle name="Millares 2 2 3" xfId="43" xr:uid="{00000000-0005-0000-0000-00000C000000}"/>
    <cellStyle name="Millares 2 2 3 2" xfId="67" xr:uid="{00000000-0005-0000-0000-00000D000000}"/>
    <cellStyle name="Millares 2 2 3 2 2" xfId="115" xr:uid="{00000000-0005-0000-0000-00000E000000}"/>
    <cellStyle name="Millares 2 2 3 3" xfId="91" xr:uid="{00000000-0005-0000-0000-00000F000000}"/>
    <cellStyle name="Millares 2 2 4" xfId="55" xr:uid="{00000000-0005-0000-0000-000010000000}"/>
    <cellStyle name="Millares 2 2 4 2" xfId="103" xr:uid="{00000000-0005-0000-0000-000011000000}"/>
    <cellStyle name="Millares 2 2 5" xfId="79" xr:uid="{00000000-0005-0000-0000-000012000000}"/>
    <cellStyle name="Millares 2 3" xfId="33" xr:uid="{00000000-0005-0000-0000-000013000000}"/>
    <cellStyle name="Millares 2 3 2" xfId="45" xr:uid="{00000000-0005-0000-0000-000014000000}"/>
    <cellStyle name="Millares 2 3 2 2" xfId="69" xr:uid="{00000000-0005-0000-0000-000015000000}"/>
    <cellStyle name="Millares 2 3 2 2 2" xfId="117" xr:uid="{00000000-0005-0000-0000-000016000000}"/>
    <cellStyle name="Millares 2 3 2 3" xfId="93" xr:uid="{00000000-0005-0000-0000-000017000000}"/>
    <cellStyle name="Millares 2 3 3" xfId="57" xr:uid="{00000000-0005-0000-0000-000018000000}"/>
    <cellStyle name="Millares 2 3 3 2" xfId="105" xr:uid="{00000000-0005-0000-0000-000019000000}"/>
    <cellStyle name="Millares 2 3 4" xfId="81" xr:uid="{00000000-0005-0000-0000-00001A000000}"/>
    <cellStyle name="Millares 2 4" xfId="28" xr:uid="{00000000-0005-0000-0000-00001B000000}"/>
    <cellStyle name="Millares 2 4 2" xfId="41" xr:uid="{00000000-0005-0000-0000-00001C000000}"/>
    <cellStyle name="Millares 2 4 2 2" xfId="65" xr:uid="{00000000-0005-0000-0000-00001D000000}"/>
    <cellStyle name="Millares 2 4 2 2 2" xfId="113" xr:uid="{00000000-0005-0000-0000-00001E000000}"/>
    <cellStyle name="Millares 2 4 2 3" xfId="89" xr:uid="{00000000-0005-0000-0000-00001F000000}"/>
    <cellStyle name="Millares 2 4 3" xfId="53" xr:uid="{00000000-0005-0000-0000-000020000000}"/>
    <cellStyle name="Millares 2 4 3 2" xfId="101" xr:uid="{00000000-0005-0000-0000-000021000000}"/>
    <cellStyle name="Millares 2 4 4" xfId="77" xr:uid="{00000000-0005-0000-0000-000022000000}"/>
    <cellStyle name="Millares 2 5" xfId="37" xr:uid="{00000000-0005-0000-0000-000023000000}"/>
    <cellStyle name="Millares 2 5 2" xfId="61" xr:uid="{00000000-0005-0000-0000-000024000000}"/>
    <cellStyle name="Millares 2 5 2 2" xfId="109" xr:uid="{00000000-0005-0000-0000-000025000000}"/>
    <cellStyle name="Millares 2 5 3" xfId="85" xr:uid="{00000000-0005-0000-0000-000026000000}"/>
    <cellStyle name="Millares 2 6" xfId="49" xr:uid="{00000000-0005-0000-0000-000027000000}"/>
    <cellStyle name="Millares 2 6 2" xfId="97" xr:uid="{00000000-0005-0000-0000-000028000000}"/>
    <cellStyle name="Millares 2 7" xfId="73" xr:uid="{00000000-0005-0000-0000-000029000000}"/>
    <cellStyle name="Millares 3" xfId="16" xr:uid="{00000000-0005-0000-0000-00002A000000}"/>
    <cellStyle name="Millares 3 2" xfId="34" xr:uid="{00000000-0005-0000-0000-00002B000000}"/>
    <cellStyle name="Millares 3 2 2" xfId="46" xr:uid="{00000000-0005-0000-0000-00002C000000}"/>
    <cellStyle name="Millares 3 2 2 2" xfId="70" xr:uid="{00000000-0005-0000-0000-00002D000000}"/>
    <cellStyle name="Millares 3 2 2 2 2" xfId="118" xr:uid="{00000000-0005-0000-0000-00002E000000}"/>
    <cellStyle name="Millares 3 2 2 3" xfId="94" xr:uid="{00000000-0005-0000-0000-00002F000000}"/>
    <cellStyle name="Millares 3 2 3" xfId="58" xr:uid="{00000000-0005-0000-0000-000030000000}"/>
    <cellStyle name="Millares 3 2 3 2" xfId="106" xr:uid="{00000000-0005-0000-0000-000031000000}"/>
    <cellStyle name="Millares 3 2 4" xfId="82" xr:uid="{00000000-0005-0000-0000-000032000000}"/>
    <cellStyle name="Millares 3 3" xfId="30" xr:uid="{00000000-0005-0000-0000-000033000000}"/>
    <cellStyle name="Millares 3 3 2" xfId="42" xr:uid="{00000000-0005-0000-0000-000034000000}"/>
    <cellStyle name="Millares 3 3 2 2" xfId="66" xr:uid="{00000000-0005-0000-0000-000035000000}"/>
    <cellStyle name="Millares 3 3 2 2 2" xfId="114" xr:uid="{00000000-0005-0000-0000-000036000000}"/>
    <cellStyle name="Millares 3 3 2 3" xfId="90" xr:uid="{00000000-0005-0000-0000-000037000000}"/>
    <cellStyle name="Millares 3 3 3" xfId="54" xr:uid="{00000000-0005-0000-0000-000038000000}"/>
    <cellStyle name="Millares 3 3 3 2" xfId="102" xr:uid="{00000000-0005-0000-0000-000039000000}"/>
    <cellStyle name="Millares 3 3 4" xfId="78" xr:uid="{00000000-0005-0000-0000-00003A000000}"/>
    <cellStyle name="Millares 3 4" xfId="36" xr:uid="{00000000-0005-0000-0000-00003B000000}"/>
    <cellStyle name="Millares 3 4 2" xfId="60" xr:uid="{00000000-0005-0000-0000-00003C000000}"/>
    <cellStyle name="Millares 3 4 2 2" xfId="108" xr:uid="{00000000-0005-0000-0000-00003D000000}"/>
    <cellStyle name="Millares 3 4 3" xfId="84" xr:uid="{00000000-0005-0000-0000-00003E000000}"/>
    <cellStyle name="Millares 3 5" xfId="48" xr:uid="{00000000-0005-0000-0000-00003F000000}"/>
    <cellStyle name="Millares 3 5 2" xfId="96" xr:uid="{00000000-0005-0000-0000-000040000000}"/>
    <cellStyle name="Millares 3 6" xfId="72" xr:uid="{00000000-0005-0000-0000-000041000000}"/>
    <cellStyle name="Millares 4" xfId="32" xr:uid="{00000000-0005-0000-0000-000042000000}"/>
    <cellStyle name="Millares 4 2" xfId="44" xr:uid="{00000000-0005-0000-0000-000043000000}"/>
    <cellStyle name="Millares 4 2 2" xfId="68" xr:uid="{00000000-0005-0000-0000-000044000000}"/>
    <cellStyle name="Millares 4 2 2 2" xfId="116" xr:uid="{00000000-0005-0000-0000-000045000000}"/>
    <cellStyle name="Millares 4 2 3" xfId="92" xr:uid="{00000000-0005-0000-0000-000046000000}"/>
    <cellStyle name="Millares 4 3" xfId="56" xr:uid="{00000000-0005-0000-0000-000047000000}"/>
    <cellStyle name="Millares 4 3 2" xfId="104" xr:uid="{00000000-0005-0000-0000-000048000000}"/>
    <cellStyle name="Millares 4 4" xfId="80" xr:uid="{00000000-0005-0000-0000-000049000000}"/>
    <cellStyle name="Millares 5" xfId="25" xr:uid="{00000000-0005-0000-0000-00004A000000}"/>
    <cellStyle name="Millares 5 2" xfId="40" xr:uid="{00000000-0005-0000-0000-00004B000000}"/>
    <cellStyle name="Millares 5 2 2" xfId="64" xr:uid="{00000000-0005-0000-0000-00004C000000}"/>
    <cellStyle name="Millares 5 2 2 2" xfId="112" xr:uid="{00000000-0005-0000-0000-00004D000000}"/>
    <cellStyle name="Millares 5 2 3" xfId="88" xr:uid="{00000000-0005-0000-0000-00004E000000}"/>
    <cellStyle name="Millares 5 3" xfId="52" xr:uid="{00000000-0005-0000-0000-00004F000000}"/>
    <cellStyle name="Millares 5 3 2" xfId="100" xr:uid="{00000000-0005-0000-0000-000050000000}"/>
    <cellStyle name="Millares 5 4" xfId="76" xr:uid="{00000000-0005-0000-0000-000051000000}"/>
    <cellStyle name="Millares 6" xfId="39" xr:uid="{00000000-0005-0000-0000-000052000000}"/>
    <cellStyle name="Millares 6 2" xfId="63" xr:uid="{00000000-0005-0000-0000-000053000000}"/>
    <cellStyle name="Millares 6 2 2" xfId="111" xr:uid="{00000000-0005-0000-0000-000054000000}"/>
    <cellStyle name="Millares 6 3" xfId="87" xr:uid="{00000000-0005-0000-0000-000055000000}"/>
    <cellStyle name="Millares 7" xfId="51" xr:uid="{00000000-0005-0000-0000-000056000000}"/>
    <cellStyle name="Millares 7 2" xfId="99" xr:uid="{00000000-0005-0000-0000-000057000000}"/>
    <cellStyle name="Millares 8" xfId="75" xr:uid="{00000000-0005-0000-0000-000058000000}"/>
    <cellStyle name="Moneda 2" xfId="18" xr:uid="{00000000-0005-0000-0000-000059000000}"/>
    <cellStyle name="Moneda 2 2" xfId="38" xr:uid="{00000000-0005-0000-0000-00005A000000}"/>
    <cellStyle name="Moneda 2 2 2" xfId="62" xr:uid="{00000000-0005-0000-0000-00005B000000}"/>
    <cellStyle name="Moneda 2 2 2 2" xfId="110" xr:uid="{00000000-0005-0000-0000-00005C000000}"/>
    <cellStyle name="Moneda 2 2 3" xfId="86" xr:uid="{00000000-0005-0000-0000-00005D000000}"/>
    <cellStyle name="Moneda 2 3" xfId="50" xr:uid="{00000000-0005-0000-0000-00005E000000}"/>
    <cellStyle name="Moneda 2 3 2" xfId="98" xr:uid="{00000000-0005-0000-0000-00005F000000}"/>
    <cellStyle name="Moneda 2 4" xfId="74" xr:uid="{00000000-0005-0000-0000-000060000000}"/>
    <cellStyle name="Normal" xfId="0" builtinId="0"/>
    <cellStyle name="Normal 11" xfId="9" xr:uid="{00000000-0005-0000-0000-000062000000}"/>
    <cellStyle name="Normal 2" xfId="1" xr:uid="{00000000-0005-0000-0000-000063000000}"/>
    <cellStyle name="Normal 2 2" xfId="3" xr:uid="{00000000-0005-0000-0000-000064000000}"/>
    <cellStyle name="Normal 2 3" xfId="12" xr:uid="{00000000-0005-0000-0000-000065000000}"/>
    <cellStyle name="Normal 2 3 2" xfId="14" xr:uid="{00000000-0005-0000-0000-000066000000}"/>
    <cellStyle name="Normal 3" xfId="4" xr:uid="{00000000-0005-0000-0000-000067000000}"/>
    <cellStyle name="Normal 3 2" xfId="13" xr:uid="{00000000-0005-0000-0000-000068000000}"/>
    <cellStyle name="Normal 3 2 2" xfId="27" xr:uid="{00000000-0005-0000-0000-000069000000}"/>
    <cellStyle name="Normal 3 2 3" xfId="26" xr:uid="{00000000-0005-0000-0000-00006A000000}"/>
    <cellStyle name="Normal 3 3" xfId="19" xr:uid="{00000000-0005-0000-0000-00006B000000}"/>
    <cellStyle name="Normal 3 4" xfId="29" xr:uid="{00000000-0005-0000-0000-00006C000000}"/>
    <cellStyle name="Normal 4" xfId="11" xr:uid="{00000000-0005-0000-0000-00006D000000}"/>
    <cellStyle name="Normal 4 2" xfId="20" xr:uid="{00000000-0005-0000-0000-00006E000000}"/>
    <cellStyle name="Normal 5" xfId="10" xr:uid="{00000000-0005-0000-0000-00006F000000}"/>
    <cellStyle name="Normal 5 2" xfId="21" xr:uid="{00000000-0005-0000-0000-000070000000}"/>
    <cellStyle name="Normal 6" xfId="15" xr:uid="{00000000-0005-0000-0000-000071000000}"/>
    <cellStyle name="Normal 7" xfId="6" xr:uid="{00000000-0005-0000-0000-000072000000}"/>
    <cellStyle name="Normal 8" xfId="5" xr:uid="{00000000-0005-0000-0000-000073000000}"/>
    <cellStyle name="Normal 8 2" xfId="8" xr:uid="{00000000-0005-0000-0000-000074000000}"/>
    <cellStyle name="Porcentaje 2" xfId="22" xr:uid="{00000000-0005-0000-0000-000075000000}"/>
    <cellStyle name="Porcentual 2" xfId="7" xr:uid="{00000000-0005-0000-0000-000076000000}"/>
    <cellStyle name="Titular_gráfico" xfId="23" xr:uid="{00000000-0005-0000-0000-000077000000}"/>
  </cellStyles>
  <dxfs count="246">
    <dxf>
      <numFmt numFmtId="186" formatCode="\^"/>
    </dxf>
    <dxf>
      <numFmt numFmtId="187" formatCode="\^;\^;\^"/>
    </dxf>
    <dxf>
      <numFmt numFmtId="188" formatCode="&quot;-&quot;"/>
    </dxf>
    <dxf>
      <numFmt numFmtId="186" formatCode="\^"/>
    </dxf>
    <dxf>
      <numFmt numFmtId="187" formatCode="\^;\^;\^"/>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6" formatCode="\^"/>
    </dxf>
    <dxf>
      <numFmt numFmtId="187" formatCode="\^;\^;\^"/>
    </dxf>
    <dxf>
      <numFmt numFmtId="188" formatCode="&quot;-&quot;"/>
    </dxf>
    <dxf>
      <numFmt numFmtId="186" formatCode="\^"/>
    </dxf>
    <dxf>
      <numFmt numFmtId="186" formatCode="\^"/>
    </dxf>
    <dxf>
      <numFmt numFmtId="186" formatCode="\^"/>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3" formatCode="\^;&quot;^&quot;"/>
    </dxf>
    <dxf>
      <numFmt numFmtId="186" formatCode="\^"/>
    </dxf>
    <dxf>
      <numFmt numFmtId="183" formatCode="\^;&quot;^&quot;"/>
    </dxf>
    <dxf>
      <numFmt numFmtId="186" formatCode="\^"/>
    </dxf>
    <dxf>
      <numFmt numFmtId="183" formatCode="\^;&quot;^&quot;"/>
    </dxf>
    <dxf>
      <numFmt numFmtId="186" formatCode="\^"/>
    </dxf>
    <dxf>
      <numFmt numFmtId="183" formatCode="\^;&quot;^&quot;"/>
    </dxf>
    <dxf>
      <numFmt numFmtId="188" formatCode="&quot;-&quot;"/>
    </dxf>
    <dxf>
      <numFmt numFmtId="187" formatCode="\^;\^;\^"/>
    </dxf>
    <dxf>
      <numFmt numFmtId="188" formatCode="&quot;-&quot;"/>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7"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8" formatCode="&quot;-&quot;"/>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3"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8" formatCode="&quot;-&quot;"/>
    </dxf>
    <dxf>
      <numFmt numFmtId="186"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topLeftCell="A5" zoomScaleNormal="100" zoomScaleSheetLayoutView="140" workbookViewId="0">
      <selection activeCell="C69" sqref="C69"/>
    </sheetView>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676</v>
      </c>
    </row>
    <row r="3" spans="1:9" ht="15" customHeight="1" x14ac:dyDescent="0.2">
      <c r="A3" s="514">
        <v>44440</v>
      </c>
    </row>
    <row r="4" spans="1:9" ht="15" customHeight="1" x14ac:dyDescent="0.25">
      <c r="A4" s="792" t="s">
        <v>19</v>
      </c>
      <c r="B4" s="792"/>
      <c r="C4" s="792"/>
      <c r="D4" s="792"/>
      <c r="E4" s="792"/>
      <c r="F4" s="792"/>
      <c r="G4" s="792"/>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507</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515</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517</v>
      </c>
      <c r="D25" s="215"/>
      <c r="E25" s="215"/>
      <c r="F25" s="215"/>
      <c r="G25" s="8"/>
      <c r="H25" s="8"/>
    </row>
    <row r="26" spans="2:9" ht="15" customHeight="1" x14ac:dyDescent="0.2">
      <c r="C26" s="215" t="s">
        <v>33</v>
      </c>
      <c r="D26" s="215"/>
      <c r="E26" s="215"/>
      <c r="F26" s="215"/>
      <c r="G26" s="8"/>
      <c r="H26" s="8"/>
    </row>
    <row r="27" spans="2:9" ht="15" customHeight="1" x14ac:dyDescent="0.2">
      <c r="C27" s="215" t="s">
        <v>443</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447</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244</v>
      </c>
      <c r="D35" s="8"/>
      <c r="E35" s="8"/>
      <c r="F35" s="8"/>
      <c r="G35" s="8"/>
    </row>
    <row r="36" spans="1:9" ht="15" customHeight="1" x14ac:dyDescent="0.2">
      <c r="C36" s="8" t="s">
        <v>223</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510</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250</v>
      </c>
      <c r="D43" s="8"/>
      <c r="E43" s="8"/>
      <c r="F43" s="8"/>
      <c r="H43" s="11"/>
      <c r="I43" s="11"/>
    </row>
    <row r="44" spans="1:9" ht="15" customHeight="1" x14ac:dyDescent="0.2">
      <c r="C44" s="8" t="s">
        <v>509</v>
      </c>
      <c r="D44" s="8"/>
      <c r="E44" s="8"/>
      <c r="F44" s="8"/>
      <c r="G44" s="11"/>
    </row>
    <row r="45" spans="1:9" ht="15" customHeight="1" x14ac:dyDescent="0.2">
      <c r="C45" s="8" t="s">
        <v>252</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508</v>
      </c>
      <c r="D49" s="8"/>
      <c r="E49" s="8"/>
      <c r="F49" s="8"/>
      <c r="G49" s="8"/>
    </row>
    <row r="50" spans="1:8" ht="15" customHeight="1" x14ac:dyDescent="0.2">
      <c r="B50" s="6"/>
      <c r="C50" s="8" t="s">
        <v>487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323</v>
      </c>
      <c r="D63" s="8"/>
      <c r="E63" s="8"/>
      <c r="F63" s="8"/>
      <c r="G63" s="8"/>
    </row>
    <row r="64" spans="1:8" ht="15" customHeight="1" x14ac:dyDescent="0.2">
      <c r="B64" s="6"/>
      <c r="C64" s="8" t="s">
        <v>371</v>
      </c>
      <c r="D64" s="8"/>
      <c r="E64" s="8"/>
      <c r="F64" s="8"/>
      <c r="G64" s="8"/>
    </row>
    <row r="65" spans="2:9" ht="15" customHeight="1" x14ac:dyDescent="0.2">
      <c r="B65" s="6"/>
      <c r="C65" s="8" t="s">
        <v>499</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500</v>
      </c>
      <c r="D69" s="8"/>
      <c r="E69" s="8"/>
      <c r="F69" s="8"/>
      <c r="G69" s="10"/>
      <c r="H69" s="10"/>
    </row>
    <row r="70" spans="2:9" ht="15" customHeight="1" x14ac:dyDescent="0.2">
      <c r="B70" s="6"/>
      <c r="C70" s="8" t="s">
        <v>18</v>
      </c>
      <c r="D70" s="8"/>
      <c r="E70" s="8"/>
      <c r="F70" s="8"/>
      <c r="G70" s="10"/>
    </row>
    <row r="71" spans="2:9" ht="15" customHeight="1" x14ac:dyDescent="0.2">
      <c r="C71" s="215" t="s">
        <v>512</v>
      </c>
      <c r="D71" s="215"/>
      <c r="E71" s="215"/>
      <c r="F71" s="8"/>
      <c r="G71" s="8"/>
    </row>
    <row r="72" spans="2:9" ht="15" customHeight="1" x14ac:dyDescent="0.2">
      <c r="C72" s="8" t="s">
        <v>511</v>
      </c>
      <c r="D72" s="8"/>
      <c r="E72" s="8"/>
      <c r="F72" s="8"/>
      <c r="G72" s="8"/>
      <c r="H72" s="8"/>
    </row>
    <row r="73" spans="2:9" ht="15" customHeight="1" x14ac:dyDescent="0.2">
      <c r="C73" s="8" t="s">
        <v>348</v>
      </c>
      <c r="D73" s="8"/>
      <c r="E73" s="8"/>
      <c r="F73" s="8"/>
    </row>
    <row r="74" spans="2:9" ht="15" customHeight="1" x14ac:dyDescent="0.2">
      <c r="C74" s="8" t="s">
        <v>533</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355</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370</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513</v>
      </c>
      <c r="D90" s="8"/>
      <c r="E90" s="8"/>
      <c r="F90" s="8"/>
      <c r="G90" s="8"/>
      <c r="H90" s="8"/>
      <c r="I90" s="10"/>
      <c r="J90" s="10"/>
    </row>
    <row r="91" spans="1:10" ht="15" customHeight="1" x14ac:dyDescent="0.2">
      <c r="C91" s="215" t="s">
        <v>514</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93" t="s">
        <v>519</v>
      </c>
      <c r="B98" s="794"/>
      <c r="C98" s="794"/>
      <c r="D98" s="794"/>
      <c r="E98" s="794"/>
      <c r="F98" s="794"/>
      <c r="G98" s="794"/>
      <c r="H98" s="794"/>
      <c r="I98" s="794"/>
      <c r="J98" s="794"/>
      <c r="K98" s="794"/>
    </row>
    <row r="99" spans="1:11" ht="15" customHeight="1" x14ac:dyDescent="0.2">
      <c r="A99" s="794"/>
      <c r="B99" s="794"/>
      <c r="C99" s="794"/>
      <c r="D99" s="794"/>
      <c r="E99" s="794"/>
      <c r="F99" s="794"/>
      <c r="G99" s="794"/>
      <c r="H99" s="794"/>
      <c r="I99" s="794"/>
      <c r="J99" s="794"/>
      <c r="K99" s="794"/>
    </row>
    <row r="100" spans="1:11" ht="15" customHeight="1" x14ac:dyDescent="0.2">
      <c r="A100" s="794"/>
      <c r="B100" s="794"/>
      <c r="C100" s="794"/>
      <c r="D100" s="794"/>
      <c r="E100" s="794"/>
      <c r="F100" s="794"/>
      <c r="G100" s="794"/>
      <c r="H100" s="794"/>
      <c r="I100" s="794"/>
      <c r="J100" s="794"/>
      <c r="K100" s="794"/>
    </row>
    <row r="101" spans="1:11" ht="15" customHeight="1" x14ac:dyDescent="0.2">
      <c r="A101" s="794"/>
      <c r="B101" s="794"/>
      <c r="C101" s="794"/>
      <c r="D101" s="794"/>
      <c r="E101" s="794"/>
      <c r="F101" s="794"/>
      <c r="G101" s="794"/>
      <c r="H101" s="794"/>
      <c r="I101" s="794"/>
      <c r="J101" s="794"/>
      <c r="K101" s="794"/>
    </row>
    <row r="102" spans="1:11" ht="15" customHeight="1" x14ac:dyDescent="0.2">
      <c r="A102" s="794"/>
      <c r="B102" s="794"/>
      <c r="C102" s="794"/>
      <c r="D102" s="794"/>
      <c r="E102" s="794"/>
      <c r="F102" s="794"/>
      <c r="G102" s="794"/>
      <c r="H102" s="794"/>
      <c r="I102" s="794"/>
      <c r="J102" s="794"/>
      <c r="K102" s="794"/>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3" t="s">
        <v>27</v>
      </c>
      <c r="B1" s="364"/>
      <c r="C1" s="364"/>
      <c r="D1" s="364"/>
      <c r="E1" s="364"/>
      <c r="F1" s="364"/>
      <c r="G1" s="364"/>
      <c r="H1" s="364"/>
    </row>
    <row r="2" spans="1:8" ht="15.75" x14ac:dyDescent="0.25">
      <c r="A2" s="365"/>
      <c r="B2" s="366"/>
      <c r="C2" s="339"/>
      <c r="D2" s="339"/>
      <c r="E2" s="339"/>
      <c r="F2" s="339"/>
      <c r="G2" s="354"/>
      <c r="H2" s="354" t="s">
        <v>151</v>
      </c>
    </row>
    <row r="3" spans="1:8" x14ac:dyDescent="0.2">
      <c r="A3" s="355"/>
      <c r="B3" s="812">
        <f>INDICE!A3</f>
        <v>44440</v>
      </c>
      <c r="C3" s="813"/>
      <c r="D3" s="813" t="s">
        <v>115</v>
      </c>
      <c r="E3" s="813"/>
      <c r="F3" s="813" t="s">
        <v>116</v>
      </c>
      <c r="G3" s="814"/>
      <c r="H3" s="813"/>
    </row>
    <row r="4" spans="1:8" x14ac:dyDescent="0.2">
      <c r="A4" s="356"/>
      <c r="B4" s="357" t="s">
        <v>47</v>
      </c>
      <c r="C4" s="357" t="s">
        <v>428</v>
      </c>
      <c r="D4" s="357" t="s">
        <v>47</v>
      </c>
      <c r="E4" s="357" t="s">
        <v>428</v>
      </c>
      <c r="F4" s="357" t="s">
        <v>47</v>
      </c>
      <c r="G4" s="358" t="s">
        <v>428</v>
      </c>
      <c r="H4" s="358" t="s">
        <v>106</v>
      </c>
    </row>
    <row r="5" spans="1:8" x14ac:dyDescent="0.2">
      <c r="A5" s="359" t="s">
        <v>171</v>
      </c>
      <c r="B5" s="331">
        <v>1913.3297999999995</v>
      </c>
      <c r="C5" s="324">
        <v>7.8879677845782066</v>
      </c>
      <c r="D5" s="323">
        <v>16169.495949999997</v>
      </c>
      <c r="E5" s="324">
        <v>12.746616769143603</v>
      </c>
      <c r="F5" s="323">
        <v>21320.601750000005</v>
      </c>
      <c r="G5" s="338">
        <v>5.7414520890078551</v>
      </c>
      <c r="H5" s="329">
        <v>70.10941547294594</v>
      </c>
    </row>
    <row r="6" spans="1:8" x14ac:dyDescent="0.2">
      <c r="A6" s="359" t="s">
        <v>172</v>
      </c>
      <c r="B6" s="596">
        <v>0.55968000000000007</v>
      </c>
      <c r="C6" s="338">
        <v>-60.969078204108953</v>
      </c>
      <c r="D6" s="360">
        <v>9.4879399999999983</v>
      </c>
      <c r="E6" s="324">
        <v>-54.378499289323315</v>
      </c>
      <c r="F6" s="323">
        <v>27.148229999999995</v>
      </c>
      <c r="G6" s="324">
        <v>5.9472477091072529</v>
      </c>
      <c r="H6" s="329">
        <v>8.9272646182469703E-2</v>
      </c>
    </row>
    <row r="7" spans="1:8" x14ac:dyDescent="0.2">
      <c r="A7" s="359" t="s">
        <v>173</v>
      </c>
      <c r="B7" s="721">
        <v>5.0000000000000001E-3</v>
      </c>
      <c r="C7" s="720">
        <v>-82.644914960083298</v>
      </c>
      <c r="D7" s="360">
        <v>0.61580999999999997</v>
      </c>
      <c r="E7" s="720">
        <v>-44.173586684555971</v>
      </c>
      <c r="F7" s="360">
        <v>0.6641999999999999</v>
      </c>
      <c r="G7" s="324">
        <v>-95.534423663655105</v>
      </c>
      <c r="H7" s="596">
        <v>2.1841162976148493E-3</v>
      </c>
    </row>
    <row r="8" spans="1:8" x14ac:dyDescent="0.2">
      <c r="A8" s="370" t="s">
        <v>174</v>
      </c>
      <c r="B8" s="332">
        <v>1913.8944799999995</v>
      </c>
      <c r="C8" s="333">
        <v>7.8308688536613946</v>
      </c>
      <c r="D8" s="332">
        <v>16179.599699999997</v>
      </c>
      <c r="E8" s="379">
        <v>12.645053118211697</v>
      </c>
      <c r="F8" s="332">
        <v>21348.414180000003</v>
      </c>
      <c r="G8" s="333">
        <v>5.6671538144068228</v>
      </c>
      <c r="H8" s="333">
        <v>70.200872235426033</v>
      </c>
    </row>
    <row r="9" spans="1:8" x14ac:dyDescent="0.2">
      <c r="A9" s="359" t="s">
        <v>175</v>
      </c>
      <c r="B9" s="331">
        <v>346.86192999999963</v>
      </c>
      <c r="C9" s="324">
        <v>14.05778553664819</v>
      </c>
      <c r="D9" s="323">
        <v>3248.0625099999993</v>
      </c>
      <c r="E9" s="324">
        <v>0.75359977804854561</v>
      </c>
      <c r="F9" s="323">
        <v>4494.5978700000005</v>
      </c>
      <c r="G9" s="324">
        <v>1.4527182459127883</v>
      </c>
      <c r="H9" s="329">
        <v>14.779771844462497</v>
      </c>
    </row>
    <row r="10" spans="1:8" x14ac:dyDescent="0.2">
      <c r="A10" s="359" t="s">
        <v>176</v>
      </c>
      <c r="B10" s="331">
        <v>61.391429999999986</v>
      </c>
      <c r="C10" s="324">
        <v>32.990751303339607</v>
      </c>
      <c r="D10" s="323">
        <v>734.37563999999986</v>
      </c>
      <c r="E10" s="324">
        <v>-6.2374263301317976</v>
      </c>
      <c r="F10" s="323">
        <v>1070.16317</v>
      </c>
      <c r="G10" s="324">
        <v>-15.337849995341903</v>
      </c>
      <c r="H10" s="329">
        <v>3.5190617595666529</v>
      </c>
    </row>
    <row r="11" spans="1:8" x14ac:dyDescent="0.2">
      <c r="A11" s="359" t="s">
        <v>177</v>
      </c>
      <c r="B11" s="331">
        <v>306.2011</v>
      </c>
      <c r="C11" s="324">
        <v>9.5778105945401393</v>
      </c>
      <c r="D11" s="323">
        <v>2641.29133</v>
      </c>
      <c r="E11" s="324">
        <v>2.7427211397683839</v>
      </c>
      <c r="F11" s="323">
        <v>3497.2933399999997</v>
      </c>
      <c r="G11" s="324">
        <v>6.3136367083176683</v>
      </c>
      <c r="H11" s="329">
        <v>11.500294160544824</v>
      </c>
    </row>
    <row r="12" spans="1:8" s="3" customFormat="1" x14ac:dyDescent="0.2">
      <c r="A12" s="361" t="s">
        <v>148</v>
      </c>
      <c r="B12" s="334">
        <v>2628.3489399999994</v>
      </c>
      <c r="C12" s="335">
        <v>9.3043973638197439</v>
      </c>
      <c r="D12" s="334">
        <v>22803.329179999997</v>
      </c>
      <c r="E12" s="335">
        <v>8.8925648113597155</v>
      </c>
      <c r="F12" s="334">
        <v>30410.468560000005</v>
      </c>
      <c r="G12" s="335">
        <v>4.1906418496248445</v>
      </c>
      <c r="H12" s="335">
        <v>100</v>
      </c>
    </row>
    <row r="13" spans="1:8" x14ac:dyDescent="0.2">
      <c r="A13" s="371" t="s">
        <v>149</v>
      </c>
      <c r="B13" s="336"/>
      <c r="C13" s="336"/>
      <c r="D13" s="336"/>
      <c r="E13" s="336"/>
      <c r="F13" s="336"/>
      <c r="G13" s="336"/>
      <c r="H13" s="336"/>
    </row>
    <row r="14" spans="1:8" s="105" customFormat="1" x14ac:dyDescent="0.2">
      <c r="A14" s="613" t="s">
        <v>178</v>
      </c>
      <c r="B14" s="604">
        <v>119.83494999999996</v>
      </c>
      <c r="C14" s="605">
        <v>-6.813326255907473</v>
      </c>
      <c r="D14" s="606">
        <v>1014.9763699999997</v>
      </c>
      <c r="E14" s="605">
        <v>-5.8984092659682457</v>
      </c>
      <c r="F14" s="323">
        <v>1385.0286199999996</v>
      </c>
      <c r="G14" s="605">
        <v>-5.3925035689172267</v>
      </c>
      <c r="H14" s="607">
        <v>4.5544468256624571</v>
      </c>
    </row>
    <row r="15" spans="1:8" s="105" customFormat="1" x14ac:dyDescent="0.2">
      <c r="A15" s="614" t="s">
        <v>574</v>
      </c>
      <c r="B15" s="609">
        <v>6.2613143646247416</v>
      </c>
      <c r="C15" s="610"/>
      <c r="D15" s="611">
        <v>6.2731859181905465</v>
      </c>
      <c r="E15" s="610"/>
      <c r="F15" s="611">
        <v>6.4877353808206824</v>
      </c>
      <c r="G15" s="610"/>
      <c r="H15" s="612"/>
    </row>
    <row r="16" spans="1:8" s="105" customFormat="1" x14ac:dyDescent="0.2">
      <c r="A16" s="615" t="s">
        <v>434</v>
      </c>
      <c r="B16" s="616">
        <v>216.47133000000002</v>
      </c>
      <c r="C16" s="617">
        <v>12.604746036945377</v>
      </c>
      <c r="D16" s="618">
        <v>1890.8908600000002</v>
      </c>
      <c r="E16" s="617">
        <v>1.6365258273453076</v>
      </c>
      <c r="F16" s="618">
        <v>2491.8869900000004</v>
      </c>
      <c r="G16" s="617">
        <v>3.3784913717402212</v>
      </c>
      <c r="H16" s="619">
        <v>8.1941749272409101</v>
      </c>
    </row>
    <row r="17" spans="1:22" x14ac:dyDescent="0.2">
      <c r="A17" s="367"/>
      <c r="B17" s="364"/>
      <c r="C17" s="364"/>
      <c r="D17" s="364"/>
      <c r="E17" s="364"/>
      <c r="F17" s="364"/>
      <c r="G17" s="364"/>
      <c r="H17" s="368" t="s">
        <v>221</v>
      </c>
    </row>
    <row r="18" spans="1:22" x14ac:dyDescent="0.2">
      <c r="A18" s="362" t="s">
        <v>485</v>
      </c>
      <c r="B18" s="339"/>
      <c r="C18" s="339"/>
      <c r="D18" s="339"/>
      <c r="E18" s="339"/>
      <c r="F18" s="323"/>
      <c r="G18" s="339"/>
      <c r="H18" s="339"/>
      <c r="I18" s="88"/>
      <c r="J18" s="88"/>
      <c r="K18" s="88"/>
      <c r="L18" s="88"/>
      <c r="M18" s="88"/>
      <c r="N18" s="88"/>
    </row>
    <row r="19" spans="1:22" x14ac:dyDescent="0.2">
      <c r="A19" s="815" t="s">
        <v>435</v>
      </c>
      <c r="B19" s="816"/>
      <c r="C19" s="816"/>
      <c r="D19" s="816"/>
      <c r="E19" s="816"/>
      <c r="F19" s="816"/>
      <c r="G19" s="816"/>
      <c r="H19" s="339"/>
      <c r="I19" s="88"/>
      <c r="J19" s="88"/>
      <c r="K19" s="88"/>
      <c r="L19" s="88"/>
      <c r="M19" s="88"/>
      <c r="N19" s="88"/>
    </row>
    <row r="20" spans="1:22" ht="14.25" x14ac:dyDescent="0.2">
      <c r="A20" s="133" t="s">
        <v>543</v>
      </c>
      <c r="B20" s="369"/>
      <c r="C20" s="369"/>
      <c r="D20" s="369"/>
      <c r="E20" s="369"/>
      <c r="F20" s="369"/>
      <c r="G20" s="369"/>
      <c r="H20" s="369"/>
      <c r="I20" s="88"/>
      <c r="J20" s="88"/>
      <c r="K20" s="88"/>
      <c r="L20" s="88"/>
      <c r="M20" s="88"/>
      <c r="N20" s="88"/>
    </row>
    <row r="21" spans="1:22" x14ac:dyDescent="0.2">
      <c r="A21" s="138"/>
      <c r="B21" s="84"/>
      <c r="C21" s="84"/>
      <c r="D21" s="84"/>
      <c r="E21" s="84"/>
      <c r="F21" s="84"/>
      <c r="G21" s="84"/>
      <c r="H21" s="84"/>
    </row>
    <row r="23" spans="1:22" x14ac:dyDescent="0.2">
      <c r="D23" s="640"/>
      <c r="E23" s="640"/>
      <c r="F23" s="640"/>
      <c r="G23" s="640"/>
      <c r="H23" s="640"/>
      <c r="I23" s="640"/>
      <c r="J23" s="640"/>
      <c r="K23" s="640"/>
      <c r="L23" s="640"/>
      <c r="M23" s="640"/>
      <c r="N23" s="640"/>
      <c r="O23" s="640"/>
      <c r="P23" s="640"/>
      <c r="Q23" s="640"/>
      <c r="R23" s="640"/>
      <c r="S23" s="640"/>
      <c r="T23" s="640"/>
      <c r="U23" s="640"/>
      <c r="V23" s="640"/>
    </row>
    <row r="24" spans="1:22" x14ac:dyDescent="0.2">
      <c r="B24" s="81" t="s">
        <v>376</v>
      </c>
    </row>
    <row r="32" spans="1:22" x14ac:dyDescent="0.2">
      <c r="C32" s="81" t="s">
        <v>376</v>
      </c>
    </row>
  </sheetData>
  <mergeCells count="4">
    <mergeCell ref="B3:C3"/>
    <mergeCell ref="D3:E3"/>
    <mergeCell ref="F3:H3"/>
    <mergeCell ref="A19:G19"/>
  </mergeCells>
  <conditionalFormatting sqref="B6">
    <cfRule type="cellIs" dxfId="209" priority="27" operator="between">
      <formula>0</formula>
      <formula>0.5</formula>
    </cfRule>
    <cfRule type="cellIs" dxfId="208" priority="28" operator="between">
      <formula>0</formula>
      <formula>0.49</formula>
    </cfRule>
  </conditionalFormatting>
  <conditionalFormatting sqref="D6">
    <cfRule type="cellIs" dxfId="207" priority="25" operator="between">
      <formula>0</formula>
      <formula>0.5</formula>
    </cfRule>
    <cfRule type="cellIs" dxfId="206" priority="26" operator="between">
      <formula>0</formula>
      <formula>0.49</formula>
    </cfRule>
  </conditionalFormatting>
  <conditionalFormatting sqref="D7">
    <cfRule type="cellIs" dxfId="205" priority="23" operator="between">
      <formula>0</formula>
      <formula>0.5</formula>
    </cfRule>
    <cfRule type="cellIs" dxfId="204" priority="24" operator="between">
      <formula>0</formula>
      <formula>0.49</formula>
    </cfRule>
  </conditionalFormatting>
  <conditionalFormatting sqref="B7">
    <cfRule type="cellIs" dxfId="203" priority="11" operator="between">
      <formula>0</formula>
      <formula>0.5</formula>
    </cfRule>
    <cfRule type="cellIs" dxfId="202" priority="12" operator="between">
      <formula>0</formula>
      <formula>0.49</formula>
    </cfRule>
  </conditionalFormatting>
  <conditionalFormatting sqref="E8">
    <cfRule type="cellIs" dxfId="201" priority="7" operator="between">
      <formula>-0.04999999</formula>
      <formula>-0.00000001</formula>
    </cfRule>
  </conditionalFormatting>
  <conditionalFormatting sqref="H7">
    <cfRule type="cellIs" dxfId="200" priority="3" operator="between">
      <formula>0</formula>
      <formula>0.5</formula>
    </cfRule>
    <cfRule type="cellIs" dxfId="199" priority="4" operator="between">
      <formula>0</formula>
      <formula>0.49</formula>
    </cfRule>
  </conditionalFormatting>
  <conditionalFormatting sqref="F7">
    <cfRule type="cellIs" dxfId="198" priority="1" operator="between">
      <formula>0</formula>
      <formula>0.5</formula>
    </cfRule>
    <cfRule type="cellIs" dxfId="197"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436</v>
      </c>
    </row>
    <row r="2" spans="1:10" ht="15.75" x14ac:dyDescent="0.25">
      <c r="A2" s="2"/>
      <c r="J2" s="79" t="s">
        <v>151</v>
      </c>
    </row>
    <row r="3" spans="1:10" ht="13.9" customHeight="1" x14ac:dyDescent="0.2">
      <c r="A3" s="90" t="s">
        <v>527</v>
      </c>
      <c r="B3" s="810">
        <f>INDICE!A3</f>
        <v>44440</v>
      </c>
      <c r="C3" s="810"/>
      <c r="D3" s="810">
        <f>INDICE!C3</f>
        <v>0</v>
      </c>
      <c r="E3" s="810"/>
      <c r="F3" s="91"/>
      <c r="G3" s="811" t="s">
        <v>116</v>
      </c>
      <c r="H3" s="811"/>
      <c r="I3" s="811"/>
      <c r="J3" s="811"/>
    </row>
    <row r="4" spans="1:10" x14ac:dyDescent="0.2">
      <c r="A4" s="92"/>
      <c r="B4" s="93" t="s">
        <v>179</v>
      </c>
      <c r="C4" s="93" t="s">
        <v>180</v>
      </c>
      <c r="D4" s="93" t="s">
        <v>181</v>
      </c>
      <c r="E4" s="93" t="s">
        <v>182</v>
      </c>
      <c r="F4" s="93"/>
      <c r="G4" s="93" t="s">
        <v>179</v>
      </c>
      <c r="H4" s="93" t="s">
        <v>180</v>
      </c>
      <c r="I4" s="93" t="s">
        <v>181</v>
      </c>
      <c r="J4" s="93" t="s">
        <v>182</v>
      </c>
    </row>
    <row r="5" spans="1:10" x14ac:dyDescent="0.2">
      <c r="A5" s="372" t="s">
        <v>153</v>
      </c>
      <c r="B5" s="94">
        <v>313.86856</v>
      </c>
      <c r="C5" s="94">
        <v>57.301639999999999</v>
      </c>
      <c r="D5" s="94">
        <v>5.9934500000000002</v>
      </c>
      <c r="E5" s="348">
        <v>377.16365000000002</v>
      </c>
      <c r="F5" s="94"/>
      <c r="G5" s="94">
        <v>3434.9511100000022</v>
      </c>
      <c r="H5" s="94">
        <v>704.07256000000018</v>
      </c>
      <c r="I5" s="94">
        <v>50.887059999999991</v>
      </c>
      <c r="J5" s="348">
        <v>4189.9107300000023</v>
      </c>
    </row>
    <row r="6" spans="1:10" x14ac:dyDescent="0.2">
      <c r="A6" s="373" t="s">
        <v>154</v>
      </c>
      <c r="B6" s="96">
        <v>87.750029999999995</v>
      </c>
      <c r="C6" s="96">
        <v>24.09029</v>
      </c>
      <c r="D6" s="96">
        <v>2.36537</v>
      </c>
      <c r="E6" s="350">
        <v>114.20568999999999</v>
      </c>
      <c r="F6" s="96"/>
      <c r="G6" s="96">
        <v>848.06197999999983</v>
      </c>
      <c r="H6" s="96">
        <v>316.84446999999983</v>
      </c>
      <c r="I6" s="96">
        <v>68.520739999999989</v>
      </c>
      <c r="J6" s="350">
        <v>1233.4271899999997</v>
      </c>
    </row>
    <row r="7" spans="1:10" x14ac:dyDescent="0.2">
      <c r="A7" s="373" t="s">
        <v>155</v>
      </c>
      <c r="B7" s="96">
        <v>35.289149999999999</v>
      </c>
      <c r="C7" s="96">
        <v>5.6853199999999999</v>
      </c>
      <c r="D7" s="96">
        <v>1.9332</v>
      </c>
      <c r="E7" s="350">
        <v>42.907669999999996</v>
      </c>
      <c r="F7" s="96"/>
      <c r="G7" s="96">
        <v>387.60908000000006</v>
      </c>
      <c r="H7" s="96">
        <v>81.030709999999985</v>
      </c>
      <c r="I7" s="96">
        <v>41.328659999999992</v>
      </c>
      <c r="J7" s="350">
        <v>509.96845000000008</v>
      </c>
    </row>
    <row r="8" spans="1:10" x14ac:dyDescent="0.2">
      <c r="A8" s="373" t="s">
        <v>156</v>
      </c>
      <c r="B8" s="96">
        <v>32.956269999999996</v>
      </c>
      <c r="C8" s="96">
        <v>4.3655400000000002</v>
      </c>
      <c r="D8" s="96">
        <v>7.4614800000000008</v>
      </c>
      <c r="E8" s="350">
        <v>44.783290000000001</v>
      </c>
      <c r="F8" s="96"/>
      <c r="G8" s="96">
        <v>340.65936999999997</v>
      </c>
      <c r="H8" s="96">
        <v>51.464469999999984</v>
      </c>
      <c r="I8" s="96">
        <v>78.324339999999992</v>
      </c>
      <c r="J8" s="350">
        <v>470.44817999999998</v>
      </c>
    </row>
    <row r="9" spans="1:10" x14ac:dyDescent="0.2">
      <c r="A9" s="373" t="s">
        <v>157</v>
      </c>
      <c r="B9" s="96">
        <v>53.882690000000004</v>
      </c>
      <c r="C9" s="96">
        <v>0</v>
      </c>
      <c r="D9" s="96">
        <v>2.12168</v>
      </c>
      <c r="E9" s="350">
        <v>56.004370000000002</v>
      </c>
      <c r="F9" s="96"/>
      <c r="G9" s="96">
        <v>595.23211000000003</v>
      </c>
      <c r="H9" s="96">
        <v>0</v>
      </c>
      <c r="I9" s="96">
        <v>5.4768099999999995</v>
      </c>
      <c r="J9" s="350">
        <v>600.70892000000003</v>
      </c>
    </row>
    <row r="10" spans="1:10" x14ac:dyDescent="0.2">
      <c r="A10" s="373" t="s">
        <v>158</v>
      </c>
      <c r="B10" s="96">
        <v>25.93159</v>
      </c>
      <c r="C10" s="96">
        <v>4.1810599999999996</v>
      </c>
      <c r="D10" s="96">
        <v>5.7729999999999997E-2</v>
      </c>
      <c r="E10" s="350">
        <v>30.170379999999998</v>
      </c>
      <c r="F10" s="96"/>
      <c r="G10" s="96">
        <v>283.58992999999992</v>
      </c>
      <c r="H10" s="96">
        <v>61.254650000000026</v>
      </c>
      <c r="I10" s="96">
        <v>1.9184100000000002</v>
      </c>
      <c r="J10" s="350">
        <v>346.76298999999995</v>
      </c>
    </row>
    <row r="11" spans="1:10" x14ac:dyDescent="0.2">
      <c r="A11" s="373" t="s">
        <v>159</v>
      </c>
      <c r="B11" s="96">
        <v>147.63877999999994</v>
      </c>
      <c r="C11" s="96">
        <v>53.521439999999998</v>
      </c>
      <c r="D11" s="96">
        <v>6.3948399999999994</v>
      </c>
      <c r="E11" s="350">
        <v>207.55505999999991</v>
      </c>
      <c r="F11" s="96"/>
      <c r="G11" s="96">
        <v>1591.8767599999978</v>
      </c>
      <c r="H11" s="96">
        <v>689.09491999999977</v>
      </c>
      <c r="I11" s="96">
        <v>138.12117000000009</v>
      </c>
      <c r="J11" s="350">
        <v>2419.0928499999977</v>
      </c>
    </row>
    <row r="12" spans="1:10" x14ac:dyDescent="0.2">
      <c r="A12" s="373" t="s">
        <v>523</v>
      </c>
      <c r="B12" s="96">
        <v>111.84181</v>
      </c>
      <c r="C12" s="96">
        <v>44.836960000000005</v>
      </c>
      <c r="D12" s="96">
        <v>3.3497300000000001</v>
      </c>
      <c r="E12" s="350">
        <v>160.02849999999998</v>
      </c>
      <c r="F12" s="96"/>
      <c r="G12" s="96">
        <v>1231.56844</v>
      </c>
      <c r="H12" s="96">
        <v>598.69280000000049</v>
      </c>
      <c r="I12" s="96">
        <v>81.230519999999956</v>
      </c>
      <c r="J12" s="350">
        <v>1911.4917600000003</v>
      </c>
    </row>
    <row r="13" spans="1:10" x14ac:dyDescent="0.2">
      <c r="A13" s="373" t="s">
        <v>160</v>
      </c>
      <c r="B13" s="96">
        <v>286.49788000000001</v>
      </c>
      <c r="C13" s="96">
        <v>39.989059999999988</v>
      </c>
      <c r="D13" s="96">
        <v>4.6686000000000014</v>
      </c>
      <c r="E13" s="350">
        <v>331.15554000000003</v>
      </c>
      <c r="F13" s="96"/>
      <c r="G13" s="96">
        <v>3353.1802399999992</v>
      </c>
      <c r="H13" s="96">
        <v>537.88406999999984</v>
      </c>
      <c r="I13" s="96">
        <v>109.34608999999999</v>
      </c>
      <c r="J13" s="350">
        <v>4000.4103999999988</v>
      </c>
    </row>
    <row r="14" spans="1:10" x14ac:dyDescent="0.2">
      <c r="A14" s="373" t="s">
        <v>161</v>
      </c>
      <c r="B14" s="96">
        <v>0.86809999999999998</v>
      </c>
      <c r="C14" s="96">
        <v>0</v>
      </c>
      <c r="D14" s="96">
        <v>5.4460000000000001E-2</v>
      </c>
      <c r="E14" s="350">
        <v>0.92255999999999994</v>
      </c>
      <c r="F14" s="96"/>
      <c r="G14" s="96">
        <v>10.206519999999998</v>
      </c>
      <c r="H14" s="96">
        <v>0</v>
      </c>
      <c r="I14" s="96">
        <v>7.6728100000000001</v>
      </c>
      <c r="J14" s="350">
        <v>17.879329999999996</v>
      </c>
    </row>
    <row r="15" spans="1:10" x14ac:dyDescent="0.2">
      <c r="A15" s="373" t="s">
        <v>162</v>
      </c>
      <c r="B15" s="96">
        <v>184.94099000000003</v>
      </c>
      <c r="C15" s="96">
        <v>21.302029999999998</v>
      </c>
      <c r="D15" s="96">
        <v>7.4415500000000012</v>
      </c>
      <c r="E15" s="350">
        <v>213.68457000000004</v>
      </c>
      <c r="F15" s="96"/>
      <c r="G15" s="96">
        <v>2043.2588600000001</v>
      </c>
      <c r="H15" s="96">
        <v>272.64928000000003</v>
      </c>
      <c r="I15" s="96">
        <v>60.405510000000007</v>
      </c>
      <c r="J15" s="350">
        <v>2376.3136500000001</v>
      </c>
    </row>
    <row r="16" spans="1:10" x14ac:dyDescent="0.2">
      <c r="A16" s="373" t="s">
        <v>163</v>
      </c>
      <c r="B16" s="96">
        <v>57.918819999999997</v>
      </c>
      <c r="C16" s="96">
        <v>12.381990000000002</v>
      </c>
      <c r="D16" s="96">
        <v>0.50727</v>
      </c>
      <c r="E16" s="350">
        <v>70.808080000000004</v>
      </c>
      <c r="F16" s="96"/>
      <c r="G16" s="96">
        <v>647.11895999999956</v>
      </c>
      <c r="H16" s="96">
        <v>153.21493999999993</v>
      </c>
      <c r="I16" s="96">
        <v>12.501299999999999</v>
      </c>
      <c r="J16" s="350">
        <v>812.83519999999953</v>
      </c>
    </row>
    <row r="17" spans="1:10" x14ac:dyDescent="0.2">
      <c r="A17" s="373" t="s">
        <v>164</v>
      </c>
      <c r="B17" s="96">
        <v>120.76698999999999</v>
      </c>
      <c r="C17" s="96">
        <v>26.732239999999994</v>
      </c>
      <c r="D17" s="96">
        <v>10.369530000000003</v>
      </c>
      <c r="E17" s="350">
        <v>157.86875999999998</v>
      </c>
      <c r="F17" s="96"/>
      <c r="G17" s="96">
        <v>1307.9658199999999</v>
      </c>
      <c r="H17" s="96">
        <v>330.59219999999999</v>
      </c>
      <c r="I17" s="96">
        <v>177.04139000000009</v>
      </c>
      <c r="J17" s="350">
        <v>1815.59941</v>
      </c>
    </row>
    <row r="18" spans="1:10" x14ac:dyDescent="0.2">
      <c r="A18" s="373" t="s">
        <v>165</v>
      </c>
      <c r="B18" s="96">
        <v>12.444000000000001</v>
      </c>
      <c r="C18" s="96">
        <v>3.3755000000000002</v>
      </c>
      <c r="D18" s="96">
        <v>0.65863000000000005</v>
      </c>
      <c r="E18" s="350">
        <v>16.47813</v>
      </c>
      <c r="F18" s="96"/>
      <c r="G18" s="96">
        <v>140.7543</v>
      </c>
      <c r="H18" s="96">
        <v>50.203780000000009</v>
      </c>
      <c r="I18" s="96">
        <v>13.829180000000001</v>
      </c>
      <c r="J18" s="350">
        <v>204.78726</v>
      </c>
    </row>
    <row r="19" spans="1:10" x14ac:dyDescent="0.2">
      <c r="A19" s="373" t="s">
        <v>166</v>
      </c>
      <c r="B19" s="96">
        <v>160.81939000000003</v>
      </c>
      <c r="C19" s="96">
        <v>13.081970000000002</v>
      </c>
      <c r="D19" s="96">
        <v>5.2284599999999992</v>
      </c>
      <c r="E19" s="350">
        <v>179.12982000000005</v>
      </c>
      <c r="F19" s="96"/>
      <c r="G19" s="96">
        <v>1826.6021399999984</v>
      </c>
      <c r="H19" s="96">
        <v>201.06785000000008</v>
      </c>
      <c r="I19" s="96">
        <v>146.99157</v>
      </c>
      <c r="J19" s="350">
        <v>2174.6615599999986</v>
      </c>
    </row>
    <row r="20" spans="1:10" x14ac:dyDescent="0.2">
      <c r="A20" s="373" t="s">
        <v>167</v>
      </c>
      <c r="B20" s="96">
        <v>1.0179500000000001</v>
      </c>
      <c r="C20" s="96">
        <v>0</v>
      </c>
      <c r="D20" s="96">
        <v>0</v>
      </c>
      <c r="E20" s="350">
        <v>1.0179500000000001</v>
      </c>
      <c r="F20" s="96"/>
      <c r="G20" s="96">
        <v>12.327560000000002</v>
      </c>
      <c r="H20" s="96">
        <v>0</v>
      </c>
      <c r="I20" s="96">
        <v>0</v>
      </c>
      <c r="J20" s="350">
        <v>12.327560000000002</v>
      </c>
    </row>
    <row r="21" spans="1:10" x14ac:dyDescent="0.2">
      <c r="A21" s="373" t="s">
        <v>168</v>
      </c>
      <c r="B21" s="96">
        <v>78.246409999999997</v>
      </c>
      <c r="C21" s="96">
        <v>12.557819999999998</v>
      </c>
      <c r="D21" s="96">
        <v>0.35111999999999999</v>
      </c>
      <c r="E21" s="350">
        <v>91.155349999999984</v>
      </c>
      <c r="F21" s="96"/>
      <c r="G21" s="96">
        <v>893.65628000000004</v>
      </c>
      <c r="H21" s="96">
        <v>152.02448999999999</v>
      </c>
      <c r="I21" s="96">
        <v>7.0997300000000001</v>
      </c>
      <c r="J21" s="350">
        <v>1052.7804999999998</v>
      </c>
    </row>
    <row r="22" spans="1:10" x14ac:dyDescent="0.2">
      <c r="A22" s="373" t="s">
        <v>169</v>
      </c>
      <c r="B22" s="96">
        <v>65.826049999999995</v>
      </c>
      <c r="C22" s="96">
        <v>8.3912400000000016</v>
      </c>
      <c r="D22" s="96">
        <v>0.48201999999999995</v>
      </c>
      <c r="E22" s="350">
        <v>74.699309999999997</v>
      </c>
      <c r="F22" s="96"/>
      <c r="G22" s="96">
        <v>630.14775999999972</v>
      </c>
      <c r="H22" s="96">
        <v>107.00798</v>
      </c>
      <c r="I22" s="96">
        <v>14.512890000000001</v>
      </c>
      <c r="J22" s="350">
        <v>751.66862999999967</v>
      </c>
    </row>
    <row r="23" spans="1:10" x14ac:dyDescent="0.2">
      <c r="A23" s="374" t="s">
        <v>170</v>
      </c>
      <c r="B23" s="96">
        <v>134.82434000000003</v>
      </c>
      <c r="C23" s="96">
        <v>15.067829999999999</v>
      </c>
      <c r="D23" s="96">
        <v>1.95231</v>
      </c>
      <c r="E23" s="350">
        <v>151.84448000000003</v>
      </c>
      <c r="F23" s="96"/>
      <c r="G23" s="96">
        <v>1741.8345300000003</v>
      </c>
      <c r="H23" s="96">
        <v>187.49869999999996</v>
      </c>
      <c r="I23" s="96">
        <v>54.954989999999988</v>
      </c>
      <c r="J23" s="350">
        <v>1984.2882200000001</v>
      </c>
    </row>
    <row r="24" spans="1:10" x14ac:dyDescent="0.2">
      <c r="A24" s="375" t="s">
        <v>437</v>
      </c>
      <c r="B24" s="100">
        <v>1913.3297999999986</v>
      </c>
      <c r="C24" s="100">
        <v>346.86192999999992</v>
      </c>
      <c r="D24" s="100">
        <v>61.39143</v>
      </c>
      <c r="E24" s="100">
        <v>2321.5831599999988</v>
      </c>
      <c r="F24" s="100"/>
      <c r="G24" s="100">
        <v>21320.601749999998</v>
      </c>
      <c r="H24" s="100">
        <v>4494.5978700000105</v>
      </c>
      <c r="I24" s="100">
        <v>1070.1631699999989</v>
      </c>
      <c r="J24" s="100">
        <v>26885.362790000006</v>
      </c>
    </row>
    <row r="25" spans="1:10" x14ac:dyDescent="0.2">
      <c r="J25" s="79" t="s">
        <v>221</v>
      </c>
    </row>
    <row r="26" spans="1:10" x14ac:dyDescent="0.2">
      <c r="A26" s="352" t="s">
        <v>561</v>
      </c>
      <c r="G26" s="58"/>
      <c r="H26" s="58"/>
      <c r="I26" s="58"/>
      <c r="J26" s="58"/>
    </row>
    <row r="27" spans="1:10" x14ac:dyDescent="0.2">
      <c r="A27" s="101" t="s">
        <v>222</v>
      </c>
      <c r="G27" s="58"/>
      <c r="H27" s="58"/>
      <c r="I27" s="58"/>
      <c r="J27" s="58"/>
    </row>
    <row r="28" spans="1:10" ht="18" x14ac:dyDescent="0.25">
      <c r="A28" s="102"/>
      <c r="E28" s="817"/>
      <c r="F28" s="81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196" priority="2" operator="between">
      <formula>0</formula>
      <formula>0.5</formula>
    </cfRule>
    <cfRule type="cellIs" dxfId="195" priority="3" operator="between">
      <formula>0</formula>
      <formula>0.49</formula>
    </cfRule>
  </conditionalFormatting>
  <conditionalFormatting sqref="B5:J24">
    <cfRule type="cellIs" dxfId="19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18" t="s">
        <v>28</v>
      </c>
      <c r="B1" s="818"/>
      <c r="C1" s="818"/>
      <c r="D1" s="106"/>
      <c r="E1" s="106"/>
      <c r="F1" s="106"/>
      <c r="G1" s="106"/>
      <c r="H1" s="107"/>
    </row>
    <row r="2" spans="1:65" ht="13.9" customHeight="1" x14ac:dyDescent="0.2">
      <c r="A2" s="819"/>
      <c r="B2" s="819"/>
      <c r="C2" s="819"/>
      <c r="D2" s="109"/>
      <c r="E2" s="109"/>
      <c r="F2" s="109"/>
      <c r="H2" s="79" t="s">
        <v>151</v>
      </c>
    </row>
    <row r="3" spans="1:65" s="81" customFormat="1" ht="12.75" x14ac:dyDescent="0.2">
      <c r="A3" s="70"/>
      <c r="B3" s="807">
        <f>INDICE!A3</f>
        <v>44440</v>
      </c>
      <c r="C3" s="808"/>
      <c r="D3" s="808" t="s">
        <v>115</v>
      </c>
      <c r="E3" s="808"/>
      <c r="F3" s="808" t="s">
        <v>116</v>
      </c>
      <c r="G3" s="808"/>
      <c r="H3" s="80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428</v>
      </c>
      <c r="D4" s="82" t="s">
        <v>47</v>
      </c>
      <c r="E4" s="82" t="s">
        <v>428</v>
      </c>
      <c r="F4" s="82" t="s">
        <v>47</v>
      </c>
      <c r="G4" s="82" t="s">
        <v>428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4">
        <v>456.14705999999887</v>
      </c>
      <c r="C5" s="111">
        <v>17.019171180820379</v>
      </c>
      <c r="D5" s="110">
        <v>3578.2507699999987</v>
      </c>
      <c r="E5" s="111">
        <v>23.594278629769587</v>
      </c>
      <c r="F5" s="110">
        <v>4602.0407999999979</v>
      </c>
      <c r="G5" s="111">
        <v>11.236528123806288</v>
      </c>
      <c r="H5" s="381">
        <v>17.484183598968148</v>
      </c>
    </row>
    <row r="6" spans="1:65" ht="13.9" customHeight="1" x14ac:dyDescent="0.2">
      <c r="A6" s="107" t="s">
        <v>184</v>
      </c>
      <c r="B6" s="385">
        <v>32.86487000000001</v>
      </c>
      <c r="C6" s="113">
        <v>-0.63900873829940041</v>
      </c>
      <c r="D6" s="112">
        <v>281.72139000000004</v>
      </c>
      <c r="E6" s="113">
        <v>16.786205566005105</v>
      </c>
      <c r="F6" s="112">
        <v>370.29266000000001</v>
      </c>
      <c r="G6" s="642">
        <v>8.5192620965915538</v>
      </c>
      <c r="H6" s="382">
        <v>1.406824740187069</v>
      </c>
    </row>
    <row r="7" spans="1:65" ht="13.9" customHeight="1" x14ac:dyDescent="0.2">
      <c r="A7" s="107" t="s">
        <v>592</v>
      </c>
      <c r="B7" s="350">
        <v>0</v>
      </c>
      <c r="C7" s="113">
        <v>-100</v>
      </c>
      <c r="D7" s="96">
        <v>0.38165999999999994</v>
      </c>
      <c r="E7" s="113">
        <v>-34.510449912488426</v>
      </c>
      <c r="F7" s="96">
        <v>0.41728000000000004</v>
      </c>
      <c r="G7" s="113">
        <v>-50.935365151034141</v>
      </c>
      <c r="H7" s="350">
        <v>1.5853401673834428E-3</v>
      </c>
    </row>
    <row r="8" spans="1:65" ht="13.9" customHeight="1" x14ac:dyDescent="0.2">
      <c r="A8" s="377" t="s">
        <v>185</v>
      </c>
      <c r="B8" s="378">
        <v>489.01192999999887</v>
      </c>
      <c r="C8" s="379">
        <v>15.633797501453117</v>
      </c>
      <c r="D8" s="378">
        <v>3860.3538199999984</v>
      </c>
      <c r="E8" s="379">
        <v>23.059953394517642</v>
      </c>
      <c r="F8" s="378">
        <v>4972.7507399999986</v>
      </c>
      <c r="G8" s="380">
        <v>11.017725632953487</v>
      </c>
      <c r="H8" s="380">
        <v>18.892593679322601</v>
      </c>
    </row>
    <row r="9" spans="1:65" ht="13.9" customHeight="1" x14ac:dyDescent="0.2">
      <c r="A9" s="107" t="s">
        <v>171</v>
      </c>
      <c r="B9" s="385">
        <v>1913.3297999999995</v>
      </c>
      <c r="C9" s="113">
        <v>7.8879677845782066</v>
      </c>
      <c r="D9" s="112">
        <v>16169.495949999997</v>
      </c>
      <c r="E9" s="113">
        <v>12.746616769143603</v>
      </c>
      <c r="F9" s="112">
        <v>21320.601750000005</v>
      </c>
      <c r="G9" s="114">
        <v>5.7414520890078551</v>
      </c>
      <c r="H9" s="382">
        <v>81.001740670678501</v>
      </c>
    </row>
    <row r="10" spans="1:65" ht="13.9" customHeight="1" x14ac:dyDescent="0.2">
      <c r="A10" s="107" t="s">
        <v>593</v>
      </c>
      <c r="B10" s="350">
        <v>0.56468000000000007</v>
      </c>
      <c r="C10" s="113">
        <v>-61.396000683643813</v>
      </c>
      <c r="D10" s="112">
        <v>10.103749999999998</v>
      </c>
      <c r="E10" s="113">
        <v>-53.864492314211397</v>
      </c>
      <c r="F10" s="112">
        <v>27.812429999999996</v>
      </c>
      <c r="G10" s="114">
        <v>-31.324060628074367</v>
      </c>
      <c r="H10" s="487">
        <v>0.10566564999889827</v>
      </c>
    </row>
    <row r="11" spans="1:65" ht="13.9" customHeight="1" x14ac:dyDescent="0.2">
      <c r="A11" s="377" t="s">
        <v>456</v>
      </c>
      <c r="B11" s="378">
        <v>1913.8944799999995</v>
      </c>
      <c r="C11" s="379">
        <v>7.8308688536613946</v>
      </c>
      <c r="D11" s="378">
        <v>16179.599699999997</v>
      </c>
      <c r="E11" s="379">
        <v>12.645053118211697</v>
      </c>
      <c r="F11" s="378">
        <v>21348.414180000003</v>
      </c>
      <c r="G11" s="380">
        <v>5.6671538144068228</v>
      </c>
      <c r="H11" s="380">
        <v>81.107406320677399</v>
      </c>
    </row>
    <row r="12" spans="1:65" ht="13.9" customHeight="1" x14ac:dyDescent="0.2">
      <c r="A12" s="106" t="s">
        <v>438</v>
      </c>
      <c r="B12" s="116">
        <v>2402.9064099999982</v>
      </c>
      <c r="C12" s="117">
        <v>9.3322947740952742</v>
      </c>
      <c r="D12" s="116">
        <v>20039.953519999995</v>
      </c>
      <c r="E12" s="117">
        <v>14.511946728260511</v>
      </c>
      <c r="F12" s="116">
        <v>26321.164920000003</v>
      </c>
      <c r="G12" s="117">
        <v>6.6381376681288389</v>
      </c>
      <c r="H12" s="117">
        <v>100</v>
      </c>
    </row>
    <row r="13" spans="1:65" ht="13.9" customHeight="1" x14ac:dyDescent="0.2">
      <c r="A13" s="118" t="s">
        <v>186</v>
      </c>
      <c r="B13" s="119">
        <v>4627.8778699999993</v>
      </c>
      <c r="C13" s="119"/>
      <c r="D13" s="119">
        <v>39141.360540088681</v>
      </c>
      <c r="E13" s="119"/>
      <c r="F13" s="119">
        <v>51851.042615847364</v>
      </c>
      <c r="G13" s="120"/>
      <c r="H13" s="121"/>
    </row>
    <row r="14" spans="1:65" ht="13.9" customHeight="1" x14ac:dyDescent="0.2">
      <c r="A14" s="122" t="s">
        <v>187</v>
      </c>
      <c r="B14" s="386">
        <v>51.922424867275041</v>
      </c>
      <c r="C14" s="123"/>
      <c r="D14" s="123">
        <v>51.198919106235522</v>
      </c>
      <c r="E14" s="123"/>
      <c r="F14" s="123">
        <v>50.763038874661703</v>
      </c>
      <c r="G14" s="124"/>
      <c r="H14" s="383"/>
    </row>
    <row r="15" spans="1:65" ht="13.9" customHeight="1" x14ac:dyDescent="0.2">
      <c r="A15" s="107"/>
      <c r="B15" s="107"/>
      <c r="C15" s="107"/>
      <c r="D15" s="107"/>
      <c r="E15" s="107"/>
      <c r="F15" s="107"/>
      <c r="H15" s="79" t="s">
        <v>221</v>
      </c>
    </row>
    <row r="16" spans="1:65" ht="13.9" customHeight="1" x14ac:dyDescent="0.2">
      <c r="A16" s="101" t="s">
        <v>485</v>
      </c>
      <c r="B16" s="101"/>
      <c r="C16" s="125"/>
      <c r="D16" s="125"/>
      <c r="E16" s="125"/>
      <c r="F16" s="101"/>
      <c r="G16" s="101"/>
      <c r="H16" s="101"/>
    </row>
    <row r="17" spans="1:12" ht="13.9" customHeight="1" x14ac:dyDescent="0.2">
      <c r="A17" s="101" t="s">
        <v>594</v>
      </c>
      <c r="B17" s="101"/>
      <c r="C17" s="125"/>
      <c r="D17" s="125"/>
      <c r="E17" s="125"/>
      <c r="F17" s="101"/>
      <c r="G17" s="101"/>
      <c r="H17" s="101"/>
    </row>
    <row r="18" spans="1:12" ht="13.9" customHeight="1" x14ac:dyDescent="0.2">
      <c r="A18" s="101" t="s">
        <v>595</v>
      </c>
    </row>
    <row r="19" spans="1:12" ht="13.9" customHeight="1" x14ac:dyDescent="0.2">
      <c r="A19" s="133" t="s">
        <v>543</v>
      </c>
      <c r="L19" s="641"/>
    </row>
    <row r="20" spans="1:12" ht="13.9" customHeight="1" x14ac:dyDescent="0.2">
      <c r="A20" s="101"/>
      <c r="L20" s="641"/>
    </row>
  </sheetData>
  <mergeCells count="4">
    <mergeCell ref="A1:C2"/>
    <mergeCell ref="B3:C3"/>
    <mergeCell ref="D3:E3"/>
    <mergeCell ref="F3:H3"/>
  </mergeCells>
  <conditionalFormatting sqref="B7">
    <cfRule type="cellIs" dxfId="193" priority="20" operator="equal">
      <formula>0</formula>
    </cfRule>
    <cfRule type="cellIs" dxfId="192" priority="27" operator="between">
      <formula>0</formula>
      <formula>0.5</formula>
    </cfRule>
    <cfRule type="cellIs" dxfId="191" priority="28" operator="between">
      <formula>0</formula>
      <formula>0.49</formula>
    </cfRule>
  </conditionalFormatting>
  <conditionalFormatting sqref="F7">
    <cfRule type="cellIs" dxfId="190" priority="23" operator="between">
      <formula>0</formula>
      <formula>0.5</formula>
    </cfRule>
    <cfRule type="cellIs" dxfId="189" priority="24" operator="between">
      <formula>0</formula>
      <formula>0.49</formula>
    </cfRule>
  </conditionalFormatting>
  <conditionalFormatting sqref="H7">
    <cfRule type="cellIs" dxfId="188" priority="21" operator="between">
      <formula>0</formula>
      <formula>0.5</formula>
    </cfRule>
    <cfRule type="cellIs" dxfId="187" priority="22" operator="between">
      <formula>0</formula>
      <formula>0.49</formula>
    </cfRule>
  </conditionalFormatting>
  <conditionalFormatting sqref="C7">
    <cfRule type="cellIs" dxfId="186" priority="19" operator="equal">
      <formula>0</formula>
    </cfRule>
  </conditionalFormatting>
  <conditionalFormatting sqref="E7">
    <cfRule type="cellIs" dxfId="185" priority="18" operator="equal">
      <formula>0</formula>
    </cfRule>
  </conditionalFormatting>
  <conditionalFormatting sqref="D7">
    <cfRule type="cellIs" dxfId="184" priority="9" operator="between">
      <formula>0</formula>
      <formula>0.5</formula>
    </cfRule>
    <cfRule type="cellIs" dxfId="183" priority="10" operator="between">
      <formula>0</formula>
      <formula>0.49</formula>
    </cfRule>
  </conditionalFormatting>
  <conditionalFormatting sqref="E11">
    <cfRule type="cellIs" dxfId="182" priority="4" operator="between">
      <formula>-0.04999999</formula>
      <formula>-0.00000001</formula>
    </cfRule>
  </conditionalFormatting>
  <conditionalFormatting sqref="B10">
    <cfRule type="cellIs" dxfId="181" priority="1" operator="equal">
      <formula>0</formula>
    </cfRule>
    <cfRule type="cellIs" dxfId="180" priority="2" operator="between">
      <formula>0</formula>
      <formula>0.5</formula>
    </cfRule>
    <cfRule type="cellIs" dxfId="179"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20" t="s">
        <v>26</v>
      </c>
      <c r="B1" s="820"/>
      <c r="C1" s="820"/>
      <c r="D1" s="820"/>
      <c r="E1" s="820"/>
      <c r="F1" s="126"/>
      <c r="G1" s="126"/>
      <c r="H1" s="126"/>
      <c r="I1" s="126"/>
      <c r="J1" s="126"/>
      <c r="K1" s="126"/>
      <c r="L1" s="126"/>
      <c r="M1" s="126"/>
      <c r="N1" s="126"/>
    </row>
    <row r="2" spans="1:14" x14ac:dyDescent="0.2">
      <c r="A2" s="820"/>
      <c r="B2" s="821"/>
      <c r="C2" s="821"/>
      <c r="D2" s="821"/>
      <c r="E2" s="821"/>
      <c r="F2" s="126"/>
      <c r="G2" s="126"/>
      <c r="H2" s="126"/>
      <c r="I2" s="126"/>
      <c r="J2" s="126"/>
      <c r="K2" s="126"/>
      <c r="L2" s="126"/>
      <c r="M2" s="127" t="s">
        <v>151</v>
      </c>
      <c r="N2" s="126"/>
    </row>
    <row r="3" spans="1:14" x14ac:dyDescent="0.2">
      <c r="A3" s="533"/>
      <c r="B3" s="145">
        <v>2020</v>
      </c>
      <c r="C3" s="145" t="s">
        <v>520</v>
      </c>
      <c r="D3" s="145" t="s">
        <v>520</v>
      </c>
      <c r="E3" s="145">
        <v>2021</v>
      </c>
      <c r="F3" s="145" t="s">
        <v>520</v>
      </c>
      <c r="G3" s="145" t="s">
        <v>520</v>
      </c>
      <c r="H3" s="145" t="s">
        <v>520</v>
      </c>
      <c r="I3" s="145" t="s">
        <v>520</v>
      </c>
      <c r="J3" s="145" t="s">
        <v>520</v>
      </c>
      <c r="K3" s="145" t="s">
        <v>520</v>
      </c>
      <c r="L3" s="145" t="s">
        <v>520</v>
      </c>
      <c r="M3" s="145" t="s">
        <v>520</v>
      </c>
    </row>
    <row r="4" spans="1:14" x14ac:dyDescent="0.2">
      <c r="A4" s="128"/>
      <c r="B4" s="480">
        <v>44135</v>
      </c>
      <c r="C4" s="480">
        <v>44165</v>
      </c>
      <c r="D4" s="480">
        <v>44196</v>
      </c>
      <c r="E4" s="480">
        <v>44227</v>
      </c>
      <c r="F4" s="480">
        <v>44255</v>
      </c>
      <c r="G4" s="480">
        <v>44286</v>
      </c>
      <c r="H4" s="480">
        <v>44316</v>
      </c>
      <c r="I4" s="480">
        <v>44347</v>
      </c>
      <c r="J4" s="480">
        <v>44377</v>
      </c>
      <c r="K4" s="480">
        <v>44408</v>
      </c>
      <c r="L4" s="480">
        <v>44439</v>
      </c>
      <c r="M4" s="480">
        <v>44469</v>
      </c>
    </row>
    <row r="5" spans="1:14" x14ac:dyDescent="0.2">
      <c r="A5" s="129" t="s">
        <v>188</v>
      </c>
      <c r="B5" s="130">
        <v>10.75474</v>
      </c>
      <c r="C5" s="130">
        <v>8.1128500000000034</v>
      </c>
      <c r="D5" s="130">
        <v>7.7071800000000019</v>
      </c>
      <c r="E5" s="130">
        <v>11.005650000000003</v>
      </c>
      <c r="F5" s="130">
        <v>11.135059999999999</v>
      </c>
      <c r="G5" s="130">
        <v>13.609349999999976</v>
      </c>
      <c r="H5" s="130">
        <v>12.748659999999987</v>
      </c>
      <c r="I5" s="130">
        <v>12.583739999999992</v>
      </c>
      <c r="J5" s="130">
        <v>14.265019999999998</v>
      </c>
      <c r="K5" s="130">
        <v>15.852929999999995</v>
      </c>
      <c r="L5" s="130">
        <v>15.130300000000011</v>
      </c>
      <c r="M5" s="130">
        <v>14.598729999999991</v>
      </c>
    </row>
    <row r="6" spans="1:14" x14ac:dyDescent="0.2">
      <c r="A6" s="131" t="s">
        <v>440</v>
      </c>
      <c r="B6" s="132">
        <v>140.14705999999978</v>
      </c>
      <c r="C6" s="132">
        <v>123.83454999999998</v>
      </c>
      <c r="D6" s="132">
        <v>106.07063999999998</v>
      </c>
      <c r="E6" s="132">
        <v>106.66176000000003</v>
      </c>
      <c r="F6" s="132">
        <v>100.61003999999997</v>
      </c>
      <c r="G6" s="132">
        <v>117.49925000000009</v>
      </c>
      <c r="H6" s="132">
        <v>116.09016999999982</v>
      </c>
      <c r="I6" s="132">
        <v>117.1453700000001</v>
      </c>
      <c r="J6" s="132">
        <v>110.72970000000002</v>
      </c>
      <c r="K6" s="132">
        <v>111.60616999999984</v>
      </c>
      <c r="L6" s="132">
        <v>114.79895999999998</v>
      </c>
      <c r="M6" s="132">
        <v>119.83494999999996</v>
      </c>
    </row>
    <row r="7" spans="1:14" ht="15.75" customHeight="1" x14ac:dyDescent="0.2">
      <c r="A7" s="129"/>
      <c r="B7" s="130"/>
      <c r="C7" s="130"/>
      <c r="D7" s="130"/>
      <c r="E7" s="130"/>
      <c r="F7" s="130"/>
      <c r="G7" s="130"/>
      <c r="H7" s="130"/>
      <c r="I7" s="130"/>
      <c r="J7" s="130"/>
      <c r="K7" s="130"/>
      <c r="L7" s="822" t="s">
        <v>221</v>
      </c>
      <c r="M7" s="822"/>
    </row>
    <row r="8" spans="1:14" x14ac:dyDescent="0.2">
      <c r="A8" s="133" t="s">
        <v>439</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sqref="A1:XFD1"/>
    </sheetView>
  </sheetViews>
  <sheetFormatPr baseColWidth="10" defaultColWidth="11.25" defaultRowHeight="12.75" x14ac:dyDescent="0.2"/>
  <cols>
    <col min="1" max="1" width="11" style="18" customWidth="1"/>
    <col min="2" max="16384" width="11.25" style="18"/>
  </cols>
  <sheetData>
    <row r="1" spans="1:4" s="3" customFormat="1" x14ac:dyDescent="0.2">
      <c r="A1" s="6" t="s">
        <v>518</v>
      </c>
    </row>
    <row r="2" spans="1:4" x14ac:dyDescent="0.2">
      <c r="A2" s="452"/>
      <c r="B2" s="452"/>
      <c r="C2" s="452"/>
      <c r="D2" s="452"/>
    </row>
    <row r="3" spans="1:4" x14ac:dyDescent="0.2">
      <c r="B3" s="650">
        <v>2019</v>
      </c>
      <c r="C3" s="650">
        <v>2020</v>
      </c>
      <c r="D3" s="650">
        <v>2021</v>
      </c>
    </row>
    <row r="4" spans="1:4" x14ac:dyDescent="0.2">
      <c r="A4" s="552" t="s">
        <v>126</v>
      </c>
      <c r="B4" s="573">
        <v>2.2389226723046898</v>
      </c>
      <c r="C4" s="573">
        <v>0.49217281121181794</v>
      </c>
      <c r="D4" s="575">
        <v>-19.424811148985285</v>
      </c>
    </row>
    <row r="5" spans="1:4" x14ac:dyDescent="0.2">
      <c r="A5" s="554" t="s">
        <v>127</v>
      </c>
      <c r="B5" s="573">
        <v>2.0513403551323797</v>
      </c>
      <c r="C5" s="573">
        <v>0.6624950089605699</v>
      </c>
      <c r="D5" s="575">
        <v>-21.054412866925322</v>
      </c>
    </row>
    <row r="6" spans="1:4" x14ac:dyDescent="0.2">
      <c r="A6" s="554" t="s">
        <v>128</v>
      </c>
      <c r="B6" s="573">
        <v>1.8228349475772239</v>
      </c>
      <c r="C6" s="573">
        <v>-1.2368983624484702</v>
      </c>
      <c r="D6" s="575">
        <v>-17.554978927404406</v>
      </c>
    </row>
    <row r="7" spans="1:4" x14ac:dyDescent="0.2">
      <c r="A7" s="554" t="s">
        <v>129</v>
      </c>
      <c r="B7" s="573">
        <v>1.7209797284163102</v>
      </c>
      <c r="C7" s="573">
        <v>-6.4406172433376661</v>
      </c>
      <c r="D7" s="575">
        <v>-9.140973699178387</v>
      </c>
    </row>
    <row r="8" spans="1:4" x14ac:dyDescent="0.2">
      <c r="A8" s="554" t="s">
        <v>130</v>
      </c>
      <c r="B8" s="573">
        <v>1.7082637624274601</v>
      </c>
      <c r="C8" s="573">
        <v>-10.40035241133134</v>
      </c>
      <c r="D8" s="573">
        <v>-1.9849548662421475</v>
      </c>
    </row>
    <row r="9" spans="1:4" x14ac:dyDescent="0.2">
      <c r="A9" s="554" t="s">
        <v>131</v>
      </c>
      <c r="B9" s="573">
        <v>1.6313259134448739</v>
      </c>
      <c r="C9" s="573">
        <v>-11.790302493382987</v>
      </c>
      <c r="D9" s="575">
        <v>1.66308991469336</v>
      </c>
    </row>
    <row r="10" spans="1:4" x14ac:dyDescent="0.2">
      <c r="A10" s="554" t="s">
        <v>132</v>
      </c>
      <c r="B10" s="573">
        <v>1.7336531270051647</v>
      </c>
      <c r="C10" s="573">
        <v>-13.005967231828507</v>
      </c>
      <c r="D10" s="575">
        <v>3.2523463737778933</v>
      </c>
    </row>
    <row r="11" spans="1:4" x14ac:dyDescent="0.2">
      <c r="A11" s="554" t="s">
        <v>133</v>
      </c>
      <c r="B11" s="573">
        <v>1.3259040355686831</v>
      </c>
      <c r="C11" s="573">
        <v>-13.912813461616695</v>
      </c>
      <c r="D11" s="575">
        <v>5.3083286221714223</v>
      </c>
    </row>
    <row r="12" spans="1:4" x14ac:dyDescent="0.2">
      <c r="A12" s="554" t="s">
        <v>134</v>
      </c>
      <c r="B12" s="573">
        <v>1.433464044253183</v>
      </c>
      <c r="C12" s="573">
        <v>-14.335902697905004</v>
      </c>
      <c r="D12" s="575">
        <v>6.6381376681288398</v>
      </c>
    </row>
    <row r="13" spans="1:4" x14ac:dyDescent="0.2">
      <c r="A13" s="554" t="s">
        <v>135</v>
      </c>
      <c r="B13" s="573">
        <v>1.2172050485224548</v>
      </c>
      <c r="C13" s="573">
        <v>-15.492688583284831</v>
      </c>
      <c r="D13" s="575" t="s">
        <v>520</v>
      </c>
    </row>
    <row r="14" spans="1:4" x14ac:dyDescent="0.2">
      <c r="A14" s="554" t="s">
        <v>136</v>
      </c>
      <c r="B14" s="573">
        <v>1.0065487858025821</v>
      </c>
      <c r="C14" s="573">
        <v>-16.926540404412783</v>
      </c>
      <c r="D14" s="575" t="s">
        <v>520</v>
      </c>
    </row>
    <row r="15" spans="1:4" x14ac:dyDescent="0.2">
      <c r="A15" s="555" t="s">
        <v>137</v>
      </c>
      <c r="B15" s="458">
        <v>0.66201793954589105</v>
      </c>
      <c r="C15" s="458">
        <v>-17.526361834885972</v>
      </c>
      <c r="D15" s="576" t="s">
        <v>520</v>
      </c>
    </row>
    <row r="16" spans="1:4" x14ac:dyDescent="0.2">
      <c r="D16" s="79" t="s">
        <v>221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18" t="s">
        <v>33</v>
      </c>
      <c r="B1" s="818"/>
      <c r="C1" s="818"/>
      <c r="D1" s="106"/>
      <c r="E1" s="106"/>
      <c r="F1" s="106"/>
      <c r="G1" s="106"/>
    </row>
    <row r="2" spans="1:13" ht="13.9" customHeight="1" x14ac:dyDescent="0.2">
      <c r="A2" s="819"/>
      <c r="B2" s="819"/>
      <c r="C2" s="819"/>
      <c r="D2" s="109"/>
      <c r="E2" s="109"/>
      <c r="F2" s="109"/>
      <c r="G2" s="79" t="s">
        <v>151</v>
      </c>
    </row>
    <row r="3" spans="1:13" ht="13.9" customHeight="1" x14ac:dyDescent="0.2">
      <c r="A3" s="134"/>
      <c r="B3" s="823">
        <f>INDICE!A3</f>
        <v>44440</v>
      </c>
      <c r="C3" s="824"/>
      <c r="D3" s="824" t="s">
        <v>115</v>
      </c>
      <c r="E3" s="824"/>
      <c r="F3" s="824" t="s">
        <v>116</v>
      </c>
      <c r="G3" s="824"/>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460.27721999999847</v>
      </c>
      <c r="C5" s="115">
        <v>28.734709999999986</v>
      </c>
      <c r="D5" s="112">
        <v>3604.6118699999988</v>
      </c>
      <c r="E5" s="112">
        <v>255.74194999999995</v>
      </c>
      <c r="F5" s="112">
        <v>4646.5876300000009</v>
      </c>
      <c r="G5" s="112">
        <v>326.1631099999999</v>
      </c>
      <c r="L5" s="137"/>
      <c r="M5" s="137"/>
    </row>
    <row r="6" spans="1:13" ht="13.9" customHeight="1" x14ac:dyDescent="0.2">
      <c r="A6" s="107" t="s">
        <v>192</v>
      </c>
      <c r="B6" s="112">
        <v>1460.1330199999979</v>
      </c>
      <c r="C6" s="112">
        <v>453.76145999999977</v>
      </c>
      <c r="D6" s="112">
        <v>11999.541250000004</v>
      </c>
      <c r="E6" s="112">
        <v>4180.0584500000004</v>
      </c>
      <c r="F6" s="112">
        <v>15761.327070000007</v>
      </c>
      <c r="G6" s="112">
        <v>5587.0871100000004</v>
      </c>
      <c r="L6" s="137"/>
      <c r="M6" s="137"/>
    </row>
    <row r="7" spans="1:13" ht="13.9" customHeight="1" x14ac:dyDescent="0.2">
      <c r="A7" s="118" t="s">
        <v>186</v>
      </c>
      <c r="B7" s="119">
        <v>1920.4102399999965</v>
      </c>
      <c r="C7" s="119">
        <v>482.49616999999978</v>
      </c>
      <c r="D7" s="119">
        <v>15604.153120000003</v>
      </c>
      <c r="E7" s="119">
        <v>4435.8004000000001</v>
      </c>
      <c r="F7" s="119">
        <v>20407.914700000008</v>
      </c>
      <c r="G7" s="119">
        <v>5913.2502199999999</v>
      </c>
    </row>
    <row r="8" spans="1:13" ht="13.9" customHeight="1" x14ac:dyDescent="0.2">
      <c r="G8" s="79" t="s">
        <v>221</v>
      </c>
    </row>
    <row r="9" spans="1:13" ht="13.9" customHeight="1" x14ac:dyDescent="0.2">
      <c r="A9" s="101" t="s">
        <v>441</v>
      </c>
    </row>
    <row r="10" spans="1:13" ht="13.9" customHeight="1" x14ac:dyDescent="0.2">
      <c r="A10" s="101" t="s">
        <v>222</v>
      </c>
    </row>
    <row r="14" spans="1:13" ht="13.9" customHeight="1" x14ac:dyDescent="0.2">
      <c r="B14" s="490"/>
      <c r="D14" s="490"/>
      <c r="F14" s="490"/>
    </row>
    <row r="15" spans="1:13" ht="13.9" customHeight="1" x14ac:dyDescent="0.2">
      <c r="B15" s="490"/>
      <c r="D15" s="490"/>
      <c r="F15" s="490"/>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444</v>
      </c>
    </row>
    <row r="2" spans="1:10" ht="15.75" x14ac:dyDescent="0.25">
      <c r="A2" s="2"/>
      <c r="J2" s="79" t="s">
        <v>151</v>
      </c>
    </row>
    <row r="3" spans="1:10" ht="13.9" customHeight="1" x14ac:dyDescent="0.2">
      <c r="A3" s="90"/>
      <c r="B3" s="810">
        <f>INDICE!A3</f>
        <v>44440</v>
      </c>
      <c r="C3" s="810"/>
      <c r="D3" s="810">
        <f>INDICE!C3</f>
        <v>0</v>
      </c>
      <c r="E3" s="810"/>
      <c r="F3" s="91"/>
      <c r="G3" s="811" t="s">
        <v>116</v>
      </c>
      <c r="H3" s="811"/>
      <c r="I3" s="811"/>
      <c r="J3" s="811"/>
    </row>
    <row r="4" spans="1:10" x14ac:dyDescent="0.2">
      <c r="A4" s="92"/>
      <c r="B4" s="620" t="s">
        <v>143</v>
      </c>
      <c r="C4" s="620" t="s">
        <v>144</v>
      </c>
      <c r="D4" s="620" t="s">
        <v>179</v>
      </c>
      <c r="E4" s="620" t="s">
        <v>182</v>
      </c>
      <c r="F4" s="620"/>
      <c r="G4" s="620" t="s">
        <v>143</v>
      </c>
      <c r="H4" s="620" t="s">
        <v>144</v>
      </c>
      <c r="I4" s="620" t="s">
        <v>179</v>
      </c>
      <c r="J4" s="620" t="s">
        <v>182</v>
      </c>
    </row>
    <row r="5" spans="1:10" x14ac:dyDescent="0.2">
      <c r="A5" s="372" t="s">
        <v>153</v>
      </c>
      <c r="B5" s="94">
        <f>'GNA CCAA'!B5</f>
        <v>69.458079999999953</v>
      </c>
      <c r="C5" s="94">
        <f>'GNA CCAA'!C5</f>
        <v>3.1546800000000004</v>
      </c>
      <c r="D5" s="94">
        <f>'GO CCAA'!B5</f>
        <v>313.86856</v>
      </c>
      <c r="E5" s="348">
        <f>SUM(B5:D5)</f>
        <v>386.48131999999998</v>
      </c>
      <c r="F5" s="94"/>
      <c r="G5" s="94">
        <f>'GNA CCAA'!F5</f>
        <v>699.02525999999989</v>
      </c>
      <c r="H5" s="94">
        <f>'GNA CCAA'!G5</f>
        <v>34.716870000000014</v>
      </c>
      <c r="I5" s="94">
        <f>'GO CCAA'!G5</f>
        <v>3434.9511100000022</v>
      </c>
      <c r="J5" s="348">
        <f>SUM(G5:I5)</f>
        <v>4168.6932400000023</v>
      </c>
    </row>
    <row r="6" spans="1:10" x14ac:dyDescent="0.2">
      <c r="A6" s="373" t="s">
        <v>154</v>
      </c>
      <c r="B6" s="96">
        <f>'GNA CCAA'!B6</f>
        <v>13.932739999999999</v>
      </c>
      <c r="C6" s="96">
        <f>'GNA CCAA'!C6</f>
        <v>0.73198999999999992</v>
      </c>
      <c r="D6" s="96">
        <f>'GO CCAA'!B6</f>
        <v>87.750029999999995</v>
      </c>
      <c r="E6" s="350">
        <f>SUM(B6:D6)</f>
        <v>102.41476</v>
      </c>
      <c r="F6" s="96"/>
      <c r="G6" s="96">
        <f>'GNA CCAA'!F6</f>
        <v>133.05364000000012</v>
      </c>
      <c r="H6" s="96">
        <f>'GNA CCAA'!G6</f>
        <v>7.2661700000000025</v>
      </c>
      <c r="I6" s="96">
        <f>'GO CCAA'!G6</f>
        <v>848.06197999999983</v>
      </c>
      <c r="J6" s="350">
        <f t="shared" ref="J6:J24" si="0">SUM(G6:I6)</f>
        <v>988.38178999999991</v>
      </c>
    </row>
    <row r="7" spans="1:10" x14ac:dyDescent="0.2">
      <c r="A7" s="373" t="s">
        <v>155</v>
      </c>
      <c r="B7" s="96">
        <f>'GNA CCAA'!B7</f>
        <v>8.5001899999999981</v>
      </c>
      <c r="C7" s="96">
        <f>'GNA CCAA'!C7</f>
        <v>0.63928999999999991</v>
      </c>
      <c r="D7" s="96">
        <f>'GO CCAA'!B7</f>
        <v>35.289149999999999</v>
      </c>
      <c r="E7" s="350">
        <f t="shared" ref="E7:E24" si="1">SUM(B7:D7)</f>
        <v>44.428629999999998</v>
      </c>
      <c r="F7" s="96"/>
      <c r="G7" s="96">
        <f>'GNA CCAA'!F7</f>
        <v>85.204759999999979</v>
      </c>
      <c r="H7" s="96">
        <f>'GNA CCAA'!G7</f>
        <v>7.1342000000000025</v>
      </c>
      <c r="I7" s="96">
        <f>'GO CCAA'!G7</f>
        <v>387.60908000000006</v>
      </c>
      <c r="J7" s="350">
        <f t="shared" si="0"/>
        <v>479.94804000000005</v>
      </c>
    </row>
    <row r="8" spans="1:10" x14ac:dyDescent="0.2">
      <c r="A8" s="373" t="s">
        <v>156</v>
      </c>
      <c r="B8" s="96">
        <f>'GNA CCAA'!B8</f>
        <v>22.819800000000001</v>
      </c>
      <c r="C8" s="96">
        <f>'GNA CCAA'!C8</f>
        <v>1.0833199999999996</v>
      </c>
      <c r="D8" s="96">
        <f>'GO CCAA'!B8</f>
        <v>32.956269999999996</v>
      </c>
      <c r="E8" s="350">
        <f t="shared" si="1"/>
        <v>56.859389999999998</v>
      </c>
      <c r="F8" s="96"/>
      <c r="G8" s="96">
        <f>'GNA CCAA'!F8</f>
        <v>209.16868999999994</v>
      </c>
      <c r="H8" s="96">
        <f>'GNA CCAA'!G8</f>
        <v>12.587020000000003</v>
      </c>
      <c r="I8" s="96">
        <f>'GO CCAA'!G8</f>
        <v>340.65936999999997</v>
      </c>
      <c r="J8" s="350">
        <f t="shared" si="0"/>
        <v>562.41507999999988</v>
      </c>
    </row>
    <row r="9" spans="1:10" x14ac:dyDescent="0.2">
      <c r="A9" s="373" t="s">
        <v>157</v>
      </c>
      <c r="B9" s="96">
        <f>'GNA CCAA'!B9</f>
        <v>32.803419999999996</v>
      </c>
      <c r="C9" s="96">
        <f>'GNA CCAA'!C9</f>
        <v>10.117090000000003</v>
      </c>
      <c r="D9" s="96">
        <f>'GO CCAA'!B9</f>
        <v>53.882690000000004</v>
      </c>
      <c r="E9" s="350">
        <f t="shared" si="1"/>
        <v>96.803200000000004</v>
      </c>
      <c r="F9" s="96"/>
      <c r="G9" s="96">
        <f>'GNA CCAA'!F9</f>
        <v>350.65519</v>
      </c>
      <c r="H9" s="96">
        <f>'GNA CCAA'!G9</f>
        <v>117.24276000000002</v>
      </c>
      <c r="I9" s="96">
        <f>'GO CCAA'!G9</f>
        <v>595.23211000000003</v>
      </c>
      <c r="J9" s="350">
        <f t="shared" si="0"/>
        <v>1063.13006</v>
      </c>
    </row>
    <row r="10" spans="1:10" x14ac:dyDescent="0.2">
      <c r="A10" s="373" t="s">
        <v>158</v>
      </c>
      <c r="B10" s="96">
        <f>'GNA CCAA'!B10</f>
        <v>6.4259499999999994</v>
      </c>
      <c r="C10" s="96">
        <f>'GNA CCAA'!C10</f>
        <v>0.38280999999999998</v>
      </c>
      <c r="D10" s="96">
        <f>'GO CCAA'!B10</f>
        <v>25.93159</v>
      </c>
      <c r="E10" s="350">
        <f t="shared" si="1"/>
        <v>32.740349999999999</v>
      </c>
      <c r="F10" s="96"/>
      <c r="G10" s="96">
        <f>'GNA CCAA'!F10</f>
        <v>61.416819999999966</v>
      </c>
      <c r="H10" s="96">
        <f>'GNA CCAA'!G10</f>
        <v>3.9637799999999999</v>
      </c>
      <c r="I10" s="96">
        <f>'GO CCAA'!G10</f>
        <v>283.58992999999992</v>
      </c>
      <c r="J10" s="350">
        <f t="shared" si="0"/>
        <v>348.97052999999988</v>
      </c>
    </row>
    <row r="11" spans="1:10" x14ac:dyDescent="0.2">
      <c r="A11" s="373" t="s">
        <v>159</v>
      </c>
      <c r="B11" s="96">
        <f>'GNA CCAA'!B11</f>
        <v>25.559750000000001</v>
      </c>
      <c r="C11" s="96">
        <f>'GNA CCAA'!C11</f>
        <v>1.5483199999999999</v>
      </c>
      <c r="D11" s="96">
        <f>'GO CCAA'!B11</f>
        <v>147.63877999999994</v>
      </c>
      <c r="E11" s="350">
        <f t="shared" si="1"/>
        <v>174.74684999999994</v>
      </c>
      <c r="F11" s="96"/>
      <c r="G11" s="96">
        <f>'GNA CCAA'!F11</f>
        <v>249.3579899999998</v>
      </c>
      <c r="H11" s="96">
        <f>'GNA CCAA'!G11</f>
        <v>17.101470000000017</v>
      </c>
      <c r="I11" s="96">
        <f>'GO CCAA'!G11</f>
        <v>1591.8767599999978</v>
      </c>
      <c r="J11" s="350">
        <f t="shared" si="0"/>
        <v>1858.3362199999976</v>
      </c>
    </row>
    <row r="12" spans="1:10" x14ac:dyDescent="0.2">
      <c r="A12" s="373" t="s">
        <v>523</v>
      </c>
      <c r="B12" s="96">
        <f>'GNA CCAA'!B12</f>
        <v>18.497029999999995</v>
      </c>
      <c r="C12" s="96">
        <f>'GNA CCAA'!C12</f>
        <v>0.91110000000000002</v>
      </c>
      <c r="D12" s="96">
        <f>'GO CCAA'!B12</f>
        <v>111.84181</v>
      </c>
      <c r="E12" s="350">
        <f t="shared" si="1"/>
        <v>131.24993999999998</v>
      </c>
      <c r="F12" s="96"/>
      <c r="G12" s="96">
        <f>'GNA CCAA'!F12</f>
        <v>183.02392000000003</v>
      </c>
      <c r="H12" s="96">
        <f>'GNA CCAA'!G12</f>
        <v>9.8172000000000015</v>
      </c>
      <c r="I12" s="96">
        <f>'GO CCAA'!G12</f>
        <v>1231.56844</v>
      </c>
      <c r="J12" s="350">
        <f t="shared" si="0"/>
        <v>1424.4095600000001</v>
      </c>
    </row>
    <row r="13" spans="1:10" x14ac:dyDescent="0.2">
      <c r="A13" s="373" t="s">
        <v>160</v>
      </c>
      <c r="B13" s="96">
        <f>'GNA CCAA'!B13</f>
        <v>76.261369999999999</v>
      </c>
      <c r="C13" s="96">
        <f>'GNA CCAA'!C13</f>
        <v>5.07376</v>
      </c>
      <c r="D13" s="96">
        <f>'GO CCAA'!B13</f>
        <v>286.49788000000001</v>
      </c>
      <c r="E13" s="350">
        <f t="shared" si="1"/>
        <v>367.83301</v>
      </c>
      <c r="F13" s="96"/>
      <c r="G13" s="96">
        <f>'GNA CCAA'!F13</f>
        <v>782.20775999999944</v>
      </c>
      <c r="H13" s="96">
        <f>'GNA CCAA'!G13</f>
        <v>55.30167999999999</v>
      </c>
      <c r="I13" s="96">
        <f>'GO CCAA'!G13</f>
        <v>3353.1802399999992</v>
      </c>
      <c r="J13" s="350">
        <f t="shared" si="0"/>
        <v>4190.6896799999986</v>
      </c>
    </row>
    <row r="14" spans="1:10" x14ac:dyDescent="0.2">
      <c r="A14" s="373" t="s">
        <v>161</v>
      </c>
      <c r="B14" s="96">
        <f>'GNA CCAA'!B14</f>
        <v>0.47730999999999996</v>
      </c>
      <c r="C14" s="96">
        <f>'GNA CCAA'!C14</f>
        <v>9.69E-2</v>
      </c>
      <c r="D14" s="96">
        <f>'GO CCAA'!B14</f>
        <v>0.86809999999999998</v>
      </c>
      <c r="E14" s="350">
        <f t="shared" si="1"/>
        <v>1.44231</v>
      </c>
      <c r="F14" s="96"/>
      <c r="G14" s="96">
        <f>'GNA CCAA'!F14</f>
        <v>4.8837300000000008</v>
      </c>
      <c r="H14" s="96">
        <f>'GNA CCAA'!G14</f>
        <v>0.67906999999999995</v>
      </c>
      <c r="I14" s="96">
        <f>'GO CCAA'!G14</f>
        <v>10.206519999999998</v>
      </c>
      <c r="J14" s="350">
        <f t="shared" si="0"/>
        <v>15.769319999999999</v>
      </c>
    </row>
    <row r="15" spans="1:10" x14ac:dyDescent="0.2">
      <c r="A15" s="373" t="s">
        <v>162</v>
      </c>
      <c r="B15" s="96">
        <f>'GNA CCAA'!B15</f>
        <v>53.316039999999994</v>
      </c>
      <c r="C15" s="96">
        <f>'GNA CCAA'!C15</f>
        <v>2.4795999999999996</v>
      </c>
      <c r="D15" s="96">
        <f>'GO CCAA'!B15</f>
        <v>184.94099000000003</v>
      </c>
      <c r="E15" s="350">
        <f t="shared" si="1"/>
        <v>240.73663000000002</v>
      </c>
      <c r="F15" s="96"/>
      <c r="G15" s="96">
        <f>'GNA CCAA'!F15</f>
        <v>540.4362600000004</v>
      </c>
      <c r="H15" s="96">
        <f>'GNA CCAA'!G15</f>
        <v>27.745210000000011</v>
      </c>
      <c r="I15" s="96">
        <f>'GO CCAA'!G15</f>
        <v>2043.2588600000001</v>
      </c>
      <c r="J15" s="350">
        <f t="shared" si="0"/>
        <v>2611.4403300000004</v>
      </c>
    </row>
    <row r="16" spans="1:10" x14ac:dyDescent="0.2">
      <c r="A16" s="373" t="s">
        <v>163</v>
      </c>
      <c r="B16" s="96">
        <f>'GNA CCAA'!B16</f>
        <v>8.7797200000000011</v>
      </c>
      <c r="C16" s="96">
        <f>'GNA CCAA'!C16</f>
        <v>0.35759000000000002</v>
      </c>
      <c r="D16" s="96">
        <f>'GO CCAA'!B16</f>
        <v>57.918819999999997</v>
      </c>
      <c r="E16" s="350">
        <f t="shared" si="1"/>
        <v>67.056129999999996</v>
      </c>
      <c r="F16" s="96"/>
      <c r="G16" s="96">
        <f>'GNA CCAA'!F16</f>
        <v>87.193239999999989</v>
      </c>
      <c r="H16" s="96">
        <f>'GNA CCAA'!G16</f>
        <v>3.6653300000000004</v>
      </c>
      <c r="I16" s="96">
        <f>'GO CCAA'!G16</f>
        <v>647.11895999999956</v>
      </c>
      <c r="J16" s="350">
        <f t="shared" si="0"/>
        <v>737.97752999999955</v>
      </c>
    </row>
    <row r="17" spans="1:10" x14ac:dyDescent="0.2">
      <c r="A17" s="373" t="s">
        <v>164</v>
      </c>
      <c r="B17" s="96">
        <f>'GNA CCAA'!B17</f>
        <v>22.935440000000007</v>
      </c>
      <c r="C17" s="96">
        <f>'GNA CCAA'!C17</f>
        <v>1.4646400000000002</v>
      </c>
      <c r="D17" s="96">
        <f>'GO CCAA'!B17</f>
        <v>120.76698999999999</v>
      </c>
      <c r="E17" s="350">
        <f t="shared" si="1"/>
        <v>145.16707</v>
      </c>
      <c r="F17" s="96"/>
      <c r="G17" s="96">
        <f>'GNA CCAA'!F17</f>
        <v>232.08823999999993</v>
      </c>
      <c r="H17" s="96">
        <f>'GNA CCAA'!G17</f>
        <v>16.344160000000009</v>
      </c>
      <c r="I17" s="96">
        <f>'GO CCAA'!G17</f>
        <v>1307.9658199999999</v>
      </c>
      <c r="J17" s="350">
        <f t="shared" si="0"/>
        <v>1556.3982199999998</v>
      </c>
    </row>
    <row r="18" spans="1:10" x14ac:dyDescent="0.2">
      <c r="A18" s="373" t="s">
        <v>165</v>
      </c>
      <c r="B18" s="96">
        <f>'GNA CCAA'!B18</f>
        <v>2.1291800000000003</v>
      </c>
      <c r="C18" s="96">
        <f>'GNA CCAA'!C18</f>
        <v>0.12497</v>
      </c>
      <c r="D18" s="96">
        <f>'GO CCAA'!B18</f>
        <v>12.444000000000001</v>
      </c>
      <c r="E18" s="350">
        <f t="shared" si="1"/>
        <v>14.698150000000002</v>
      </c>
      <c r="F18" s="96"/>
      <c r="G18" s="96">
        <f>'GNA CCAA'!F18</f>
        <v>22.025249999999989</v>
      </c>
      <c r="H18" s="96">
        <f>'GNA CCAA'!G18</f>
        <v>1.4217099999999996</v>
      </c>
      <c r="I18" s="96">
        <f>'GO CCAA'!G18</f>
        <v>140.7543</v>
      </c>
      <c r="J18" s="350">
        <f t="shared" si="0"/>
        <v>164.20125999999999</v>
      </c>
    </row>
    <row r="19" spans="1:10" x14ac:dyDescent="0.2">
      <c r="A19" s="373" t="s">
        <v>166</v>
      </c>
      <c r="B19" s="96">
        <f>'GNA CCAA'!B19</f>
        <v>55.443720000000006</v>
      </c>
      <c r="C19" s="96">
        <f>'GNA CCAA'!C19</f>
        <v>2.6432399999999996</v>
      </c>
      <c r="D19" s="96">
        <f>'GO CCAA'!B19</f>
        <v>160.81939000000003</v>
      </c>
      <c r="E19" s="350">
        <f t="shared" si="1"/>
        <v>218.90635000000003</v>
      </c>
      <c r="F19" s="96"/>
      <c r="G19" s="96">
        <f>'GNA CCAA'!F19</f>
        <v>584.42890999999963</v>
      </c>
      <c r="H19" s="96">
        <f>'GNA CCAA'!G19</f>
        <v>32.250179999999993</v>
      </c>
      <c r="I19" s="96">
        <f>'GO CCAA'!G19</f>
        <v>1826.6021399999984</v>
      </c>
      <c r="J19" s="350">
        <f t="shared" si="0"/>
        <v>2443.2812299999978</v>
      </c>
    </row>
    <row r="20" spans="1:10" x14ac:dyDescent="0.2">
      <c r="A20" s="373" t="s">
        <v>167</v>
      </c>
      <c r="B20" s="96">
        <f>'GNA CCAA'!B20</f>
        <v>0.54256999999999989</v>
      </c>
      <c r="C20" s="502">
        <f>'GNA CCAA'!C20</f>
        <v>0</v>
      </c>
      <c r="D20" s="96">
        <f>'GO CCAA'!B20</f>
        <v>1.0179500000000001</v>
      </c>
      <c r="E20" s="350">
        <f t="shared" si="1"/>
        <v>1.5605199999999999</v>
      </c>
      <c r="F20" s="96"/>
      <c r="G20" s="96">
        <f>'GNA CCAA'!F20</f>
        <v>5.782630000000001</v>
      </c>
      <c r="H20" s="502">
        <f>'GNA CCAA'!G20</f>
        <v>0</v>
      </c>
      <c r="I20" s="96">
        <f>'GO CCAA'!G20</f>
        <v>12.327560000000002</v>
      </c>
      <c r="J20" s="350">
        <f t="shared" si="0"/>
        <v>18.110190000000003</v>
      </c>
    </row>
    <row r="21" spans="1:10" x14ac:dyDescent="0.2">
      <c r="A21" s="373" t="s">
        <v>168</v>
      </c>
      <c r="B21" s="96">
        <f>'GNA CCAA'!B21</f>
        <v>12.532870000000003</v>
      </c>
      <c r="C21" s="96">
        <f>'GNA CCAA'!C21</f>
        <v>0.69181000000000004</v>
      </c>
      <c r="D21" s="96">
        <f>'GO CCAA'!B21</f>
        <v>78.246409999999997</v>
      </c>
      <c r="E21" s="350">
        <f t="shared" si="1"/>
        <v>91.471090000000004</v>
      </c>
      <c r="F21" s="96"/>
      <c r="G21" s="96">
        <f>'GNA CCAA'!F21</f>
        <v>122.33788000000003</v>
      </c>
      <c r="H21" s="96">
        <f>'GNA CCAA'!G21</f>
        <v>7.8050900000000034</v>
      </c>
      <c r="I21" s="96">
        <f>'GO CCAA'!G21</f>
        <v>893.65628000000004</v>
      </c>
      <c r="J21" s="350">
        <f t="shared" si="0"/>
        <v>1023.79925</v>
      </c>
    </row>
    <row r="22" spans="1:10" x14ac:dyDescent="0.2">
      <c r="A22" s="373" t="s">
        <v>169</v>
      </c>
      <c r="B22" s="96">
        <f>'GNA CCAA'!B22</f>
        <v>9.2720299999999991</v>
      </c>
      <c r="C22" s="96">
        <f>'GNA CCAA'!C22</f>
        <v>0.32130000000000003</v>
      </c>
      <c r="D22" s="96">
        <f>'GO CCAA'!B22</f>
        <v>65.826049999999995</v>
      </c>
      <c r="E22" s="350">
        <f t="shared" si="1"/>
        <v>75.41937999999999</v>
      </c>
      <c r="F22" s="96"/>
      <c r="G22" s="96">
        <f>'GNA CCAA'!F22</f>
        <v>70.204960000000042</v>
      </c>
      <c r="H22" s="96">
        <f>'GNA CCAA'!G22</f>
        <v>3.1199500000000007</v>
      </c>
      <c r="I22" s="96">
        <f>'GO CCAA'!G22</f>
        <v>630.14775999999972</v>
      </c>
      <c r="J22" s="350">
        <f t="shared" si="0"/>
        <v>703.47266999999977</v>
      </c>
    </row>
    <row r="23" spans="1:10" x14ac:dyDescent="0.2">
      <c r="A23" s="374" t="s">
        <v>170</v>
      </c>
      <c r="B23" s="96">
        <f>'GNA CCAA'!B23</f>
        <v>16.459850000000003</v>
      </c>
      <c r="C23" s="96">
        <f>'GNA CCAA'!C23</f>
        <v>1.0424600000000002</v>
      </c>
      <c r="D23" s="96">
        <f>'GO CCAA'!B23</f>
        <v>134.82434000000003</v>
      </c>
      <c r="E23" s="350">
        <f t="shared" si="1"/>
        <v>152.32665000000003</v>
      </c>
      <c r="F23" s="96"/>
      <c r="G23" s="96">
        <f>'GNA CCAA'!F23</f>
        <v>179.5456699999998</v>
      </c>
      <c r="H23" s="96">
        <f>'GNA CCAA'!G23</f>
        <v>12.130809999999999</v>
      </c>
      <c r="I23" s="96">
        <f>'GO CCAA'!G23</f>
        <v>1741.8345300000003</v>
      </c>
      <c r="J23" s="350">
        <f t="shared" si="0"/>
        <v>1933.5110100000002</v>
      </c>
    </row>
    <row r="24" spans="1:10" x14ac:dyDescent="0.2">
      <c r="A24" s="375" t="s">
        <v>437</v>
      </c>
      <c r="B24" s="100">
        <f>'GNA CCAA'!B24</f>
        <v>456.14705999999984</v>
      </c>
      <c r="C24" s="100">
        <f>'GNA CCAA'!C24</f>
        <v>32.86487000000001</v>
      </c>
      <c r="D24" s="100">
        <f>'GO CCAA'!B24</f>
        <v>1913.3297999999986</v>
      </c>
      <c r="E24" s="100">
        <f t="shared" si="1"/>
        <v>2402.3417299999983</v>
      </c>
      <c r="F24" s="100"/>
      <c r="G24" s="100">
        <f>'GNA CCAA'!F24</f>
        <v>4602.0407999999907</v>
      </c>
      <c r="H24" s="376">
        <f>'GNA CCAA'!G24</f>
        <v>370.29266000000149</v>
      </c>
      <c r="I24" s="100">
        <f>'GO CCAA'!G24</f>
        <v>21320.601749999998</v>
      </c>
      <c r="J24" s="100">
        <f t="shared" si="0"/>
        <v>26292.935209999989</v>
      </c>
    </row>
    <row r="25" spans="1:10" x14ac:dyDescent="0.2">
      <c r="J25" s="79" t="s">
        <v>221</v>
      </c>
    </row>
    <row r="26" spans="1:10" x14ac:dyDescent="0.2">
      <c r="A26" s="352" t="s">
        <v>442</v>
      </c>
      <c r="G26" s="58"/>
      <c r="H26" s="58"/>
      <c r="I26" s="58"/>
      <c r="J26" s="58"/>
    </row>
    <row r="27" spans="1:10" x14ac:dyDescent="0.2">
      <c r="A27" s="101" t="s">
        <v>222</v>
      </c>
      <c r="G27" s="58"/>
      <c r="H27" s="58"/>
      <c r="I27" s="58"/>
      <c r="J27" s="58"/>
    </row>
    <row r="28" spans="1:10" ht="18" x14ac:dyDescent="0.25">
      <c r="A28" s="102"/>
      <c r="E28" s="817"/>
      <c r="F28" s="81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178" priority="5" operator="between">
      <formula>0</formula>
      <formula>0.5</formula>
    </cfRule>
    <cfRule type="cellIs" dxfId="177" priority="6" operator="between">
      <formula>0</formula>
      <formula>0.49</formula>
    </cfRule>
  </conditionalFormatting>
  <conditionalFormatting sqref="E6:E23">
    <cfRule type="cellIs" dxfId="176" priority="3" operator="between">
      <formula>0</formula>
      <formula>0.5</formula>
    </cfRule>
    <cfRule type="cellIs" dxfId="175" priority="4" operator="between">
      <formula>0</formula>
      <formula>0.49</formula>
    </cfRule>
  </conditionalFormatting>
  <conditionalFormatting sqref="J6:J23">
    <cfRule type="cellIs" dxfId="174" priority="1" operator="between">
      <formula>0</formula>
      <formula>0.5</formula>
    </cfRule>
    <cfRule type="cellIs" dxfId="17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807">
        <f>INDICE!A3</f>
        <v>44440</v>
      </c>
      <c r="C3" s="808"/>
      <c r="D3" s="808" t="s">
        <v>115</v>
      </c>
      <c r="E3" s="808"/>
      <c r="F3" s="808" t="s">
        <v>116</v>
      </c>
      <c r="G3" s="808"/>
      <c r="H3" s="80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428</v>
      </c>
      <c r="D4" s="82" t="s">
        <v>47</v>
      </c>
      <c r="E4" s="82" t="s">
        <v>428</v>
      </c>
      <c r="F4" s="82" t="s">
        <v>47</v>
      </c>
      <c r="G4" s="82" t="s">
        <v>428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397.16552000000019</v>
      </c>
      <c r="C5" s="86">
        <v>124.7142268958642</v>
      </c>
      <c r="D5" s="85">
        <v>2138.3958400000006</v>
      </c>
      <c r="E5" s="86">
        <v>8.5427999244300725</v>
      </c>
      <c r="F5" s="85">
        <v>2586.0546200000008</v>
      </c>
      <c r="G5" s="86">
        <v>-28.237290702033935</v>
      </c>
      <c r="H5" s="86">
        <v>99.991485050366876</v>
      </c>
    </row>
    <row r="6" spans="1:65" x14ac:dyDescent="0.2">
      <c r="A6" s="84" t="s">
        <v>141</v>
      </c>
      <c r="B6" s="96">
        <v>2.537E-2</v>
      </c>
      <c r="C6" s="353">
        <v>8.7907375643224732</v>
      </c>
      <c r="D6" s="96">
        <v>0.18532999999999999</v>
      </c>
      <c r="E6" s="353">
        <v>24.801346801346792</v>
      </c>
      <c r="F6" s="96">
        <v>0.22022</v>
      </c>
      <c r="G6" s="353">
        <v>4.7718730672248926</v>
      </c>
      <c r="H6" s="73">
        <v>8.5149496331178767E-3</v>
      </c>
    </row>
    <row r="7" spans="1:65" x14ac:dyDescent="0.2">
      <c r="A7" s="60" t="s">
        <v>114</v>
      </c>
      <c r="B7" s="61">
        <v>397.19089000000019</v>
      </c>
      <c r="C7" s="87">
        <v>124.69893357770943</v>
      </c>
      <c r="D7" s="61">
        <v>2138.5811700000008</v>
      </c>
      <c r="E7" s="87">
        <v>8.5440253540286992</v>
      </c>
      <c r="F7" s="61">
        <v>2586.2748400000009</v>
      </c>
      <c r="G7" s="87">
        <v>-28.235365473121536</v>
      </c>
      <c r="H7" s="87">
        <v>100</v>
      </c>
    </row>
    <row r="8" spans="1:65" x14ac:dyDescent="0.2">
      <c r="H8" s="79" t="s">
        <v>221</v>
      </c>
    </row>
    <row r="9" spans="1:65" x14ac:dyDescent="0.2">
      <c r="A9" s="80" t="s">
        <v>485</v>
      </c>
    </row>
    <row r="10" spans="1:65" x14ac:dyDescent="0.2">
      <c r="A10" s="133" t="s">
        <v>543</v>
      </c>
    </row>
    <row r="13" spans="1:65" x14ac:dyDescent="0.2">
      <c r="B13" s="85"/>
    </row>
  </sheetData>
  <mergeCells count="3">
    <mergeCell ref="B3:C3"/>
    <mergeCell ref="D3:E3"/>
    <mergeCell ref="F3:H3"/>
  </mergeCells>
  <conditionalFormatting sqref="B6">
    <cfRule type="cellIs" dxfId="172" priority="7" operator="between">
      <formula>0</formula>
      <formula>0.5</formula>
    </cfRule>
    <cfRule type="cellIs" dxfId="171" priority="8" operator="between">
      <formula>0</formula>
      <formula>0.49</formula>
    </cfRule>
  </conditionalFormatting>
  <conditionalFormatting sqref="D6">
    <cfRule type="cellIs" dxfId="170" priority="5" operator="between">
      <formula>0</formula>
      <formula>0.5</formula>
    </cfRule>
    <cfRule type="cellIs" dxfId="169" priority="6" operator="between">
      <formula>0</formula>
      <formula>0.49</formula>
    </cfRule>
  </conditionalFormatting>
  <conditionalFormatting sqref="F6">
    <cfRule type="cellIs" dxfId="168" priority="3" operator="between">
      <formula>0</formula>
      <formula>0.5</formula>
    </cfRule>
    <cfRule type="cellIs" dxfId="167" priority="4" operator="between">
      <formula>0</formula>
      <formula>0.49</formula>
    </cfRule>
  </conditionalFormatting>
  <conditionalFormatting sqref="H6">
    <cfRule type="cellIs" dxfId="166" priority="1" operator="between">
      <formula>0</formula>
      <formula>0.5</formula>
    </cfRule>
    <cfRule type="cellIs" dxfId="16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7" t="s">
        <v>151</v>
      </c>
    </row>
    <row r="3" spans="1:65" s="81" customFormat="1" x14ac:dyDescent="0.2">
      <c r="A3" s="70"/>
      <c r="B3" s="807">
        <f>INDICE!A3</f>
        <v>44440</v>
      </c>
      <c r="C3" s="808"/>
      <c r="D3" s="808" t="s">
        <v>115</v>
      </c>
      <c r="E3" s="808"/>
      <c r="F3" s="808" t="s">
        <v>116</v>
      </c>
      <c r="G3" s="808"/>
      <c r="H3" s="80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428</v>
      </c>
      <c r="D4" s="82" t="s">
        <v>47</v>
      </c>
      <c r="E4" s="82" t="s">
        <v>428</v>
      </c>
      <c r="F4" s="82" t="s">
        <v>47</v>
      </c>
      <c r="G4" s="83" t="s">
        <v>428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132.20309000000003</v>
      </c>
      <c r="C5" s="86">
        <v>4.8421591396989792</v>
      </c>
      <c r="D5" s="85">
        <v>955.20793000000015</v>
      </c>
      <c r="E5" s="73">
        <v>-10.967263767945035</v>
      </c>
      <c r="F5" s="85">
        <v>1318.4135600000002</v>
      </c>
      <c r="G5" s="86">
        <v>-15.019463140206589</v>
      </c>
      <c r="H5" s="86">
        <v>21.541698083975042</v>
      </c>
    </row>
    <row r="6" spans="1:65" x14ac:dyDescent="0.2">
      <c r="A6" s="84" t="s">
        <v>195</v>
      </c>
      <c r="B6" s="85">
        <v>454.53272000000004</v>
      </c>
      <c r="C6" s="86">
        <v>20.37256931782402</v>
      </c>
      <c r="D6" s="85">
        <v>3673.8152099999998</v>
      </c>
      <c r="E6" s="86">
        <v>13.786558058489836</v>
      </c>
      <c r="F6" s="85">
        <v>4801.8725699999995</v>
      </c>
      <c r="G6" s="86">
        <v>8.5182199988639606</v>
      </c>
      <c r="H6" s="86">
        <v>78.458301916024965</v>
      </c>
    </row>
    <row r="7" spans="1:65" x14ac:dyDescent="0.2">
      <c r="A7" s="60" t="s">
        <v>445</v>
      </c>
      <c r="B7" s="61">
        <v>586.73581000000001</v>
      </c>
      <c r="C7" s="87">
        <v>16.484672211848384</v>
      </c>
      <c r="D7" s="61">
        <v>4629.0231400000002</v>
      </c>
      <c r="E7" s="87">
        <v>7.6125925120189546</v>
      </c>
      <c r="F7" s="61">
        <v>6120.2861299999995</v>
      </c>
      <c r="G7" s="87">
        <v>2.4079838846015291</v>
      </c>
      <c r="H7" s="87">
        <v>100</v>
      </c>
    </row>
    <row r="8" spans="1:65" x14ac:dyDescent="0.2">
      <c r="A8" s="66" t="s">
        <v>434</v>
      </c>
      <c r="B8" s="428">
        <v>416.62333000000001</v>
      </c>
      <c r="C8" s="621">
        <v>21.237163831968189</v>
      </c>
      <c r="D8" s="428">
        <v>3434.6089500000003</v>
      </c>
      <c r="E8" s="621">
        <v>17.411891289889621</v>
      </c>
      <c r="F8" s="428">
        <v>4478.0259999999998</v>
      </c>
      <c r="G8" s="621">
        <v>11.652420523030921</v>
      </c>
      <c r="H8" s="621">
        <v>73.166938683633092</v>
      </c>
    </row>
    <row r="9" spans="1:65" x14ac:dyDescent="0.2">
      <c r="H9" s="79" t="s">
        <v>221</v>
      </c>
    </row>
    <row r="10" spans="1:65" x14ac:dyDescent="0.2">
      <c r="A10" s="80" t="s">
        <v>485</v>
      </c>
    </row>
    <row r="11" spans="1:65" x14ac:dyDescent="0.2">
      <c r="A11" s="80" t="s">
        <v>446</v>
      </c>
    </row>
    <row r="12" spans="1:65" x14ac:dyDescent="0.2">
      <c r="A12" s="133" t="s">
        <v>543</v>
      </c>
    </row>
  </sheetData>
  <mergeCells count="3">
    <mergeCell ref="B3:C3"/>
    <mergeCell ref="D3:E3"/>
    <mergeCell ref="F3:H3"/>
  </mergeCells>
  <conditionalFormatting sqref="E5">
    <cfRule type="cellIs" dxfId="16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447</v>
      </c>
    </row>
    <row r="2" spans="1:3" ht="15.75" x14ac:dyDescent="0.25">
      <c r="A2" s="2"/>
      <c r="C2" s="55" t="s">
        <v>151</v>
      </c>
    </row>
    <row r="3" spans="1:3" ht="13.9" customHeight="1" x14ac:dyDescent="0.2">
      <c r="A3" s="90"/>
      <c r="B3" s="289">
        <f>INDICE!A3</f>
        <v>44440</v>
      </c>
      <c r="C3" s="622" t="s">
        <v>116</v>
      </c>
    </row>
    <row r="4" spans="1:3" x14ac:dyDescent="0.2">
      <c r="A4" s="372" t="s">
        <v>153</v>
      </c>
      <c r="B4" s="94">
        <v>10.27271</v>
      </c>
      <c r="C4" s="94">
        <v>102.25205999999999</v>
      </c>
    </row>
    <row r="5" spans="1:3" x14ac:dyDescent="0.2">
      <c r="A5" s="373" t="s">
        <v>154</v>
      </c>
      <c r="B5" s="96">
        <v>0.21887999999999999</v>
      </c>
      <c r="C5" s="96">
        <v>1.9443999999999997</v>
      </c>
    </row>
    <row r="6" spans="1:3" x14ac:dyDescent="0.2">
      <c r="A6" s="373" t="s">
        <v>155</v>
      </c>
      <c r="B6" s="96">
        <v>4.0204399999999998</v>
      </c>
      <c r="C6" s="96">
        <v>43.733080000000001</v>
      </c>
    </row>
    <row r="7" spans="1:3" x14ac:dyDescent="0.2">
      <c r="A7" s="373" t="s">
        <v>156</v>
      </c>
      <c r="B7" s="96">
        <v>3</v>
      </c>
      <c r="C7" s="96">
        <v>49.506029999999996</v>
      </c>
    </row>
    <row r="8" spans="1:3" x14ac:dyDescent="0.2">
      <c r="A8" s="373" t="s">
        <v>157</v>
      </c>
      <c r="B8" s="96">
        <v>79.239580000000004</v>
      </c>
      <c r="C8" s="96">
        <v>703.90629999999987</v>
      </c>
    </row>
    <row r="9" spans="1:3" x14ac:dyDescent="0.2">
      <c r="A9" s="373" t="s">
        <v>158</v>
      </c>
      <c r="B9" s="96">
        <v>0.39652999999999999</v>
      </c>
      <c r="C9" s="96">
        <v>5.5327000000000002</v>
      </c>
    </row>
    <row r="10" spans="1:3" x14ac:dyDescent="0.2">
      <c r="A10" s="373" t="s">
        <v>159</v>
      </c>
      <c r="B10" s="96">
        <v>0.97667999999999999</v>
      </c>
      <c r="C10" s="96">
        <v>11.495920000000009</v>
      </c>
    </row>
    <row r="11" spans="1:3" x14ac:dyDescent="0.2">
      <c r="A11" s="373" t="s">
        <v>523</v>
      </c>
      <c r="B11" s="96">
        <v>5.0186799999999998</v>
      </c>
      <c r="C11" s="96">
        <v>42.40567999999999</v>
      </c>
    </row>
    <row r="12" spans="1:3" x14ac:dyDescent="0.2">
      <c r="A12" s="373" t="s">
        <v>160</v>
      </c>
      <c r="B12" s="96">
        <v>0.58128000000000002</v>
      </c>
      <c r="C12" s="96">
        <v>9.5701000000000001</v>
      </c>
    </row>
    <row r="13" spans="1:3" x14ac:dyDescent="0.2">
      <c r="A13" s="373" t="s">
        <v>161</v>
      </c>
      <c r="B13" s="96">
        <v>2.4984499999999996</v>
      </c>
      <c r="C13" s="96">
        <v>42.988720000000001</v>
      </c>
    </row>
    <row r="14" spans="1:3" x14ac:dyDescent="0.2">
      <c r="A14" s="373" t="s">
        <v>162</v>
      </c>
      <c r="B14" s="96">
        <v>0.71230000000000016</v>
      </c>
      <c r="C14" s="96">
        <v>7.3275399999999982</v>
      </c>
    </row>
    <row r="15" spans="1:3" x14ac:dyDescent="0.2">
      <c r="A15" s="373" t="s">
        <v>163</v>
      </c>
      <c r="B15" s="96">
        <v>2.5160000000000002E-2</v>
      </c>
      <c r="C15" s="96">
        <v>2.5256899999999995</v>
      </c>
    </row>
    <row r="16" spans="1:3" x14ac:dyDescent="0.2">
      <c r="A16" s="373" t="s">
        <v>164</v>
      </c>
      <c r="B16" s="96">
        <v>21.251189999999994</v>
      </c>
      <c r="C16" s="96">
        <v>236.47402999999994</v>
      </c>
    </row>
    <row r="17" spans="1:3" x14ac:dyDescent="0.2">
      <c r="A17" s="373" t="s">
        <v>165</v>
      </c>
      <c r="B17" s="96">
        <v>2.256E-2</v>
      </c>
      <c r="C17" s="96">
        <v>0.84327999999999981</v>
      </c>
    </row>
    <row r="18" spans="1:3" x14ac:dyDescent="0.2">
      <c r="A18" s="373" t="s">
        <v>166</v>
      </c>
      <c r="B18" s="96">
        <v>0.48825999999999997</v>
      </c>
      <c r="C18" s="96">
        <v>3.4592799999999997</v>
      </c>
    </row>
    <row r="19" spans="1:3" x14ac:dyDescent="0.2">
      <c r="A19" s="373" t="s">
        <v>167</v>
      </c>
      <c r="B19" s="96">
        <v>2.5</v>
      </c>
      <c r="C19" s="96">
        <v>43.802300000000002</v>
      </c>
    </row>
    <row r="20" spans="1:3" x14ac:dyDescent="0.2">
      <c r="A20" s="373" t="s">
        <v>168</v>
      </c>
      <c r="B20" s="96">
        <v>0.31375999999999998</v>
      </c>
      <c r="C20" s="96">
        <v>3.6316200000000007</v>
      </c>
    </row>
    <row r="21" spans="1:3" x14ac:dyDescent="0.2">
      <c r="A21" s="373" t="s">
        <v>169</v>
      </c>
      <c r="B21" s="96">
        <v>0.14050000000000001</v>
      </c>
      <c r="C21" s="96">
        <v>1.7756399999999997</v>
      </c>
    </row>
    <row r="22" spans="1:3" x14ac:dyDescent="0.2">
      <c r="A22" s="374" t="s">
        <v>170</v>
      </c>
      <c r="B22" s="96">
        <v>0.52612999999999999</v>
      </c>
      <c r="C22" s="96">
        <v>5.2391900000000016</v>
      </c>
    </row>
    <row r="23" spans="1:3" x14ac:dyDescent="0.2">
      <c r="A23" s="375" t="s">
        <v>437</v>
      </c>
      <c r="B23" s="100">
        <v>132.20308999999995</v>
      </c>
      <c r="C23" s="100">
        <v>1318.4135600000013</v>
      </c>
    </row>
    <row r="24" spans="1:3" x14ac:dyDescent="0.2">
      <c r="C24" s="79" t="s">
        <v>221</v>
      </c>
    </row>
    <row r="25" spans="1:3" x14ac:dyDescent="0.2">
      <c r="A25" s="101" t="s">
        <v>222</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63" priority="3" operator="between">
      <formula>0</formula>
      <formula>0.5</formula>
    </cfRule>
    <cfRule type="cellIs" dxfId="162" priority="4" operator="between">
      <formula>0</formula>
      <formula>0.49</formula>
    </cfRule>
  </conditionalFormatting>
  <conditionalFormatting sqref="C5:C22">
    <cfRule type="cellIs" dxfId="161" priority="1" operator="between">
      <formula>0</formula>
      <formula>0.5</formula>
    </cfRule>
    <cfRule type="cellIs" dxfId="16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topLeftCell="A11" zoomScaleNormal="100" workbookViewId="0">
      <selection activeCell="A26" sqref="A26"/>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5" t="s">
        <v>0</v>
      </c>
      <c r="B1" s="795"/>
      <c r="C1" s="795"/>
      <c r="D1" s="795"/>
      <c r="E1" s="795"/>
      <c r="F1" s="795"/>
    </row>
    <row r="2" spans="1:6" ht="12.75" x14ac:dyDescent="0.2">
      <c r="A2" s="796"/>
      <c r="B2" s="796"/>
      <c r="C2" s="796"/>
      <c r="D2" s="796"/>
      <c r="E2" s="796"/>
      <c r="F2" s="796"/>
    </row>
    <row r="3" spans="1:6" ht="29.65" customHeight="1" x14ac:dyDescent="0.25">
      <c r="A3" s="20"/>
      <c r="B3" s="21" t="s">
        <v>42</v>
      </c>
      <c r="C3" s="21" t="s">
        <v>43</v>
      </c>
      <c r="D3" s="22" t="s">
        <v>44</v>
      </c>
      <c r="E3" s="22" t="s">
        <v>423</v>
      </c>
      <c r="F3" s="463" t="s">
        <v>424</v>
      </c>
    </row>
    <row r="4" spans="1:6" ht="12.75" x14ac:dyDescent="0.2">
      <c r="A4" s="23" t="s">
        <v>45</v>
      </c>
      <c r="B4" s="288"/>
      <c r="C4" s="288"/>
      <c r="D4" s="288"/>
      <c r="E4" s="288"/>
      <c r="F4" s="463"/>
    </row>
    <row r="5" spans="1:6" ht="12.75" x14ac:dyDescent="0.2">
      <c r="A5" s="24" t="s">
        <v>46</v>
      </c>
      <c r="B5" s="25" t="s">
        <v>545</v>
      </c>
      <c r="C5" s="26" t="s">
        <v>47</v>
      </c>
      <c r="D5" s="27">
        <v>4622.8162492707052</v>
      </c>
      <c r="E5" s="298">
        <v>4627.8778699999984</v>
      </c>
      <c r="F5" s="28" t="s">
        <v>673</v>
      </c>
    </row>
    <row r="6" spans="1:6" ht="12.75" x14ac:dyDescent="0.2">
      <c r="A6" s="19" t="s">
        <v>417</v>
      </c>
      <c r="B6" s="28" t="s">
        <v>545</v>
      </c>
      <c r="C6" s="29" t="s">
        <v>47</v>
      </c>
      <c r="D6" s="30">
        <v>112.19888000000002</v>
      </c>
      <c r="E6" s="299">
        <v>120.00908000000001</v>
      </c>
      <c r="F6" s="28" t="s">
        <v>673</v>
      </c>
    </row>
    <row r="7" spans="1:6" ht="12.75" x14ac:dyDescent="0.2">
      <c r="A7" s="19" t="s">
        <v>48</v>
      </c>
      <c r="B7" s="28" t="s">
        <v>545</v>
      </c>
      <c r="C7" s="29" t="s">
        <v>47</v>
      </c>
      <c r="D7" s="30">
        <v>540.6696199999999</v>
      </c>
      <c r="E7" s="299">
        <v>489.44514999999888</v>
      </c>
      <c r="F7" s="28" t="s">
        <v>673</v>
      </c>
    </row>
    <row r="8" spans="1:6" ht="12.75" x14ac:dyDescent="0.2">
      <c r="A8" s="19" t="s">
        <v>49</v>
      </c>
      <c r="B8" s="28" t="s">
        <v>545</v>
      </c>
      <c r="C8" s="29" t="s">
        <v>47</v>
      </c>
      <c r="D8" s="30">
        <v>426.64489000000015</v>
      </c>
      <c r="E8" s="299">
        <v>397.19089000000019</v>
      </c>
      <c r="F8" s="28" t="s">
        <v>673</v>
      </c>
    </row>
    <row r="9" spans="1:6" ht="12.75" x14ac:dyDescent="0.2">
      <c r="A9" s="19" t="s">
        <v>579</v>
      </c>
      <c r="B9" s="28" t="s">
        <v>545</v>
      </c>
      <c r="C9" s="29" t="s">
        <v>47</v>
      </c>
      <c r="D9" s="30">
        <v>1891.8575600000006</v>
      </c>
      <c r="E9" s="299">
        <v>1913.8944799999995</v>
      </c>
      <c r="F9" s="28" t="s">
        <v>673</v>
      </c>
    </row>
    <row r="10" spans="1:6" ht="12.75" x14ac:dyDescent="0.2">
      <c r="A10" s="31" t="s">
        <v>50</v>
      </c>
      <c r="B10" s="32" t="s">
        <v>545</v>
      </c>
      <c r="C10" s="33" t="s">
        <v>521</v>
      </c>
      <c r="D10" s="34">
        <v>27276.763999999999</v>
      </c>
      <c r="E10" s="300">
        <v>30201.785</v>
      </c>
      <c r="F10" s="32" t="s">
        <v>673</v>
      </c>
    </row>
    <row r="11" spans="1:6" ht="12.75" x14ac:dyDescent="0.2">
      <c r="A11" s="35" t="s">
        <v>51</v>
      </c>
      <c r="B11" s="36"/>
      <c r="C11" s="37"/>
      <c r="D11" s="38"/>
      <c r="E11" s="38"/>
      <c r="F11" s="462"/>
    </row>
    <row r="12" spans="1:6" ht="12.75" x14ac:dyDescent="0.2">
      <c r="A12" s="19" t="s">
        <v>52</v>
      </c>
      <c r="B12" s="28" t="s">
        <v>545</v>
      </c>
      <c r="C12" s="29" t="s">
        <v>47</v>
      </c>
      <c r="D12" s="30">
        <v>5537.1450000000004</v>
      </c>
      <c r="E12" s="299">
        <v>4465.5116800000005</v>
      </c>
      <c r="F12" s="25" t="s">
        <v>673</v>
      </c>
    </row>
    <row r="13" spans="1:6" ht="12.75" x14ac:dyDescent="0.2">
      <c r="A13" s="19" t="s">
        <v>53</v>
      </c>
      <c r="B13" s="28" t="s">
        <v>545</v>
      </c>
      <c r="C13" s="29" t="s">
        <v>54</v>
      </c>
      <c r="D13" s="30">
        <v>36836.374049999999</v>
      </c>
      <c r="E13" s="299">
        <v>35190.50937</v>
      </c>
      <c r="F13" s="28" t="s">
        <v>673</v>
      </c>
    </row>
    <row r="14" spans="1:6" ht="12.75" x14ac:dyDescent="0.2">
      <c r="A14" s="19" t="s">
        <v>55</v>
      </c>
      <c r="B14" s="28" t="s">
        <v>545</v>
      </c>
      <c r="C14" s="29" t="s">
        <v>56</v>
      </c>
      <c r="D14" s="39">
        <v>60.914831917483326</v>
      </c>
      <c r="E14" s="301">
        <v>61.213476542226402</v>
      </c>
      <c r="F14" s="28" t="s">
        <v>673</v>
      </c>
    </row>
    <row r="15" spans="1:6" ht="12.75" x14ac:dyDescent="0.2">
      <c r="A15" s="19" t="s">
        <v>425</v>
      </c>
      <c r="B15" s="28" t="s">
        <v>545</v>
      </c>
      <c r="C15" s="29" t="s">
        <v>47</v>
      </c>
      <c r="D15" s="30">
        <v>296.54700000000071</v>
      </c>
      <c r="E15" s="299">
        <v>901.56700000000001</v>
      </c>
      <c r="F15" s="32" t="s">
        <v>673</v>
      </c>
    </row>
    <row r="16" spans="1:6" ht="12.75" x14ac:dyDescent="0.2">
      <c r="A16" s="23" t="s">
        <v>57</v>
      </c>
      <c r="B16" s="25"/>
      <c r="C16" s="26"/>
      <c r="D16" s="40"/>
      <c r="E16" s="40"/>
      <c r="F16" s="462"/>
    </row>
    <row r="17" spans="1:6" ht="12.75" x14ac:dyDescent="0.2">
      <c r="A17" s="24" t="s">
        <v>58</v>
      </c>
      <c r="B17" s="25" t="s">
        <v>545</v>
      </c>
      <c r="C17" s="26" t="s">
        <v>47</v>
      </c>
      <c r="D17" s="27">
        <v>5431.1319999999996</v>
      </c>
      <c r="E17" s="298">
        <v>5231.0150000000003</v>
      </c>
      <c r="F17" s="25" t="s">
        <v>673</v>
      </c>
    </row>
    <row r="18" spans="1:6" ht="12.75" x14ac:dyDescent="0.2">
      <c r="A18" s="19" t="s">
        <v>59</v>
      </c>
      <c r="B18" s="28" t="s">
        <v>545</v>
      </c>
      <c r="C18" s="29" t="s">
        <v>60</v>
      </c>
      <c r="D18" s="39">
        <v>80.94582196815027</v>
      </c>
      <c r="E18" s="301">
        <v>80.562045358649797</v>
      </c>
      <c r="F18" s="28" t="s">
        <v>673</v>
      </c>
    </row>
    <row r="19" spans="1:6" ht="12.75" x14ac:dyDescent="0.2">
      <c r="A19" s="31" t="s">
        <v>61</v>
      </c>
      <c r="B19" s="32" t="s">
        <v>545</v>
      </c>
      <c r="C19" s="41" t="s">
        <v>47</v>
      </c>
      <c r="D19" s="34">
        <v>16242.031999999999</v>
      </c>
      <c r="E19" s="300">
        <v>15136.451999999999</v>
      </c>
      <c r="F19" s="32" t="s">
        <v>673</v>
      </c>
    </row>
    <row r="20" spans="1:6" ht="12.75" x14ac:dyDescent="0.2">
      <c r="A20" s="23" t="s">
        <v>66</v>
      </c>
      <c r="B20" s="25"/>
      <c r="C20" s="26"/>
      <c r="D20" s="27"/>
      <c r="E20" s="27"/>
      <c r="F20" s="462"/>
    </row>
    <row r="21" spans="1:6" ht="12.75" x14ac:dyDescent="0.2">
      <c r="A21" s="24" t="s">
        <v>67</v>
      </c>
      <c r="B21" s="25" t="s">
        <v>68</v>
      </c>
      <c r="C21" s="26" t="s">
        <v>69</v>
      </c>
      <c r="D21" s="43">
        <v>70.812272727272727</v>
      </c>
      <c r="E21" s="302">
        <v>74.442727272727268</v>
      </c>
      <c r="F21" s="28" t="s">
        <v>673</v>
      </c>
    </row>
    <row r="22" spans="1:6" ht="12.75" x14ac:dyDescent="0.2">
      <c r="A22" s="19" t="s">
        <v>70</v>
      </c>
      <c r="B22" s="28" t="s">
        <v>71</v>
      </c>
      <c r="C22" s="29" t="s">
        <v>72</v>
      </c>
      <c r="D22" s="44">
        <v>1.1771818181818181</v>
      </c>
      <c r="E22" s="303">
        <v>1.177031818181818</v>
      </c>
      <c r="F22" s="28" t="s">
        <v>673</v>
      </c>
    </row>
    <row r="23" spans="1:6" ht="12.75" x14ac:dyDescent="0.2">
      <c r="A23" s="19" t="s">
        <v>73</v>
      </c>
      <c r="B23" s="28" t="s">
        <v>582</v>
      </c>
      <c r="C23" s="29" t="s">
        <v>74</v>
      </c>
      <c r="D23" s="42">
        <v>141.70980916451614</v>
      </c>
      <c r="E23" s="304">
        <v>143.28801329333331</v>
      </c>
      <c r="F23" s="28" t="s">
        <v>673</v>
      </c>
    </row>
    <row r="24" spans="1:6" ht="12.75" x14ac:dyDescent="0.2">
      <c r="A24" s="19" t="s">
        <v>75</v>
      </c>
      <c r="B24" s="28" t="s">
        <v>582</v>
      </c>
      <c r="C24" s="29" t="s">
        <v>74</v>
      </c>
      <c r="D24" s="42">
        <v>126.45123841935487</v>
      </c>
      <c r="E24" s="304">
        <v>128.00778662666673</v>
      </c>
      <c r="F24" s="28" t="s">
        <v>673</v>
      </c>
    </row>
    <row r="25" spans="1:6" ht="12.75" x14ac:dyDescent="0.2">
      <c r="A25" s="19" t="s">
        <v>76</v>
      </c>
      <c r="B25" s="28" t="s">
        <v>582</v>
      </c>
      <c r="C25" s="29" t="s">
        <v>77</v>
      </c>
      <c r="D25" s="42">
        <v>15.37</v>
      </c>
      <c r="E25" s="304">
        <v>16.12</v>
      </c>
      <c r="F25" s="28" t="s">
        <v>673</v>
      </c>
    </row>
    <row r="26" spans="1:6" ht="12.75" x14ac:dyDescent="0.2">
      <c r="A26" s="31" t="s">
        <v>685</v>
      </c>
      <c r="B26" s="32" t="s">
        <v>582</v>
      </c>
      <c r="C26" s="33" t="s">
        <v>78</v>
      </c>
      <c r="D26" s="44">
        <v>8.1517022399999988</v>
      </c>
      <c r="E26" s="303">
        <v>8.3919162799999985</v>
      </c>
      <c r="F26" s="32" t="s">
        <v>673</v>
      </c>
    </row>
    <row r="27" spans="1:6" ht="12.75" x14ac:dyDescent="0.2">
      <c r="A27" s="35" t="s">
        <v>79</v>
      </c>
      <c r="B27" s="36"/>
      <c r="C27" s="37"/>
      <c r="D27" s="38"/>
      <c r="E27" s="38"/>
      <c r="F27" s="462"/>
    </row>
    <row r="28" spans="1:6" ht="12.75" x14ac:dyDescent="0.2">
      <c r="A28" s="19" t="s">
        <v>80</v>
      </c>
      <c r="B28" s="28" t="s">
        <v>81</v>
      </c>
      <c r="C28" s="29" t="s">
        <v>426</v>
      </c>
      <c r="D28" s="45">
        <v>17.5</v>
      </c>
      <c r="E28" s="305">
        <v>2.7</v>
      </c>
      <c r="F28" s="28" t="s">
        <v>677</v>
      </c>
    </row>
    <row r="29" spans="1:6" x14ac:dyDescent="0.2">
      <c r="A29" s="19" t="s">
        <v>82</v>
      </c>
      <c r="B29" s="28" t="s">
        <v>81</v>
      </c>
      <c r="C29" s="29" t="s">
        <v>426</v>
      </c>
      <c r="D29" s="46">
        <v>1.8</v>
      </c>
      <c r="E29" s="306">
        <v>1.2</v>
      </c>
      <c r="F29" s="632">
        <v>44440</v>
      </c>
    </row>
    <row r="30" spans="1:6" ht="12.75" x14ac:dyDescent="0.2">
      <c r="A30" s="47" t="s">
        <v>83</v>
      </c>
      <c r="B30" s="28" t="s">
        <v>81</v>
      </c>
      <c r="C30" s="29" t="s">
        <v>426</v>
      </c>
      <c r="D30" s="46">
        <v>3.8</v>
      </c>
      <c r="E30" s="306">
        <v>6.1</v>
      </c>
      <c r="F30" s="632">
        <v>44440</v>
      </c>
    </row>
    <row r="31" spans="1:6" ht="12.75" x14ac:dyDescent="0.2">
      <c r="A31" s="47" t="s">
        <v>84</v>
      </c>
      <c r="B31" s="28" t="s">
        <v>81</v>
      </c>
      <c r="C31" s="29" t="s">
        <v>426</v>
      </c>
      <c r="D31" s="46">
        <v>1.1000000000000001</v>
      </c>
      <c r="E31" s="306">
        <v>-0.1</v>
      </c>
      <c r="F31" s="632">
        <v>44440</v>
      </c>
    </row>
    <row r="32" spans="1:6" ht="12.75" x14ac:dyDescent="0.2">
      <c r="A32" s="47" t="s">
        <v>85</v>
      </c>
      <c r="B32" s="28" t="s">
        <v>81</v>
      </c>
      <c r="C32" s="29" t="s">
        <v>426</v>
      </c>
      <c r="D32" s="46">
        <v>4.0999999999999996</v>
      </c>
      <c r="E32" s="306">
        <v>5.7</v>
      </c>
      <c r="F32" s="632">
        <v>44440</v>
      </c>
    </row>
    <row r="33" spans="1:7" ht="12.75" x14ac:dyDescent="0.2">
      <c r="A33" s="47" t="s">
        <v>86</v>
      </c>
      <c r="B33" s="28" t="s">
        <v>81</v>
      </c>
      <c r="C33" s="29" t="s">
        <v>426</v>
      </c>
      <c r="D33" s="46">
        <v>1.2</v>
      </c>
      <c r="E33" s="306">
        <v>-5.8</v>
      </c>
      <c r="F33" s="632">
        <v>44440</v>
      </c>
    </row>
    <row r="34" spans="1:7" ht="12.75" x14ac:dyDescent="0.2">
      <c r="A34" s="47" t="s">
        <v>87</v>
      </c>
      <c r="B34" s="28" t="s">
        <v>81</v>
      </c>
      <c r="C34" s="29" t="s">
        <v>426</v>
      </c>
      <c r="D34" s="46">
        <v>5.0999999999999996</v>
      </c>
      <c r="E34" s="306">
        <v>3.9</v>
      </c>
      <c r="F34" s="632">
        <v>44440</v>
      </c>
    </row>
    <row r="35" spans="1:7" ht="12.75" x14ac:dyDescent="0.2">
      <c r="A35" s="47" t="s">
        <v>88</v>
      </c>
      <c r="B35" s="28" t="s">
        <v>81</v>
      </c>
      <c r="C35" s="29" t="s">
        <v>426</v>
      </c>
      <c r="D35" s="46">
        <v>-3.6</v>
      </c>
      <c r="E35" s="306">
        <v>-1.8</v>
      </c>
      <c r="F35" s="632">
        <v>44440</v>
      </c>
    </row>
    <row r="36" spans="1:7" x14ac:dyDescent="0.2">
      <c r="A36" s="19" t="s">
        <v>89</v>
      </c>
      <c r="B36" s="28" t="s">
        <v>90</v>
      </c>
      <c r="C36" s="29" t="s">
        <v>426</v>
      </c>
      <c r="D36" s="46">
        <v>-0.2</v>
      </c>
      <c r="E36" s="306">
        <v>1.6</v>
      </c>
      <c r="F36" s="632">
        <v>44440</v>
      </c>
    </row>
    <row r="37" spans="1:7" ht="12.75" x14ac:dyDescent="0.2">
      <c r="A37" s="19" t="s">
        <v>684</v>
      </c>
      <c r="B37" s="28" t="s">
        <v>81</v>
      </c>
      <c r="C37" s="29" t="s">
        <v>426</v>
      </c>
      <c r="D37" s="46">
        <v>112.8</v>
      </c>
      <c r="E37" s="306">
        <v>311.89999999999998</v>
      </c>
      <c r="F37" s="632">
        <v>44440</v>
      </c>
      <c r="G37" s="632"/>
    </row>
    <row r="38" spans="1:7" ht="12.75" x14ac:dyDescent="0.2">
      <c r="A38" s="31" t="s">
        <v>91</v>
      </c>
      <c r="B38" s="32" t="s">
        <v>92</v>
      </c>
      <c r="C38" s="33" t="s">
        <v>426</v>
      </c>
      <c r="D38" s="48">
        <v>-28.9</v>
      </c>
      <c r="E38" s="736">
        <v>-15.7</v>
      </c>
      <c r="F38" s="632">
        <v>44440</v>
      </c>
    </row>
    <row r="39" spans="1:7" ht="12.75" x14ac:dyDescent="0.2">
      <c r="A39" s="35" t="s">
        <v>62</v>
      </c>
      <c r="B39" s="36"/>
      <c r="C39" s="37"/>
      <c r="D39" s="38"/>
      <c r="E39" s="38"/>
      <c r="F39" s="462"/>
    </row>
    <row r="40" spans="1:7" ht="12.75" x14ac:dyDescent="0.2">
      <c r="A40" s="19" t="s">
        <v>63</v>
      </c>
      <c r="B40" s="28" t="s">
        <v>545</v>
      </c>
      <c r="C40" s="29" t="s">
        <v>47</v>
      </c>
      <c r="D40" s="42">
        <v>8.4000000000000005E-2</v>
      </c>
      <c r="E40" s="304">
        <v>8.8999999999999996E-2</v>
      </c>
      <c r="F40" s="28" t="s">
        <v>673</v>
      </c>
    </row>
    <row r="41" spans="1:7" ht="12.75" x14ac:dyDescent="0.2">
      <c r="A41" s="19" t="s">
        <v>50</v>
      </c>
      <c r="B41" s="28" t="s">
        <v>545</v>
      </c>
      <c r="C41" s="29" t="s">
        <v>54</v>
      </c>
      <c r="D41" s="30">
        <v>42.585038953571996</v>
      </c>
      <c r="E41" s="299">
        <v>44.349529877133996</v>
      </c>
      <c r="F41" s="28" t="s">
        <v>673</v>
      </c>
    </row>
    <row r="42" spans="1:7" ht="12.75" x14ac:dyDescent="0.2">
      <c r="A42" s="19" t="s">
        <v>64</v>
      </c>
      <c r="B42" s="28" t="s">
        <v>545</v>
      </c>
      <c r="C42" s="29" t="s">
        <v>60</v>
      </c>
      <c r="D42" s="779">
        <v>8.2134702483161815E-4</v>
      </c>
      <c r="E42" s="749">
        <v>1.9231276732028367E-3</v>
      </c>
      <c r="F42" s="632">
        <v>44440</v>
      </c>
    </row>
    <row r="43" spans="1:7" ht="12.75" x14ac:dyDescent="0.2">
      <c r="A43" s="31" t="s">
        <v>65</v>
      </c>
      <c r="B43" s="32" t="s">
        <v>545</v>
      </c>
      <c r="C43" s="33" t="s">
        <v>60</v>
      </c>
      <c r="D43" s="42">
        <v>9.2107451887400174E-2</v>
      </c>
      <c r="E43" s="749">
        <v>0.14684406857784729</v>
      </c>
      <c r="F43" s="632">
        <v>44440</v>
      </c>
    </row>
    <row r="44" spans="1:7" x14ac:dyDescent="0.2">
      <c r="A44" s="35" t="s">
        <v>93</v>
      </c>
      <c r="B44" s="36"/>
      <c r="C44" s="37"/>
      <c r="D44" s="38"/>
      <c r="E44" s="38"/>
      <c r="F44" s="462"/>
    </row>
    <row r="45" spans="1:7" ht="12.75" x14ac:dyDescent="0.2">
      <c r="A45" s="49" t="s">
        <v>94</v>
      </c>
      <c r="B45" s="28" t="s">
        <v>81</v>
      </c>
      <c r="C45" s="29" t="s">
        <v>426</v>
      </c>
      <c r="D45" s="46">
        <v>27.8</v>
      </c>
      <c r="E45" s="306">
        <v>34.200000000000003</v>
      </c>
      <c r="F45" s="632">
        <v>44440</v>
      </c>
    </row>
    <row r="46" spans="1:7" ht="12.75" x14ac:dyDescent="0.2">
      <c r="A46" s="50" t="s">
        <v>95</v>
      </c>
      <c r="B46" s="28" t="s">
        <v>81</v>
      </c>
      <c r="C46" s="29" t="s">
        <v>426</v>
      </c>
      <c r="D46" s="46">
        <v>24.5</v>
      </c>
      <c r="E46" s="306">
        <v>34.299999999999997</v>
      </c>
      <c r="F46" s="632">
        <v>44440</v>
      </c>
    </row>
    <row r="47" spans="1:7" ht="12.75" x14ac:dyDescent="0.2">
      <c r="A47" s="50" t="s">
        <v>96</v>
      </c>
      <c r="B47" s="28" t="s">
        <v>81</v>
      </c>
      <c r="C47" s="29" t="s">
        <v>426</v>
      </c>
      <c r="D47" s="46">
        <v>27.8</v>
      </c>
      <c r="E47" s="306">
        <v>37.1</v>
      </c>
      <c r="F47" s="632">
        <v>44440</v>
      </c>
    </row>
    <row r="48" spans="1:7" ht="12.75" x14ac:dyDescent="0.2">
      <c r="A48" s="49" t="s">
        <v>97</v>
      </c>
      <c r="B48" s="28" t="s">
        <v>81</v>
      </c>
      <c r="C48" s="29" t="s">
        <v>426</v>
      </c>
      <c r="D48" s="46">
        <v>25.8</v>
      </c>
      <c r="E48" s="306">
        <v>34.9</v>
      </c>
      <c r="F48" s="632">
        <v>44440</v>
      </c>
    </row>
    <row r="49" spans="1:7" ht="12.75" x14ac:dyDescent="0.2">
      <c r="A49" s="308" t="s">
        <v>98</v>
      </c>
      <c r="B49" s="28" t="s">
        <v>81</v>
      </c>
      <c r="C49" s="29" t="s">
        <v>426</v>
      </c>
      <c r="D49" s="46">
        <v>27</v>
      </c>
      <c r="E49" s="306">
        <v>36.4</v>
      </c>
      <c r="F49" s="632">
        <v>44440</v>
      </c>
    </row>
    <row r="50" spans="1:7" ht="12.75" x14ac:dyDescent="0.2">
      <c r="A50" s="50" t="s">
        <v>99</v>
      </c>
      <c r="B50" s="28" t="s">
        <v>81</v>
      </c>
      <c r="C50" s="29" t="s">
        <v>426</v>
      </c>
      <c r="D50" s="46">
        <v>21.2</v>
      </c>
      <c r="E50" s="306">
        <v>32</v>
      </c>
      <c r="F50" s="632">
        <v>44440</v>
      </c>
    </row>
    <row r="51" spans="1:7" ht="12.75" x14ac:dyDescent="0.2">
      <c r="A51" s="50" t="s">
        <v>100</v>
      </c>
      <c r="B51" s="28" t="s">
        <v>81</v>
      </c>
      <c r="C51" s="29" t="s">
        <v>426</v>
      </c>
      <c r="D51" s="46">
        <v>56.4</v>
      </c>
      <c r="E51" s="306">
        <v>59.7</v>
      </c>
      <c r="F51" s="632">
        <v>44440</v>
      </c>
    </row>
    <row r="52" spans="1:7" ht="12.75" x14ac:dyDescent="0.2">
      <c r="A52" s="50" t="s">
        <v>101</v>
      </c>
      <c r="B52" s="28" t="s">
        <v>81</v>
      </c>
      <c r="C52" s="29" t="s">
        <v>426</v>
      </c>
      <c r="D52" s="45">
        <v>109.1</v>
      </c>
      <c r="E52" s="737">
        <v>141.19999999999999</v>
      </c>
      <c r="F52" s="632">
        <v>44440</v>
      </c>
    </row>
    <row r="53" spans="1:7" ht="12.75" x14ac:dyDescent="0.2">
      <c r="A53" s="49" t="s">
        <v>102</v>
      </c>
      <c r="B53" s="28" t="s">
        <v>81</v>
      </c>
      <c r="C53" s="29" t="s">
        <v>426</v>
      </c>
      <c r="D53" s="45">
        <v>57.7</v>
      </c>
      <c r="E53" s="737">
        <v>85.9</v>
      </c>
      <c r="F53" s="632">
        <v>44440</v>
      </c>
    </row>
    <row r="54" spans="1:7" ht="12.75" x14ac:dyDescent="0.2">
      <c r="A54" s="51" t="s">
        <v>103</v>
      </c>
      <c r="B54" s="32" t="s">
        <v>81</v>
      </c>
      <c r="C54" s="33" t="s">
        <v>426</v>
      </c>
      <c r="D54" s="48">
        <v>34.9</v>
      </c>
      <c r="E54" s="307">
        <v>61.2</v>
      </c>
      <c r="F54" s="633">
        <v>44440</v>
      </c>
    </row>
    <row r="55" spans="1:7" ht="12.75" x14ac:dyDescent="0.2">
      <c r="F55" s="55" t="s">
        <v>590</v>
      </c>
    </row>
    <row r="56" spans="1:7" ht="12.75" x14ac:dyDescent="0.2">
      <c r="A56" s="294" t="s">
        <v>560</v>
      </c>
      <c r="B56" s="296"/>
      <c r="C56" s="296"/>
      <c r="D56" s="297"/>
    </row>
    <row r="57" spans="1:7" ht="12.75" x14ac:dyDescent="0.2">
      <c r="A57" s="294" t="s">
        <v>559</v>
      </c>
    </row>
    <row r="58" spans="1:7" ht="12.75" x14ac:dyDescent="0.2">
      <c r="A58" s="294"/>
    </row>
    <row r="59" spans="1:7" ht="12.75" x14ac:dyDescent="0.2">
      <c r="A59" s="750"/>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7" t="s">
        <v>151</v>
      </c>
    </row>
    <row r="3" spans="1:65" s="81" customFormat="1" x14ac:dyDescent="0.2">
      <c r="A3" s="70"/>
      <c r="B3" s="807">
        <f>INDICE!A3</f>
        <v>44440</v>
      </c>
      <c r="C3" s="808"/>
      <c r="D3" s="808" t="s">
        <v>115</v>
      </c>
      <c r="E3" s="808"/>
      <c r="F3" s="808" t="s">
        <v>116</v>
      </c>
      <c r="G3" s="808"/>
      <c r="H3" s="80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428</v>
      </c>
      <c r="D4" s="82" t="s">
        <v>47</v>
      </c>
      <c r="E4" s="82" t="s">
        <v>428</v>
      </c>
      <c r="F4" s="82" t="s">
        <v>47</v>
      </c>
      <c r="G4" s="83" t="s">
        <v>428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633</v>
      </c>
      <c r="B5" s="388">
        <v>34.013473423980216</v>
      </c>
      <c r="C5" s="73">
        <v>-7.3336566244368058</v>
      </c>
      <c r="D5" s="85">
        <v>315.88220024721875</v>
      </c>
      <c r="E5" s="86">
        <v>15.680790915695864</v>
      </c>
      <c r="F5" s="85">
        <v>420.44870210135969</v>
      </c>
      <c r="G5" s="86">
        <v>10.841576166392665</v>
      </c>
      <c r="H5" s="389">
        <v>7.0992384199238794</v>
      </c>
    </row>
    <row r="6" spans="1:65" x14ac:dyDescent="0.2">
      <c r="A6" s="84" t="s">
        <v>196</v>
      </c>
      <c r="B6" s="388">
        <v>116.413</v>
      </c>
      <c r="C6" s="86">
        <v>32.758188121521755</v>
      </c>
      <c r="D6" s="85">
        <v>803.40200000000004</v>
      </c>
      <c r="E6" s="86">
        <v>15.388051319835522</v>
      </c>
      <c r="F6" s="85">
        <v>1031.835</v>
      </c>
      <c r="G6" s="86">
        <v>16.677484429206601</v>
      </c>
      <c r="H6" s="389">
        <v>17.422440926589481</v>
      </c>
    </row>
    <row r="7" spans="1:65" x14ac:dyDescent="0.2">
      <c r="A7" s="84" t="s">
        <v>197</v>
      </c>
      <c r="B7" s="388">
        <v>111.824</v>
      </c>
      <c r="C7" s="86">
        <v>-0.15714285714285714</v>
      </c>
      <c r="D7" s="85">
        <v>1039.9469999999999</v>
      </c>
      <c r="E7" s="86">
        <v>-7.3131016042780743</v>
      </c>
      <c r="F7" s="85">
        <v>1385.9469999999999</v>
      </c>
      <c r="G7" s="86">
        <v>-11.327767114523352</v>
      </c>
      <c r="H7" s="389">
        <v>23.401590113616912</v>
      </c>
    </row>
    <row r="8" spans="1:65" x14ac:dyDescent="0.2">
      <c r="A8" s="84" t="s">
        <v>634</v>
      </c>
      <c r="B8" s="388">
        <v>143.8975265760198</v>
      </c>
      <c r="C8" s="86">
        <v>-31.162088495837608</v>
      </c>
      <c r="D8" s="85">
        <v>2278.1883398414675</v>
      </c>
      <c r="E8" s="86">
        <v>11.061472898592676</v>
      </c>
      <c r="F8" s="85">
        <v>3084.217273745996</v>
      </c>
      <c r="G8" s="504">
        <v>17.915453955530193</v>
      </c>
      <c r="H8" s="389">
        <v>52.076730539869722</v>
      </c>
      <c r="J8" s="85"/>
    </row>
    <row r="9" spans="1:65" x14ac:dyDescent="0.2">
      <c r="A9" s="60" t="s">
        <v>198</v>
      </c>
      <c r="B9" s="61">
        <v>406.14800000000002</v>
      </c>
      <c r="C9" s="649">
        <v>-8.8192029159253629</v>
      </c>
      <c r="D9" s="61">
        <v>4437.4195400886865</v>
      </c>
      <c r="E9" s="87">
        <v>7.1165022956923094</v>
      </c>
      <c r="F9" s="61">
        <v>5922.4479758473562</v>
      </c>
      <c r="G9" s="87">
        <v>8.8227289487761418</v>
      </c>
      <c r="H9" s="87">
        <v>100</v>
      </c>
    </row>
    <row r="10" spans="1:65" x14ac:dyDescent="0.2">
      <c r="H10" s="79" t="s">
        <v>221</v>
      </c>
    </row>
    <row r="11" spans="1:65" x14ac:dyDescent="0.2">
      <c r="A11" s="80" t="s">
        <v>485</v>
      </c>
    </row>
    <row r="12" spans="1:65" x14ac:dyDescent="0.2">
      <c r="A12" s="80" t="s">
        <v>637</v>
      </c>
    </row>
    <row r="13" spans="1:65" x14ac:dyDescent="0.2">
      <c r="A13" s="80" t="s">
        <v>635</v>
      </c>
    </row>
    <row r="14" spans="1:65" x14ac:dyDescent="0.2">
      <c r="A14" s="133" t="s">
        <v>543</v>
      </c>
    </row>
  </sheetData>
  <mergeCells count="3">
    <mergeCell ref="B3:C3"/>
    <mergeCell ref="D3:E3"/>
    <mergeCell ref="F3:H3"/>
  </mergeCells>
  <conditionalFormatting sqref="C9">
    <cfRule type="cellIs" dxfId="159" priority="1" operator="between">
      <formula>0</formula>
      <formula>0.5</formula>
    </cfRule>
    <cfRule type="cellIs" dxfId="15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19.25"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4" t="s">
        <v>244</v>
      </c>
      <c r="B1" s="284"/>
      <c r="C1" s="1"/>
      <c r="D1" s="1"/>
      <c r="E1" s="1"/>
      <c r="F1" s="1"/>
      <c r="G1" s="1"/>
      <c r="H1" s="1"/>
      <c r="I1" s="1"/>
    </row>
    <row r="2" spans="1:9" x14ac:dyDescent="0.2">
      <c r="A2" s="390"/>
      <c r="B2" s="390"/>
      <c r="C2" s="390"/>
      <c r="D2" s="390"/>
      <c r="E2" s="390"/>
      <c r="F2" s="1"/>
      <c r="G2" s="1"/>
      <c r="H2" s="391"/>
      <c r="I2" s="394" t="s">
        <v>151</v>
      </c>
    </row>
    <row r="3" spans="1:9" ht="14.65" customHeight="1" x14ac:dyDescent="0.2">
      <c r="A3" s="826" t="s">
        <v>457</v>
      </c>
      <c r="B3" s="826" t="s">
        <v>458</v>
      </c>
      <c r="C3" s="807">
        <f>INDICE!A3</f>
        <v>44440</v>
      </c>
      <c r="D3" s="808"/>
      <c r="E3" s="808" t="s">
        <v>115</v>
      </c>
      <c r="F3" s="808"/>
      <c r="G3" s="808" t="s">
        <v>116</v>
      </c>
      <c r="H3" s="808"/>
      <c r="I3" s="808"/>
    </row>
    <row r="4" spans="1:9" x14ac:dyDescent="0.2">
      <c r="A4" s="827"/>
      <c r="B4" s="827"/>
      <c r="C4" s="82" t="s">
        <v>47</v>
      </c>
      <c r="D4" s="82" t="s">
        <v>455</v>
      </c>
      <c r="E4" s="82" t="s">
        <v>47</v>
      </c>
      <c r="F4" s="82" t="s">
        <v>455</v>
      </c>
      <c r="G4" s="82" t="s">
        <v>47</v>
      </c>
      <c r="H4" s="83" t="s">
        <v>455</v>
      </c>
      <c r="I4" s="83" t="s">
        <v>106</v>
      </c>
    </row>
    <row r="5" spans="1:9" x14ac:dyDescent="0.2">
      <c r="A5" s="395"/>
      <c r="B5" s="400" t="s">
        <v>200</v>
      </c>
      <c r="C5" s="398">
        <v>98.368300000000005</v>
      </c>
      <c r="D5" s="142">
        <v>4.6471276595744726</v>
      </c>
      <c r="E5" s="141">
        <v>1049.3683000000001</v>
      </c>
      <c r="F5" s="534">
        <v>458.17462765957453</v>
      </c>
      <c r="G5" s="535">
        <v>1384.3683000000001</v>
      </c>
      <c r="H5" s="534">
        <v>289.96290140845076</v>
      </c>
      <c r="I5" s="401">
        <v>2.5255968055502622</v>
      </c>
    </row>
    <row r="6" spans="1:9" x14ac:dyDescent="0.2">
      <c r="A6" s="11"/>
      <c r="B6" s="11" t="s">
        <v>232</v>
      </c>
      <c r="C6" s="398">
        <v>282.56327999999996</v>
      </c>
      <c r="D6" s="142">
        <v>207.13399999999999</v>
      </c>
      <c r="E6" s="144">
        <v>2839.5632799999998</v>
      </c>
      <c r="F6" s="142">
        <v>20.986931401789512</v>
      </c>
      <c r="G6" s="535">
        <v>3587.5632799999998</v>
      </c>
      <c r="H6" s="536">
        <v>12.076328647297714</v>
      </c>
      <c r="I6" s="401">
        <v>6.5450345545166124</v>
      </c>
    </row>
    <row r="7" spans="1:9" x14ac:dyDescent="0.2">
      <c r="A7" s="11"/>
      <c r="B7" s="262" t="s">
        <v>201</v>
      </c>
      <c r="C7" s="398">
        <v>582.25818000000004</v>
      </c>
      <c r="D7" s="142">
        <v>-20.238605479452048</v>
      </c>
      <c r="E7" s="144">
        <v>5973.2581799999998</v>
      </c>
      <c r="F7" s="142">
        <v>-0.17950902406417427</v>
      </c>
      <c r="G7" s="535">
        <v>8432.2581800000007</v>
      </c>
      <c r="H7" s="537">
        <v>1.5323080072245723</v>
      </c>
      <c r="I7" s="401">
        <v>15.3835394258761</v>
      </c>
    </row>
    <row r="8" spans="1:9" x14ac:dyDescent="0.2">
      <c r="A8" s="501" t="s">
        <v>307</v>
      </c>
      <c r="B8" s="237"/>
      <c r="C8" s="146">
        <v>963.18975999999998</v>
      </c>
      <c r="D8" s="147">
        <v>5.1517205240174651</v>
      </c>
      <c r="E8" s="146">
        <v>9862.1897599999993</v>
      </c>
      <c r="F8" s="538">
        <v>15.766988613687044</v>
      </c>
      <c r="G8" s="539">
        <v>13404.189759999999</v>
      </c>
      <c r="H8" s="538">
        <v>13.010621026894858</v>
      </c>
      <c r="I8" s="540">
        <v>24.454170785942971</v>
      </c>
    </row>
    <row r="9" spans="1:9" x14ac:dyDescent="0.2">
      <c r="A9" s="395"/>
      <c r="B9" s="11" t="s">
        <v>202</v>
      </c>
      <c r="C9" s="398">
        <v>282.20044000000001</v>
      </c>
      <c r="D9" s="142">
        <v>-47.740659259259253</v>
      </c>
      <c r="E9" s="144">
        <v>1740.2004400000001</v>
      </c>
      <c r="F9" s="541">
        <v>-36.209661290322579</v>
      </c>
      <c r="G9" s="535">
        <v>2082.2004400000001</v>
      </c>
      <c r="H9" s="541">
        <v>-39.541218350754939</v>
      </c>
      <c r="I9" s="401">
        <v>3.7986992188273532</v>
      </c>
    </row>
    <row r="10" spans="1:9" x14ac:dyDescent="0.2">
      <c r="A10" s="395"/>
      <c r="B10" s="11" t="s">
        <v>203</v>
      </c>
      <c r="C10" s="398">
        <v>0</v>
      </c>
      <c r="D10" s="142" t="s">
        <v>142</v>
      </c>
      <c r="E10" s="144">
        <v>145</v>
      </c>
      <c r="F10" s="534">
        <v>-5.8441558441558437</v>
      </c>
      <c r="G10" s="144">
        <v>447</v>
      </c>
      <c r="H10" s="534">
        <v>190.25974025974025</v>
      </c>
      <c r="I10" s="484">
        <v>0.81549236000345238</v>
      </c>
    </row>
    <row r="11" spans="1:9" x14ac:dyDescent="0.2">
      <c r="A11" s="11"/>
      <c r="B11" s="11" t="s">
        <v>618</v>
      </c>
      <c r="C11" s="398">
        <v>52.424729999999997</v>
      </c>
      <c r="D11" s="142" t="s">
        <v>142</v>
      </c>
      <c r="E11" s="144">
        <v>105.42473</v>
      </c>
      <c r="F11" s="542">
        <v>-74.097117936117925</v>
      </c>
      <c r="G11" s="144">
        <v>105.42473</v>
      </c>
      <c r="H11" s="542">
        <v>-76.981499999999997</v>
      </c>
      <c r="I11" s="511">
        <v>0.19233347174592114</v>
      </c>
    </row>
    <row r="12" spans="1:9" x14ac:dyDescent="0.2">
      <c r="A12" s="655"/>
      <c r="B12" s="262" t="s">
        <v>204</v>
      </c>
      <c r="C12" s="398">
        <v>0</v>
      </c>
      <c r="D12" s="142">
        <v>-100</v>
      </c>
      <c r="E12" s="144">
        <v>0</v>
      </c>
      <c r="F12" s="142">
        <v>-100</v>
      </c>
      <c r="G12" s="144">
        <v>0</v>
      </c>
      <c r="H12" s="537">
        <v>-100</v>
      </c>
      <c r="I12" s="398">
        <v>0</v>
      </c>
    </row>
    <row r="13" spans="1:9" x14ac:dyDescent="0.2">
      <c r="A13" s="501" t="s">
        <v>609</v>
      </c>
      <c r="B13" s="146"/>
      <c r="C13" s="146">
        <v>334.62517000000003</v>
      </c>
      <c r="D13" s="147">
        <v>-59.780628605769223</v>
      </c>
      <c r="E13" s="146">
        <v>1990.62517</v>
      </c>
      <c r="F13" s="538">
        <v>-57.59213527907967</v>
      </c>
      <c r="G13" s="539">
        <v>2634.6251700000003</v>
      </c>
      <c r="H13" s="538">
        <v>-56.873053363889333</v>
      </c>
      <c r="I13" s="540">
        <v>4.8065250505767274</v>
      </c>
    </row>
    <row r="14" spans="1:9" x14ac:dyDescent="0.2">
      <c r="A14" s="396"/>
      <c r="B14" s="399" t="s">
        <v>544</v>
      </c>
      <c r="C14" s="397">
        <v>138.45069999999998</v>
      </c>
      <c r="D14" s="142" t="s">
        <v>142</v>
      </c>
      <c r="E14" s="141">
        <v>1211.4506999999999</v>
      </c>
      <c r="F14" s="142">
        <v>-4.3087914691943228</v>
      </c>
      <c r="G14" s="144">
        <v>1716.4506999999999</v>
      </c>
      <c r="H14" s="542">
        <v>27.238747220163074</v>
      </c>
      <c r="I14" s="484">
        <v>3.1314372084397712</v>
      </c>
    </row>
    <row r="15" spans="1:9" x14ac:dyDescent="0.2">
      <c r="A15" s="396"/>
      <c r="B15" s="399" t="s">
        <v>206</v>
      </c>
      <c r="C15" s="398">
        <v>111.26836</v>
      </c>
      <c r="D15" s="142">
        <v>13.539142857142858</v>
      </c>
      <c r="E15" s="144">
        <v>606.26836000000003</v>
      </c>
      <c r="F15" s="542">
        <v>43.665488151658778</v>
      </c>
      <c r="G15" s="144">
        <v>883.26836000000003</v>
      </c>
      <c r="H15" s="542">
        <v>97.15811607142858</v>
      </c>
      <c r="I15" s="484">
        <v>1.6114062626684091</v>
      </c>
    </row>
    <row r="16" spans="1:9" x14ac:dyDescent="0.2">
      <c r="A16" s="396"/>
      <c r="B16" s="399" t="s">
        <v>575</v>
      </c>
      <c r="C16" s="398">
        <v>294.47909000000004</v>
      </c>
      <c r="D16" s="142">
        <v>-46.555519056261332</v>
      </c>
      <c r="E16" s="144">
        <v>3107.4790899999998</v>
      </c>
      <c r="F16" s="542">
        <v>-3.1636307260828977</v>
      </c>
      <c r="G16" s="144">
        <v>4416.4790899999998</v>
      </c>
      <c r="H16" s="542">
        <v>20.635866976235995</v>
      </c>
      <c r="I16" s="483">
        <v>8.0572817807829953</v>
      </c>
    </row>
    <row r="17" spans="1:9" x14ac:dyDescent="0.2">
      <c r="A17" s="396"/>
      <c r="B17" s="399" t="s">
        <v>207</v>
      </c>
      <c r="C17" s="398">
        <v>313.68</v>
      </c>
      <c r="D17" s="142" t="s">
        <v>142</v>
      </c>
      <c r="E17" s="144">
        <v>836.68000000000006</v>
      </c>
      <c r="F17" s="542">
        <v>25.816541353383471</v>
      </c>
      <c r="G17" s="535">
        <v>1167.68</v>
      </c>
      <c r="H17" s="542">
        <v>-22.050734312416552</v>
      </c>
      <c r="I17" s="401">
        <v>2.1302776709817253</v>
      </c>
    </row>
    <row r="18" spans="1:9" x14ac:dyDescent="0.2">
      <c r="A18" s="396"/>
      <c r="B18" s="399" t="s">
        <v>208</v>
      </c>
      <c r="C18" s="398">
        <v>73.157920000000004</v>
      </c>
      <c r="D18" s="142">
        <v>10.84533333333334</v>
      </c>
      <c r="E18" s="144">
        <v>347.15791999999999</v>
      </c>
      <c r="F18" s="73">
        <v>-57.766676399026764</v>
      </c>
      <c r="G18" s="535">
        <v>542.15791999999999</v>
      </c>
      <c r="H18" s="542">
        <v>-49.939250230840258</v>
      </c>
      <c r="I18" s="401">
        <v>0.98909539524689671</v>
      </c>
    </row>
    <row r="19" spans="1:9" x14ac:dyDescent="0.2">
      <c r="A19" s="396"/>
      <c r="B19" s="399" t="s">
        <v>209</v>
      </c>
      <c r="C19" s="398">
        <v>0</v>
      </c>
      <c r="D19" s="142">
        <v>-100</v>
      </c>
      <c r="E19" s="144">
        <v>2074</v>
      </c>
      <c r="F19" s="73">
        <v>111.6326530612245</v>
      </c>
      <c r="G19" s="535">
        <v>2074</v>
      </c>
      <c r="H19" s="542">
        <v>51.941391941391949</v>
      </c>
      <c r="I19" s="401">
        <v>3.7837386010003584</v>
      </c>
    </row>
    <row r="20" spans="1:9" x14ac:dyDescent="0.2">
      <c r="A20" s="655"/>
      <c r="B20" s="399" t="s">
        <v>678</v>
      </c>
      <c r="C20" s="398">
        <v>52.627189999999999</v>
      </c>
      <c r="D20" s="142">
        <v>34.941512820512813</v>
      </c>
      <c r="E20" s="144">
        <v>437.62718999999998</v>
      </c>
      <c r="F20" s="542">
        <v>8.323561881188116</v>
      </c>
      <c r="G20" s="535">
        <v>572.62719000000004</v>
      </c>
      <c r="H20" s="542">
        <v>-9.1067952380952324</v>
      </c>
      <c r="I20" s="401">
        <v>1.0446825471481997</v>
      </c>
    </row>
    <row r="21" spans="1:9" x14ac:dyDescent="0.2">
      <c r="A21" s="501" t="s">
        <v>449</v>
      </c>
      <c r="B21" s="146"/>
      <c r="C21" s="146">
        <v>983.66326000000004</v>
      </c>
      <c r="D21" s="147">
        <v>15.183051522248247</v>
      </c>
      <c r="E21" s="146">
        <v>8620.6632599999994</v>
      </c>
      <c r="F21" s="538">
        <v>10.976612512873318</v>
      </c>
      <c r="G21" s="539">
        <v>11372.663259999999</v>
      </c>
      <c r="H21" s="538">
        <v>13.341272274267485</v>
      </c>
      <c r="I21" s="540">
        <v>20.747919466268357</v>
      </c>
    </row>
    <row r="22" spans="1:9" x14ac:dyDescent="0.2">
      <c r="A22" s="396"/>
      <c r="B22" s="399" t="s">
        <v>210</v>
      </c>
      <c r="C22" s="397">
        <v>364.99864000000002</v>
      </c>
      <c r="D22" s="142">
        <v>-13.301985748218522</v>
      </c>
      <c r="E22" s="141">
        <v>3044.9986399999998</v>
      </c>
      <c r="F22" s="142">
        <v>-25.858323837350873</v>
      </c>
      <c r="G22" s="144">
        <v>4479.9986399999998</v>
      </c>
      <c r="H22" s="542">
        <v>-26.0726297029703</v>
      </c>
      <c r="I22" s="484">
        <v>8.1731647958520277</v>
      </c>
    </row>
    <row r="23" spans="1:9" x14ac:dyDescent="0.2">
      <c r="A23" s="655"/>
      <c r="B23" s="787" t="s">
        <v>211</v>
      </c>
      <c r="C23" s="398">
        <v>269.60343999999998</v>
      </c>
      <c r="D23" s="142">
        <v>-0.14687407407408232</v>
      </c>
      <c r="E23" s="144">
        <v>2604.6034399999999</v>
      </c>
      <c r="F23" s="542">
        <v>-6.1065811103100263</v>
      </c>
      <c r="G23" s="535">
        <v>3335.6034399999999</v>
      </c>
      <c r="H23" s="542">
        <v>-3.5116158518947103</v>
      </c>
      <c r="I23" s="401">
        <v>6.0853671617924698</v>
      </c>
    </row>
    <row r="24" spans="1:9" x14ac:dyDescent="0.2">
      <c r="A24" s="825" t="s">
        <v>347</v>
      </c>
      <c r="B24" s="825"/>
      <c r="C24" s="146">
        <v>634.60208</v>
      </c>
      <c r="D24" s="147">
        <v>-8.1617829232995653</v>
      </c>
      <c r="E24" s="146">
        <v>5649.6020799999997</v>
      </c>
      <c r="F24" s="538">
        <v>-17.895624473187041</v>
      </c>
      <c r="G24" s="539">
        <v>7815.6020799999997</v>
      </c>
      <c r="H24" s="538">
        <v>-17.877460544289171</v>
      </c>
      <c r="I24" s="540">
        <v>14.258531957644497</v>
      </c>
    </row>
    <row r="25" spans="1:9" x14ac:dyDescent="0.2">
      <c r="A25" s="396"/>
      <c r="B25" s="786" t="s">
        <v>212</v>
      </c>
      <c r="C25" s="397">
        <v>138.51195999999999</v>
      </c>
      <c r="D25" s="142">
        <v>2.6014518518518428</v>
      </c>
      <c r="E25" s="141">
        <v>540.51196000000004</v>
      </c>
      <c r="F25" s="142">
        <v>-53.998982127659566</v>
      </c>
      <c r="G25" s="144">
        <v>1061.51196</v>
      </c>
      <c r="H25" s="542">
        <v>-41.962167304537992</v>
      </c>
      <c r="I25" s="484">
        <v>1.9365881284838711</v>
      </c>
    </row>
    <row r="26" spans="1:9" x14ac:dyDescent="0.2">
      <c r="A26" s="396"/>
      <c r="B26" s="399" t="s">
        <v>213</v>
      </c>
      <c r="C26" s="397">
        <v>247.58154999999999</v>
      </c>
      <c r="D26" s="142">
        <v>286.84617187499998</v>
      </c>
      <c r="E26" s="141">
        <v>770.58154999999999</v>
      </c>
      <c r="F26" s="142">
        <v>39.851460980036293</v>
      </c>
      <c r="G26" s="144">
        <v>1046.5815499999999</v>
      </c>
      <c r="H26" s="542">
        <v>12.414774436090212</v>
      </c>
      <c r="I26" s="484">
        <v>1.9093495707954611</v>
      </c>
    </row>
    <row r="27" spans="1:9" x14ac:dyDescent="0.2">
      <c r="A27" s="396"/>
      <c r="B27" s="399" t="s">
        <v>214</v>
      </c>
      <c r="C27" s="398">
        <v>99.213809999999995</v>
      </c>
      <c r="D27" s="142" t="s">
        <v>142</v>
      </c>
      <c r="E27" s="144">
        <v>99.213809999999995</v>
      </c>
      <c r="F27" s="142">
        <v>-68.302297124600642</v>
      </c>
      <c r="G27" s="144">
        <v>285.21380999999997</v>
      </c>
      <c r="H27" s="142">
        <v>-8.8773769968051219</v>
      </c>
      <c r="I27" s="401">
        <v>0.52033486134782148</v>
      </c>
    </row>
    <row r="28" spans="1:9" x14ac:dyDescent="0.2">
      <c r="A28" s="396"/>
      <c r="B28" s="399" t="s">
        <v>215</v>
      </c>
      <c r="C28" s="398">
        <v>0</v>
      </c>
      <c r="D28" s="142" t="s">
        <v>142</v>
      </c>
      <c r="E28" s="144">
        <v>0</v>
      </c>
      <c r="F28" s="142">
        <v>-100</v>
      </c>
      <c r="G28" s="144">
        <v>0</v>
      </c>
      <c r="H28" s="142">
        <v>-100</v>
      </c>
      <c r="I28" s="398">
        <v>0</v>
      </c>
    </row>
    <row r="29" spans="1:9" x14ac:dyDescent="0.2">
      <c r="A29" s="396"/>
      <c r="B29" s="399" t="s">
        <v>216</v>
      </c>
      <c r="C29" s="398">
        <v>0</v>
      </c>
      <c r="D29" s="142" t="s">
        <v>142</v>
      </c>
      <c r="E29" s="144">
        <v>0</v>
      </c>
      <c r="F29" s="142">
        <v>-100</v>
      </c>
      <c r="G29" s="144">
        <v>0</v>
      </c>
      <c r="H29" s="142">
        <v>-100</v>
      </c>
      <c r="I29" s="484">
        <v>0</v>
      </c>
    </row>
    <row r="30" spans="1:9" x14ac:dyDescent="0.2">
      <c r="A30" s="396"/>
      <c r="B30" s="399" t="s">
        <v>663</v>
      </c>
      <c r="C30" s="398">
        <v>0</v>
      </c>
      <c r="D30" s="142" t="s">
        <v>142</v>
      </c>
      <c r="E30" s="144">
        <v>151</v>
      </c>
      <c r="F30" s="142" t="s">
        <v>142</v>
      </c>
      <c r="G30" s="144">
        <v>151</v>
      </c>
      <c r="H30" s="142" t="s">
        <v>142</v>
      </c>
      <c r="I30" s="401">
        <v>0.27547952205933174</v>
      </c>
    </row>
    <row r="31" spans="1:9" x14ac:dyDescent="0.2">
      <c r="A31" s="396"/>
      <c r="B31" s="399" t="s">
        <v>557</v>
      </c>
      <c r="C31" s="398">
        <v>133.59621000000001</v>
      </c>
      <c r="D31" s="142" t="s">
        <v>142</v>
      </c>
      <c r="E31" s="144">
        <v>799.59621000000004</v>
      </c>
      <c r="F31" s="142">
        <v>69.765649681528672</v>
      </c>
      <c r="G31" s="144">
        <v>1063.5962099999999</v>
      </c>
      <c r="H31" s="142">
        <v>31.470483312731755</v>
      </c>
      <c r="I31" s="401">
        <v>1.9403905668537527</v>
      </c>
    </row>
    <row r="32" spans="1:9" x14ac:dyDescent="0.2">
      <c r="A32" s="396"/>
      <c r="B32" s="399" t="s">
        <v>217</v>
      </c>
      <c r="C32" s="398">
        <v>403.1859</v>
      </c>
      <c r="D32" s="142">
        <v>423.61805194805191</v>
      </c>
      <c r="E32" s="144">
        <v>4907.1859000000004</v>
      </c>
      <c r="F32" s="73">
        <v>361.63555032925683</v>
      </c>
      <c r="G32" s="144">
        <v>5811.1859000000004</v>
      </c>
      <c r="H32" s="542">
        <v>90.343462168358997</v>
      </c>
      <c r="I32" s="484">
        <v>10.601739829999522</v>
      </c>
    </row>
    <row r="33" spans="1:9" x14ac:dyDescent="0.2">
      <c r="A33" s="655"/>
      <c r="B33" s="399" t="s">
        <v>218</v>
      </c>
      <c r="C33" s="398">
        <v>492.16390000000001</v>
      </c>
      <c r="D33" s="142">
        <v>-23.813637770897831</v>
      </c>
      <c r="E33" s="144">
        <v>7477.1638999999996</v>
      </c>
      <c r="F33" s="73">
        <v>-12.904322655794997</v>
      </c>
      <c r="G33" s="144">
        <v>9732.1638999999996</v>
      </c>
      <c r="H33" s="542">
        <v>-15.746135399532513</v>
      </c>
      <c r="I33" s="484">
        <v>17.755045428974054</v>
      </c>
    </row>
    <row r="34" spans="1:9" x14ac:dyDescent="0.2">
      <c r="A34" s="747"/>
      <c r="B34" s="399" t="s">
        <v>219</v>
      </c>
      <c r="C34" s="398">
        <v>35.178080000000001</v>
      </c>
      <c r="D34" s="142" t="s">
        <v>142</v>
      </c>
      <c r="E34" s="144">
        <v>35.178080000000001</v>
      </c>
      <c r="F34" s="73" t="s">
        <v>142</v>
      </c>
      <c r="G34" s="144">
        <v>35.178080000000001</v>
      </c>
      <c r="H34" s="542" t="s">
        <v>142</v>
      </c>
      <c r="I34" s="484">
        <v>6.417775275076118E-2</v>
      </c>
    </row>
    <row r="35" spans="1:9" x14ac:dyDescent="0.2">
      <c r="A35" s="747"/>
      <c r="B35" s="399" t="s">
        <v>220</v>
      </c>
      <c r="C35" s="398">
        <v>0</v>
      </c>
      <c r="D35" s="142" t="s">
        <v>142</v>
      </c>
      <c r="E35" s="144">
        <v>400</v>
      </c>
      <c r="F35" s="73">
        <v>27.388535031847134</v>
      </c>
      <c r="G35" s="144">
        <v>400</v>
      </c>
      <c r="H35" s="542">
        <v>-1.9607843137254901</v>
      </c>
      <c r="I35" s="484">
        <v>0.72974707830286567</v>
      </c>
    </row>
    <row r="36" spans="1:9" x14ac:dyDescent="0.2">
      <c r="A36" s="501" t="s">
        <v>450</v>
      </c>
      <c r="B36" s="146"/>
      <c r="C36" s="146">
        <v>1549.4314099999999</v>
      </c>
      <c r="D36" s="147">
        <v>68.051129067245114</v>
      </c>
      <c r="E36" s="146">
        <v>15180.431409999999</v>
      </c>
      <c r="F36" s="538">
        <v>12.58941934287621</v>
      </c>
      <c r="G36" s="539">
        <v>19586.431410000001</v>
      </c>
      <c r="H36" s="538">
        <v>-1.9354558153507184</v>
      </c>
      <c r="I36" s="540">
        <v>35.732852739567441</v>
      </c>
    </row>
    <row r="37" spans="1:9" x14ac:dyDescent="0.2">
      <c r="A37" s="728" t="s">
        <v>186</v>
      </c>
      <c r="B37" s="728"/>
      <c r="C37" s="728">
        <v>4465.5116800000005</v>
      </c>
      <c r="D37" s="729">
        <v>5.9433376037959578</v>
      </c>
      <c r="E37" s="728">
        <v>41303.511679999996</v>
      </c>
      <c r="F37" s="730">
        <v>-0.10034664409240301</v>
      </c>
      <c r="G37" s="728">
        <v>54813.511680000003</v>
      </c>
      <c r="H37" s="730">
        <v>-4.6622053083800115</v>
      </c>
      <c r="I37" s="731">
        <v>100</v>
      </c>
    </row>
    <row r="38" spans="1:9" x14ac:dyDescent="0.2">
      <c r="A38" s="151" t="s">
        <v>537</v>
      </c>
      <c r="B38" s="485"/>
      <c r="C38" s="152">
        <v>2049.6415999999999</v>
      </c>
      <c r="D38" s="543">
        <v>7.5927349081364799</v>
      </c>
      <c r="E38" s="152">
        <v>20295.641599999999</v>
      </c>
      <c r="F38" s="543">
        <v>-2.7800268250622771</v>
      </c>
      <c r="G38" s="152">
        <v>26681.641599999999</v>
      </c>
      <c r="H38" s="543">
        <v>-12.484775649435848</v>
      </c>
      <c r="I38" s="544">
        <v>48.677125004810492</v>
      </c>
    </row>
    <row r="39" spans="1:9" x14ac:dyDescent="0.2">
      <c r="A39" s="151" t="s">
        <v>538</v>
      </c>
      <c r="B39" s="485"/>
      <c r="C39" s="152">
        <v>2415.8700799999997</v>
      </c>
      <c r="D39" s="543">
        <v>4.5831203463203334</v>
      </c>
      <c r="E39" s="152">
        <v>21007.870079999997</v>
      </c>
      <c r="F39" s="543">
        <v>2.6326155650007181</v>
      </c>
      <c r="G39" s="152">
        <v>28131.870079999997</v>
      </c>
      <c r="H39" s="543">
        <v>4.1689627490187249</v>
      </c>
      <c r="I39" s="544">
        <v>51.322874995189494</v>
      </c>
    </row>
    <row r="40" spans="1:9" x14ac:dyDescent="0.2">
      <c r="A40" s="153" t="s">
        <v>539</v>
      </c>
      <c r="B40" s="486"/>
      <c r="C40" s="154">
        <v>1461.2960400000002</v>
      </c>
      <c r="D40" s="545">
        <v>35.305188888888907</v>
      </c>
      <c r="E40" s="154">
        <v>11797.296039999999</v>
      </c>
      <c r="F40" s="545">
        <v>11.484559062559056</v>
      </c>
      <c r="G40" s="154">
        <v>16444.296040000001</v>
      </c>
      <c r="H40" s="545">
        <v>9.3080034565275263</v>
      </c>
      <c r="I40" s="546">
        <v>30.00044247484346</v>
      </c>
    </row>
    <row r="41" spans="1:9" x14ac:dyDescent="0.2">
      <c r="A41" s="153" t="s">
        <v>540</v>
      </c>
      <c r="B41" s="486"/>
      <c r="C41" s="154">
        <v>3004.2156399999994</v>
      </c>
      <c r="D41" s="545">
        <v>-4.1717499202552011</v>
      </c>
      <c r="E41" s="154">
        <v>29506.215639999995</v>
      </c>
      <c r="F41" s="545">
        <v>-4.0853764587329104</v>
      </c>
      <c r="G41" s="154">
        <v>38369.215639999995</v>
      </c>
      <c r="H41" s="545">
        <v>-9.6131551472320496</v>
      </c>
      <c r="I41" s="546">
        <v>69.999557525156533</v>
      </c>
    </row>
    <row r="42" spans="1:9" x14ac:dyDescent="0.2">
      <c r="A42" s="659" t="s">
        <v>640</v>
      </c>
      <c r="B42" s="660"/>
      <c r="C42" s="479">
        <v>111.26836</v>
      </c>
      <c r="D42" s="667">
        <v>13.539142857142858</v>
      </c>
      <c r="E42" s="479">
        <v>606.26836000000003</v>
      </c>
      <c r="F42" s="667">
        <v>43.665488151658778</v>
      </c>
      <c r="G42" s="492">
        <v>883.26836000000003</v>
      </c>
      <c r="H42" s="661">
        <v>24.579458392101554</v>
      </c>
      <c r="I42" s="662">
        <v>1.6114062626684091</v>
      </c>
    </row>
    <row r="43" spans="1:9" s="1" customFormat="1" x14ac:dyDescent="0.2">
      <c r="B43" s="84"/>
      <c r="C43" s="84"/>
      <c r="D43" s="84"/>
      <c r="E43" s="84"/>
      <c r="F43" s="84"/>
      <c r="G43" s="84"/>
      <c r="H43" s="84"/>
      <c r="I43" s="79" t="s">
        <v>221</v>
      </c>
    </row>
    <row r="44" spans="1:9" s="1" customFormat="1" x14ac:dyDescent="0.2">
      <c r="A44" s="80" t="s">
        <v>485</v>
      </c>
      <c r="B44" s="693"/>
      <c r="C44" s="693"/>
      <c r="D44" s="693"/>
      <c r="E44" s="693"/>
      <c r="F44" s="693"/>
      <c r="G44" s="693"/>
      <c r="H44" s="693"/>
      <c r="I44" s="693"/>
    </row>
    <row r="45" spans="1:9" s="1" customFormat="1" x14ac:dyDescent="0.2">
      <c r="A45" s="718" t="s">
        <v>652</v>
      </c>
      <c r="B45" s="693"/>
      <c r="C45" s="693"/>
      <c r="D45" s="693"/>
      <c r="E45" s="693"/>
      <c r="F45" s="693"/>
      <c r="G45" s="693"/>
      <c r="H45" s="693"/>
      <c r="I45" s="693"/>
    </row>
    <row r="46" spans="1:9" s="1" customFormat="1" x14ac:dyDescent="0.2">
      <c r="A46" s="718" t="s">
        <v>542</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6">
    <mergeCell ref="A24:B24"/>
    <mergeCell ref="A3:A4"/>
    <mergeCell ref="C3:D3"/>
    <mergeCell ref="E3:F3"/>
    <mergeCell ref="G3:I3"/>
    <mergeCell ref="B3:B4"/>
  </mergeCells>
  <conditionalFormatting sqref="F18">
    <cfRule type="cellIs" dxfId="157" priority="52" operator="between">
      <formula>0</formula>
      <formula>0.5</formula>
    </cfRule>
    <cfRule type="cellIs" dxfId="156" priority="53" operator="between">
      <formula>0</formula>
      <formula>0.49</formula>
    </cfRule>
  </conditionalFormatting>
  <conditionalFormatting sqref="F18">
    <cfRule type="cellIs" dxfId="155" priority="51" stopIfTrue="1" operator="equal">
      <formula>0</formula>
    </cfRule>
  </conditionalFormatting>
  <conditionalFormatting sqref="F31">
    <cfRule type="cellIs" dxfId="154" priority="46" operator="between">
      <formula>0</formula>
      <formula>0.5</formula>
    </cfRule>
    <cfRule type="cellIs" dxfId="153" priority="47" operator="between">
      <formula>0</formula>
      <formula>0.49</formula>
    </cfRule>
  </conditionalFormatting>
  <conditionalFormatting sqref="F31">
    <cfRule type="cellIs" dxfId="152" priority="45" stopIfTrue="1" operator="equal">
      <formula>0</formula>
    </cfRule>
  </conditionalFormatting>
  <conditionalFormatting sqref="F32">
    <cfRule type="cellIs" dxfId="151" priority="37" operator="between">
      <formula>0</formula>
      <formula>0.5</formula>
    </cfRule>
    <cfRule type="cellIs" dxfId="150" priority="38" operator="between">
      <formula>0</formula>
      <formula>0.49</formula>
    </cfRule>
  </conditionalFormatting>
  <conditionalFormatting sqref="F32">
    <cfRule type="cellIs" dxfId="149" priority="36" stopIfTrue="1" operator="equal">
      <formula>0</formula>
    </cfRule>
  </conditionalFormatting>
  <conditionalFormatting sqref="F19">
    <cfRule type="cellIs" dxfId="148" priority="23" operator="between">
      <formula>0</formula>
      <formula>0.5</formula>
    </cfRule>
    <cfRule type="cellIs" dxfId="147" priority="24" operator="between">
      <formula>0</formula>
      <formula>0.49</formula>
    </cfRule>
  </conditionalFormatting>
  <conditionalFormatting sqref="F19">
    <cfRule type="cellIs" dxfId="146" priority="22" stopIfTrue="1" operator="equal">
      <formula>0</formula>
    </cfRule>
  </conditionalFormatting>
  <conditionalFormatting sqref="F33">
    <cfRule type="cellIs" dxfId="145" priority="20" operator="between">
      <formula>0</formula>
      <formula>0.5</formula>
    </cfRule>
    <cfRule type="cellIs" dxfId="144" priority="21" operator="between">
      <formula>0</formula>
      <formula>0.49</formula>
    </cfRule>
  </conditionalFormatting>
  <conditionalFormatting sqref="F33">
    <cfRule type="cellIs" dxfId="143" priority="19" stopIfTrue="1" operator="equal">
      <formula>0</formula>
    </cfRule>
  </conditionalFormatting>
  <conditionalFormatting sqref="I36">
    <cfRule type="cellIs" dxfId="142" priority="13" operator="between">
      <formula>0</formula>
      <formula>0.5</formula>
    </cfRule>
    <cfRule type="cellIs" dxfId="141" priority="14" operator="between">
      <formula>0</formula>
      <formula>0.49</formula>
    </cfRule>
  </conditionalFormatting>
  <conditionalFormatting sqref="F34">
    <cfRule type="cellIs" dxfId="140" priority="9" operator="between">
      <formula>0</formula>
      <formula>0.5</formula>
    </cfRule>
    <cfRule type="cellIs" dxfId="139" priority="10" operator="between">
      <formula>0</formula>
      <formula>0.49</formula>
    </cfRule>
  </conditionalFormatting>
  <conditionalFormatting sqref="F34">
    <cfRule type="cellIs" dxfId="138" priority="8" stopIfTrue="1" operator="equal">
      <formula>0</formula>
    </cfRule>
  </conditionalFormatting>
  <conditionalFormatting sqref="I37">
    <cfRule type="cellIs" dxfId="137" priority="4" operator="between">
      <formula>0</formula>
      <formula>0.5</formula>
    </cfRule>
    <cfRule type="cellIs" dxfId="136" priority="5" operator="between">
      <formula>0</formula>
      <formula>0.49</formula>
    </cfRule>
  </conditionalFormatting>
  <conditionalFormatting sqref="F35">
    <cfRule type="cellIs" dxfId="135" priority="2" operator="between">
      <formula>0</formula>
      <formula>0.5</formula>
    </cfRule>
    <cfRule type="cellIs" dxfId="134" priority="3" operator="between">
      <formula>0</formula>
      <formula>0.49</formula>
    </cfRule>
  </conditionalFormatting>
  <conditionalFormatting sqref="F35">
    <cfRule type="cellIs" dxfId="133" priority="1" stopIfTrue="1" operator="equal">
      <formula>0</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223</v>
      </c>
      <c r="B1" s="1"/>
      <c r="C1" s="1"/>
      <c r="D1" s="1"/>
      <c r="E1" s="1"/>
      <c r="F1" s="1"/>
      <c r="G1" s="1"/>
      <c r="H1" s="1"/>
    </row>
    <row r="2" spans="1:8" x14ac:dyDescent="0.2">
      <c r="A2" s="1"/>
      <c r="B2" s="1"/>
      <c r="C2" s="1"/>
      <c r="D2" s="1"/>
      <c r="E2" s="1"/>
      <c r="F2" s="1"/>
      <c r="G2" s="55" t="s">
        <v>224</v>
      </c>
      <c r="H2" s="1"/>
    </row>
    <row r="3" spans="1:8" x14ac:dyDescent="0.2">
      <c r="A3" s="70"/>
      <c r="B3" s="807">
        <f>INDICE!A3</f>
        <v>44440</v>
      </c>
      <c r="C3" s="808"/>
      <c r="D3" s="808" t="s">
        <v>115</v>
      </c>
      <c r="E3" s="808"/>
      <c r="F3" s="808" t="s">
        <v>116</v>
      </c>
      <c r="G3" s="808"/>
      <c r="H3" s="1"/>
    </row>
    <row r="4" spans="1:8" x14ac:dyDescent="0.2">
      <c r="A4" s="66"/>
      <c r="B4" s="623" t="s">
        <v>56</v>
      </c>
      <c r="C4" s="623" t="s">
        <v>455</v>
      </c>
      <c r="D4" s="623" t="s">
        <v>56</v>
      </c>
      <c r="E4" s="623" t="s">
        <v>455</v>
      </c>
      <c r="F4" s="623" t="s">
        <v>56</v>
      </c>
      <c r="G4" s="624" t="s">
        <v>455</v>
      </c>
      <c r="H4" s="1"/>
    </row>
    <row r="5" spans="1:8" x14ac:dyDescent="0.2">
      <c r="A5" s="157" t="s">
        <v>8</v>
      </c>
      <c r="B5" s="402">
        <v>61.213476542226402</v>
      </c>
      <c r="C5" s="488">
        <v>75.269257882026892</v>
      </c>
      <c r="D5" s="402">
        <v>61.064154229854864</v>
      </c>
      <c r="E5" s="488">
        <v>64.512678213274469</v>
      </c>
      <c r="F5" s="402">
        <v>50.223685196738217</v>
      </c>
      <c r="G5" s="488">
        <v>20.357042695094609</v>
      </c>
      <c r="H5" s="1"/>
    </row>
    <row r="6" spans="1:8" x14ac:dyDescent="0.2">
      <c r="A6" s="1"/>
      <c r="B6" s="1"/>
      <c r="C6" s="1"/>
      <c r="D6" s="1"/>
      <c r="E6" s="1"/>
      <c r="F6" s="1"/>
      <c r="G6" s="79" t="s">
        <v>221</v>
      </c>
      <c r="H6" s="1"/>
    </row>
    <row r="7" spans="1:8" x14ac:dyDescent="0.2">
      <c r="A7" s="80" t="s">
        <v>125</v>
      </c>
      <c r="B7" s="1"/>
      <c r="C7" s="1"/>
      <c r="D7" s="1"/>
      <c r="E7" s="1"/>
      <c r="F7" s="1"/>
      <c r="G7" s="1"/>
      <c r="H7" s="1"/>
    </row>
    <row r="21" spans="7:7" x14ac:dyDescent="0.2">
      <c r="G21" t="s">
        <v>527</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459</v>
      </c>
      <c r="B1" s="158"/>
      <c r="C1" s="15"/>
      <c r="D1" s="15"/>
      <c r="E1" s="15"/>
      <c r="F1" s="15"/>
      <c r="G1" s="15"/>
      <c r="H1" s="1"/>
    </row>
    <row r="2" spans="1:8" x14ac:dyDescent="0.2">
      <c r="A2" s="159" t="s">
        <v>376</v>
      </c>
      <c r="B2" s="159"/>
      <c r="C2" s="160"/>
      <c r="D2" s="160"/>
      <c r="E2" s="160"/>
      <c r="F2" s="160"/>
      <c r="G2" s="160"/>
      <c r="H2" s="161" t="s">
        <v>151</v>
      </c>
    </row>
    <row r="3" spans="1:8" ht="14.1" customHeight="1" x14ac:dyDescent="0.2">
      <c r="A3" s="162"/>
      <c r="B3" s="807">
        <f>INDICE!A3</f>
        <v>44440</v>
      </c>
      <c r="C3" s="808"/>
      <c r="D3" s="808" t="s">
        <v>115</v>
      </c>
      <c r="E3" s="808"/>
      <c r="F3" s="808" t="s">
        <v>116</v>
      </c>
      <c r="G3" s="808"/>
      <c r="H3" s="808"/>
    </row>
    <row r="4" spans="1:8" x14ac:dyDescent="0.2">
      <c r="A4" s="160"/>
      <c r="B4" s="63" t="s">
        <v>47</v>
      </c>
      <c r="C4" s="63" t="s">
        <v>455</v>
      </c>
      <c r="D4" s="63" t="s">
        <v>47</v>
      </c>
      <c r="E4" s="63" t="s">
        <v>455</v>
      </c>
      <c r="F4" s="63" t="s">
        <v>47</v>
      </c>
      <c r="G4" s="64" t="s">
        <v>455</v>
      </c>
      <c r="H4" s="64" t="s">
        <v>106</v>
      </c>
    </row>
    <row r="5" spans="1:8" x14ac:dyDescent="0.2">
      <c r="A5" s="160" t="s">
        <v>225</v>
      </c>
      <c r="B5" s="163"/>
      <c r="C5" s="163"/>
      <c r="D5" s="163"/>
      <c r="E5" s="163"/>
      <c r="F5" s="163"/>
      <c r="G5" s="164"/>
      <c r="H5" s="165"/>
    </row>
    <row r="6" spans="1:8" x14ac:dyDescent="0.2">
      <c r="A6" s="1" t="s">
        <v>417</v>
      </c>
      <c r="B6" s="469">
        <v>28.588000000000001</v>
      </c>
      <c r="C6" s="404">
        <v>-73.282242990654211</v>
      </c>
      <c r="D6" s="242">
        <v>454.79500000000002</v>
      </c>
      <c r="E6" s="404">
        <v>-37.0090027700831</v>
      </c>
      <c r="F6" s="242">
        <v>729.79499999999996</v>
      </c>
      <c r="G6" s="404">
        <v>-29.624397299903571</v>
      </c>
      <c r="H6" s="404">
        <v>4.6072486191416901</v>
      </c>
    </row>
    <row r="7" spans="1:8" x14ac:dyDescent="0.2">
      <c r="A7" s="1" t="s">
        <v>48</v>
      </c>
      <c r="B7" s="469">
        <v>33.577999999999996</v>
      </c>
      <c r="C7" s="407">
        <v>158.29230769230767</v>
      </c>
      <c r="D7" s="469">
        <v>457.54499999999996</v>
      </c>
      <c r="E7" s="407">
        <v>-40.578571428571436</v>
      </c>
      <c r="F7" s="242">
        <v>756.54499999999996</v>
      </c>
      <c r="G7" s="404">
        <v>-28.560434372049109</v>
      </c>
      <c r="H7" s="404">
        <v>4.776123303898423</v>
      </c>
    </row>
    <row r="8" spans="1:8" x14ac:dyDescent="0.2">
      <c r="A8" s="1" t="s">
        <v>49</v>
      </c>
      <c r="B8" s="469">
        <v>60.265999999999998</v>
      </c>
      <c r="C8" s="404">
        <v>-52.917187500000004</v>
      </c>
      <c r="D8" s="242">
        <v>396.48900000000003</v>
      </c>
      <c r="E8" s="404">
        <v>-59.459202453987729</v>
      </c>
      <c r="F8" s="242">
        <v>646.48899999999992</v>
      </c>
      <c r="G8" s="404">
        <v>-58.717177522349942</v>
      </c>
      <c r="H8" s="404">
        <v>4.0813318158390937</v>
      </c>
    </row>
    <row r="9" spans="1:8" x14ac:dyDescent="0.2">
      <c r="A9" s="1" t="s">
        <v>122</v>
      </c>
      <c r="B9" s="469">
        <v>629.96399999999994</v>
      </c>
      <c r="C9" s="404">
        <v>2.7673735725937916</v>
      </c>
      <c r="D9" s="242">
        <v>5051.2690000000002</v>
      </c>
      <c r="E9" s="404">
        <v>-6.6481426723341297</v>
      </c>
      <c r="F9" s="242">
        <v>6852.2690000000002</v>
      </c>
      <c r="G9" s="404">
        <v>-3.4075415844375496</v>
      </c>
      <c r="H9" s="404">
        <v>43.258869803489212</v>
      </c>
    </row>
    <row r="10" spans="1:8" x14ac:dyDescent="0.2">
      <c r="A10" s="1" t="s">
        <v>123</v>
      </c>
      <c r="B10" s="469">
        <v>349.63</v>
      </c>
      <c r="C10" s="404">
        <v>4.9939939939939926</v>
      </c>
      <c r="D10" s="242">
        <v>2888.4840000000004</v>
      </c>
      <c r="E10" s="404">
        <v>-3.4597593582887574</v>
      </c>
      <c r="F10" s="242">
        <v>3870.4840000000004</v>
      </c>
      <c r="G10" s="404">
        <v>-10.920966628308392</v>
      </c>
      <c r="H10" s="404">
        <v>24.434645433868425</v>
      </c>
    </row>
    <row r="11" spans="1:8" x14ac:dyDescent="0.2">
      <c r="A11" s="1" t="s">
        <v>226</v>
      </c>
      <c r="B11" s="469">
        <v>98.462000000000018</v>
      </c>
      <c r="C11" s="404">
        <v>-19.949593495934945</v>
      </c>
      <c r="D11" s="242">
        <v>2336.5660000000003</v>
      </c>
      <c r="E11" s="404">
        <v>58.518724559023084</v>
      </c>
      <c r="F11" s="242">
        <v>2984.5660000000003</v>
      </c>
      <c r="G11" s="404">
        <v>50.888068756319527</v>
      </c>
      <c r="H11" s="404">
        <v>18.841781023763165</v>
      </c>
    </row>
    <row r="12" spans="1:8" x14ac:dyDescent="0.2">
      <c r="A12" s="168" t="s">
        <v>227</v>
      </c>
      <c r="B12" s="470">
        <v>1200.4879999999998</v>
      </c>
      <c r="C12" s="170">
        <v>-8.8467729688686525</v>
      </c>
      <c r="D12" s="169">
        <v>11585.147999999999</v>
      </c>
      <c r="E12" s="170">
        <v>-6.1703409735158399</v>
      </c>
      <c r="F12" s="169">
        <v>15840.147999999999</v>
      </c>
      <c r="G12" s="170">
        <v>-7.253656537267994</v>
      </c>
      <c r="H12" s="170">
        <v>100</v>
      </c>
    </row>
    <row r="13" spans="1:8" x14ac:dyDescent="0.2">
      <c r="A13" s="145" t="s">
        <v>228</v>
      </c>
      <c r="B13" s="471"/>
      <c r="C13" s="172"/>
      <c r="D13" s="171"/>
      <c r="E13" s="172"/>
      <c r="F13" s="171"/>
      <c r="G13" s="172"/>
      <c r="H13" s="172"/>
    </row>
    <row r="14" spans="1:8" x14ac:dyDescent="0.2">
      <c r="A14" s="1" t="s">
        <v>417</v>
      </c>
      <c r="B14" s="469">
        <v>60.653999999999996</v>
      </c>
      <c r="C14" s="469">
        <v>10.279999999999994</v>
      </c>
      <c r="D14" s="242">
        <v>404.61599999999999</v>
      </c>
      <c r="E14" s="404">
        <v>19.004705882352937</v>
      </c>
      <c r="F14" s="242">
        <v>510.61599999999999</v>
      </c>
      <c r="G14" s="404">
        <v>11.732166301969363</v>
      </c>
      <c r="H14" s="404">
        <v>2.4762827940789496</v>
      </c>
    </row>
    <row r="15" spans="1:8" x14ac:dyDescent="0.2">
      <c r="A15" s="1" t="s">
        <v>48</v>
      </c>
      <c r="B15" s="469">
        <v>327.54599999999999</v>
      </c>
      <c r="C15" s="404">
        <v>27.449805447470816</v>
      </c>
      <c r="D15" s="242">
        <v>3537.3519999999999</v>
      </c>
      <c r="E15" s="404">
        <v>5.9404612159329098</v>
      </c>
      <c r="F15" s="242">
        <v>4726.3520000000008</v>
      </c>
      <c r="G15" s="404">
        <v>4.8901908566356145</v>
      </c>
      <c r="H15" s="404">
        <v>22.920911480174212</v>
      </c>
    </row>
    <row r="16" spans="1:8" x14ac:dyDescent="0.2">
      <c r="A16" s="1" t="s">
        <v>49</v>
      </c>
      <c r="B16" s="469">
        <v>187.82199999999997</v>
      </c>
      <c r="C16" s="481">
        <v>268.27843137254899</v>
      </c>
      <c r="D16" s="242">
        <v>621.32100000000003</v>
      </c>
      <c r="E16" s="404">
        <v>35.659606986899568</v>
      </c>
      <c r="F16" s="242">
        <v>682.32100000000003</v>
      </c>
      <c r="G16" s="404">
        <v>21.843035714285719</v>
      </c>
      <c r="H16" s="404">
        <v>3.3089831739286333</v>
      </c>
    </row>
    <row r="17" spans="1:8" x14ac:dyDescent="0.2">
      <c r="A17" s="1" t="s">
        <v>122</v>
      </c>
      <c r="B17" s="469">
        <v>846.15700000000004</v>
      </c>
      <c r="C17" s="404">
        <v>16.230357142857148</v>
      </c>
      <c r="D17" s="242">
        <v>6217.7740000000003</v>
      </c>
      <c r="E17" s="404">
        <v>-9.3751056697274411</v>
      </c>
      <c r="F17" s="242">
        <v>8511.7739999999994</v>
      </c>
      <c r="G17" s="404">
        <v>-3.2862856493580339</v>
      </c>
      <c r="H17" s="404">
        <v>41.27868986339746</v>
      </c>
    </row>
    <row r="18" spans="1:8" x14ac:dyDescent="0.2">
      <c r="A18" s="1" t="s">
        <v>123</v>
      </c>
      <c r="B18" s="469">
        <v>205.3</v>
      </c>
      <c r="C18" s="404">
        <v>4.7448979591836791</v>
      </c>
      <c r="D18" s="242">
        <v>1496.318</v>
      </c>
      <c r="E18" s="404">
        <v>-23.344364754098361</v>
      </c>
      <c r="F18" s="242">
        <v>2049.3180000000002</v>
      </c>
      <c r="G18" s="404">
        <v>-20.445729813664588</v>
      </c>
      <c r="H18" s="404">
        <v>9.9383703272053481</v>
      </c>
    </row>
    <row r="19" spans="1:8" x14ac:dyDescent="0.2">
      <c r="A19" s="1" t="s">
        <v>226</v>
      </c>
      <c r="B19" s="469">
        <v>474.57600000000002</v>
      </c>
      <c r="C19" s="404">
        <v>22.629457364341089</v>
      </c>
      <c r="D19" s="242">
        <v>3212.8809999999999</v>
      </c>
      <c r="E19" s="404">
        <v>-18.226495291422758</v>
      </c>
      <c r="F19" s="242">
        <v>4139.8809999999994</v>
      </c>
      <c r="G19" s="404">
        <v>-25.474689468946902</v>
      </c>
      <c r="H19" s="404">
        <v>20.076762361215387</v>
      </c>
    </row>
    <row r="20" spans="1:8" x14ac:dyDescent="0.2">
      <c r="A20" s="173" t="s">
        <v>229</v>
      </c>
      <c r="B20" s="472">
        <v>2102.0549999999998</v>
      </c>
      <c r="C20" s="175">
        <v>25.570788530465936</v>
      </c>
      <c r="D20" s="174">
        <v>15490.262000000001</v>
      </c>
      <c r="E20" s="175">
        <v>-8.2276082706321425</v>
      </c>
      <c r="F20" s="174">
        <v>20620.262000000002</v>
      </c>
      <c r="G20" s="175">
        <v>-8.1707325762636263</v>
      </c>
      <c r="H20" s="175">
        <v>100</v>
      </c>
    </row>
    <row r="21" spans="1:8" x14ac:dyDescent="0.2">
      <c r="A21" s="145" t="s">
        <v>460</v>
      </c>
      <c r="B21" s="473"/>
      <c r="C21" s="406"/>
      <c r="D21" s="405"/>
      <c r="E21" s="406"/>
      <c r="F21" s="405"/>
      <c r="G21" s="406"/>
      <c r="H21" s="406"/>
    </row>
    <row r="22" spans="1:8" x14ac:dyDescent="0.2">
      <c r="A22" s="1" t="s">
        <v>417</v>
      </c>
      <c r="B22" s="469">
        <v>32.065999999999995</v>
      </c>
      <c r="C22" s="404">
        <v>-161.66538461538462</v>
      </c>
      <c r="D22" s="242">
        <v>-50.17900000000003</v>
      </c>
      <c r="E22" s="404">
        <v>-86.86413612565444</v>
      </c>
      <c r="F22" s="242">
        <v>-219.17899999999997</v>
      </c>
      <c r="G22" s="404">
        <v>-62.210517241379314</v>
      </c>
      <c r="H22" s="407" t="s">
        <v>461</v>
      </c>
    </row>
    <row r="23" spans="1:8" x14ac:dyDescent="0.2">
      <c r="A23" s="1" t="s">
        <v>48</v>
      </c>
      <c r="B23" s="469">
        <v>293.96800000000002</v>
      </c>
      <c r="C23" s="404">
        <v>20.478688524590172</v>
      </c>
      <c r="D23" s="242">
        <v>3079.8069999999998</v>
      </c>
      <c r="E23" s="404">
        <v>19.88349552355001</v>
      </c>
      <c r="F23" s="242">
        <v>3969.8070000000007</v>
      </c>
      <c r="G23" s="404">
        <v>15.167014795474346</v>
      </c>
      <c r="H23" s="407" t="s">
        <v>461</v>
      </c>
    </row>
    <row r="24" spans="1:8" x14ac:dyDescent="0.2">
      <c r="A24" s="1" t="s">
        <v>49</v>
      </c>
      <c r="B24" s="469">
        <v>127.55599999999998</v>
      </c>
      <c r="C24" s="407">
        <v>-265.65714285714279</v>
      </c>
      <c r="D24" s="242">
        <v>224.83199999999999</v>
      </c>
      <c r="E24" s="404">
        <v>-143.23692307692309</v>
      </c>
      <c r="F24" s="242">
        <v>35.832000000000107</v>
      </c>
      <c r="G24" s="404">
        <v>-103.56182902584494</v>
      </c>
      <c r="H24" s="407" t="s">
        <v>461</v>
      </c>
    </row>
    <row r="25" spans="1:8" x14ac:dyDescent="0.2">
      <c r="A25" s="1" t="s">
        <v>122</v>
      </c>
      <c r="B25" s="469">
        <v>216.1930000000001</v>
      </c>
      <c r="C25" s="404">
        <v>87.993913043478344</v>
      </c>
      <c r="D25" s="242">
        <v>1166.5050000000001</v>
      </c>
      <c r="E25" s="404">
        <v>-19.551379310344821</v>
      </c>
      <c r="F25" s="242">
        <v>1659.5049999999992</v>
      </c>
      <c r="G25" s="404">
        <v>-2.7823667252490214</v>
      </c>
      <c r="H25" s="407" t="s">
        <v>461</v>
      </c>
    </row>
    <row r="26" spans="1:8" x14ac:dyDescent="0.2">
      <c r="A26" s="1" t="s">
        <v>123</v>
      </c>
      <c r="B26" s="469">
        <v>-144.32999999999998</v>
      </c>
      <c r="C26" s="404">
        <v>5.3503649635036377</v>
      </c>
      <c r="D26" s="242">
        <v>-1392.1660000000004</v>
      </c>
      <c r="E26" s="404">
        <v>33.862115384615421</v>
      </c>
      <c r="F26" s="242">
        <v>-1821.1660000000002</v>
      </c>
      <c r="G26" s="404">
        <v>2.9488976823063973</v>
      </c>
      <c r="H26" s="407" t="s">
        <v>461</v>
      </c>
    </row>
    <row r="27" spans="1:8" x14ac:dyDescent="0.2">
      <c r="A27" s="1" t="s">
        <v>226</v>
      </c>
      <c r="B27" s="469">
        <v>376.11400000000003</v>
      </c>
      <c r="C27" s="404">
        <v>42.467424242424258</v>
      </c>
      <c r="D27" s="242">
        <v>876.3149999999996</v>
      </c>
      <c r="E27" s="404">
        <v>-64.304887983706735</v>
      </c>
      <c r="F27" s="242">
        <v>1155.3149999999991</v>
      </c>
      <c r="G27" s="404">
        <v>-67.701565557729964</v>
      </c>
      <c r="H27" s="407" t="s">
        <v>461</v>
      </c>
    </row>
    <row r="28" spans="1:8" x14ac:dyDescent="0.2">
      <c r="A28" s="173" t="s">
        <v>230</v>
      </c>
      <c r="B28" s="472">
        <v>901.56700000000001</v>
      </c>
      <c r="C28" s="175">
        <v>152.53977591036414</v>
      </c>
      <c r="D28" s="174">
        <v>3905.1140000000014</v>
      </c>
      <c r="E28" s="175">
        <v>-13.832436010591319</v>
      </c>
      <c r="F28" s="174">
        <v>4780.1140000000032</v>
      </c>
      <c r="G28" s="175">
        <v>-11.084188988095178</v>
      </c>
      <c r="H28" s="403" t="s">
        <v>461</v>
      </c>
    </row>
    <row r="29" spans="1:8" x14ac:dyDescent="0.2">
      <c r="A29" s="80" t="s">
        <v>125</v>
      </c>
      <c r="B29" s="166"/>
      <c r="C29" s="166"/>
      <c r="D29" s="166"/>
      <c r="E29" s="166"/>
      <c r="F29" s="166"/>
      <c r="G29" s="166"/>
      <c r="H29" s="161" t="s">
        <v>221</v>
      </c>
    </row>
    <row r="30" spans="1:8" x14ac:dyDescent="0.2">
      <c r="A30" s="718" t="s">
        <v>542</v>
      </c>
      <c r="B30" s="166"/>
      <c r="C30" s="166"/>
      <c r="D30" s="166"/>
      <c r="E30" s="166"/>
      <c r="F30" s="166"/>
      <c r="G30" s="167"/>
      <c r="H30" s="167"/>
    </row>
    <row r="31" spans="1:8" x14ac:dyDescent="0.2">
      <c r="A31" s="133" t="s">
        <v>462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463</v>
      </c>
      <c r="B1" s="158"/>
      <c r="C1" s="1"/>
      <c r="D1" s="1"/>
      <c r="E1" s="1"/>
      <c r="F1" s="1"/>
      <c r="G1" s="1"/>
      <c r="H1" s="1"/>
    </row>
    <row r="2" spans="1:8" x14ac:dyDescent="0.2">
      <c r="A2" s="390"/>
      <c r="B2" s="390"/>
      <c r="C2" s="390"/>
      <c r="D2" s="390"/>
      <c r="E2" s="390"/>
      <c r="F2" s="1"/>
      <c r="G2" s="1"/>
      <c r="H2" s="392" t="s">
        <v>151</v>
      </c>
    </row>
    <row r="3" spans="1:8" ht="14.65" customHeight="1" x14ac:dyDescent="0.2">
      <c r="A3" s="828" t="s">
        <v>457</v>
      </c>
      <c r="B3" s="826" t="s">
        <v>458</v>
      </c>
      <c r="C3" s="810">
        <f>INDICE!A3</f>
        <v>44440</v>
      </c>
      <c r="D3" s="809">
        <v>41671</v>
      </c>
      <c r="E3" s="809">
        <v>41671</v>
      </c>
      <c r="F3" s="808" t="s">
        <v>116</v>
      </c>
      <c r="G3" s="808"/>
      <c r="H3" s="808"/>
    </row>
    <row r="4" spans="1:8" x14ac:dyDescent="0.2">
      <c r="A4" s="829"/>
      <c r="B4" s="827"/>
      <c r="C4" s="82" t="s">
        <v>466</v>
      </c>
      <c r="D4" s="82" t="s">
        <v>467</v>
      </c>
      <c r="E4" s="82" t="s">
        <v>231</v>
      </c>
      <c r="F4" s="82" t="s">
        <v>466</v>
      </c>
      <c r="G4" s="82" t="s">
        <v>467</v>
      </c>
      <c r="H4" s="82" t="s">
        <v>231</v>
      </c>
    </row>
    <row r="5" spans="1:8" x14ac:dyDescent="0.2">
      <c r="A5" s="408"/>
      <c r="B5" s="547" t="s">
        <v>200</v>
      </c>
      <c r="C5" s="141">
        <v>0</v>
      </c>
      <c r="D5" s="141">
        <v>37.595999999999997</v>
      </c>
      <c r="E5" s="177">
        <v>37.595999999999997</v>
      </c>
      <c r="F5" s="143">
        <v>0</v>
      </c>
      <c r="G5" s="141">
        <v>211.59200000000001</v>
      </c>
      <c r="H5" s="176">
        <v>211.59200000000001</v>
      </c>
    </row>
    <row r="6" spans="1:8" x14ac:dyDescent="0.2">
      <c r="A6" s="656"/>
      <c r="B6" s="738" t="s">
        <v>232</v>
      </c>
      <c r="C6" s="141">
        <v>50.661000000000001</v>
      </c>
      <c r="D6" s="141">
        <v>190.23099999999999</v>
      </c>
      <c r="E6" s="177">
        <v>139.57</v>
      </c>
      <c r="F6" s="143">
        <v>1057.9860000000001</v>
      </c>
      <c r="G6" s="141">
        <v>2019.702</v>
      </c>
      <c r="H6" s="177">
        <v>961.71599999999989</v>
      </c>
    </row>
    <row r="7" spans="1:8" x14ac:dyDescent="0.2">
      <c r="A7" s="656"/>
      <c r="B7" s="686" t="s">
        <v>201</v>
      </c>
      <c r="C7" s="141">
        <v>0</v>
      </c>
      <c r="D7" s="141">
        <v>1.6240000000000001</v>
      </c>
      <c r="E7" s="177">
        <v>1.6240000000000001</v>
      </c>
      <c r="F7" s="143">
        <v>5</v>
      </c>
      <c r="G7" s="141">
        <v>9.2919999999999998</v>
      </c>
      <c r="H7" s="177">
        <v>4.2919999999999998</v>
      </c>
    </row>
    <row r="8" spans="1:8" x14ac:dyDescent="0.2">
      <c r="A8" s="687" t="s">
        <v>307</v>
      </c>
      <c r="B8" s="685"/>
      <c r="C8" s="146">
        <v>50.661000000000001</v>
      </c>
      <c r="D8" s="178">
        <v>229.45099999999999</v>
      </c>
      <c r="E8" s="146">
        <v>178.79</v>
      </c>
      <c r="F8" s="146">
        <v>1062.9860000000001</v>
      </c>
      <c r="G8" s="178">
        <v>2240.5859999999998</v>
      </c>
      <c r="H8" s="146">
        <v>1177.5999999999997</v>
      </c>
    </row>
    <row r="9" spans="1:8" x14ac:dyDescent="0.2">
      <c r="A9" s="408"/>
      <c r="B9" s="548" t="s">
        <v>578</v>
      </c>
      <c r="C9" s="144">
        <v>67.796000000000006</v>
      </c>
      <c r="D9" s="96">
        <v>3.0000000000000001E-3</v>
      </c>
      <c r="E9" s="179">
        <v>-67.793000000000006</v>
      </c>
      <c r="F9" s="144">
        <v>423.34800000000001</v>
      </c>
      <c r="G9" s="96">
        <v>3.0000000000000001E-3</v>
      </c>
      <c r="H9" s="179">
        <v>-423.34500000000003</v>
      </c>
    </row>
    <row r="10" spans="1:8" x14ac:dyDescent="0.2">
      <c r="A10" s="408"/>
      <c r="B10" s="548" t="s">
        <v>203</v>
      </c>
      <c r="C10" s="144">
        <v>0</v>
      </c>
      <c r="D10" s="141">
        <v>0</v>
      </c>
      <c r="E10" s="179">
        <v>0</v>
      </c>
      <c r="F10" s="144">
        <v>2</v>
      </c>
      <c r="G10" s="141">
        <v>38</v>
      </c>
      <c r="H10" s="179">
        <v>36</v>
      </c>
    </row>
    <row r="11" spans="1:8" x14ac:dyDescent="0.2">
      <c r="A11" s="656"/>
      <c r="B11" s="686" t="s">
        <v>233</v>
      </c>
      <c r="C11" s="141">
        <v>0</v>
      </c>
      <c r="D11" s="141">
        <v>108.48</v>
      </c>
      <c r="E11" s="177">
        <v>108.48</v>
      </c>
      <c r="F11" s="143">
        <v>1</v>
      </c>
      <c r="G11" s="141">
        <v>381.59899999999999</v>
      </c>
      <c r="H11" s="177">
        <v>380.59899999999999</v>
      </c>
    </row>
    <row r="12" spans="1:8" x14ac:dyDescent="0.2">
      <c r="A12" s="689" t="s">
        <v>464</v>
      </c>
      <c r="C12" s="146">
        <v>67.796000000000006</v>
      </c>
      <c r="D12" s="146">
        <v>108.483</v>
      </c>
      <c r="E12" s="146">
        <v>40.686999999999998</v>
      </c>
      <c r="F12" s="146">
        <v>426.34800000000001</v>
      </c>
      <c r="G12" s="146">
        <v>419.60199999999998</v>
      </c>
      <c r="H12" s="178">
        <v>-6.7460000000000377</v>
      </c>
    </row>
    <row r="13" spans="1:8" x14ac:dyDescent="0.2">
      <c r="A13" s="690"/>
      <c r="B13" s="688" t="s">
        <v>234</v>
      </c>
      <c r="C13" s="144">
        <v>9.1669999999999998</v>
      </c>
      <c r="D13" s="141">
        <v>83.974000000000004</v>
      </c>
      <c r="E13" s="179">
        <v>74.807000000000002</v>
      </c>
      <c r="F13" s="144">
        <v>642.25100000000009</v>
      </c>
      <c r="G13" s="141">
        <v>829.41700000000003</v>
      </c>
      <c r="H13" s="179">
        <v>187.16599999999994</v>
      </c>
    </row>
    <row r="14" spans="1:8" x14ac:dyDescent="0.2">
      <c r="A14" s="408"/>
      <c r="B14" s="548" t="s">
        <v>235</v>
      </c>
      <c r="C14" s="144">
        <v>44.472999999999999</v>
      </c>
      <c r="D14" s="141">
        <v>261.12900000000002</v>
      </c>
      <c r="E14" s="179">
        <v>216.65600000000001</v>
      </c>
      <c r="F14" s="144">
        <v>483.60300000000001</v>
      </c>
      <c r="G14" s="141">
        <v>2416.4969999999998</v>
      </c>
      <c r="H14" s="179">
        <v>1932.8939999999998</v>
      </c>
    </row>
    <row r="15" spans="1:8" x14ac:dyDescent="0.2">
      <c r="A15" s="408"/>
      <c r="B15" s="548" t="s">
        <v>236</v>
      </c>
      <c r="C15" s="144">
        <v>5.2489999999999997</v>
      </c>
      <c r="D15" s="144">
        <v>18.637</v>
      </c>
      <c r="E15" s="177">
        <v>13.388000000000002</v>
      </c>
      <c r="F15" s="144">
        <v>273.24900000000002</v>
      </c>
      <c r="G15" s="144">
        <v>427.04199999999997</v>
      </c>
      <c r="H15" s="177">
        <v>153.79299999999995</v>
      </c>
    </row>
    <row r="16" spans="1:8" x14ac:dyDescent="0.2">
      <c r="A16" s="408"/>
      <c r="B16" s="548" t="s">
        <v>206</v>
      </c>
      <c r="C16" s="144">
        <v>194.114</v>
      </c>
      <c r="D16" s="141">
        <v>241.39</v>
      </c>
      <c r="E16" s="177">
        <v>47.275999999999982</v>
      </c>
      <c r="F16" s="144">
        <v>2231.973</v>
      </c>
      <c r="G16" s="141">
        <v>2296.989</v>
      </c>
      <c r="H16" s="177">
        <v>65.016000000000076</v>
      </c>
    </row>
    <row r="17" spans="1:8" x14ac:dyDescent="0.2">
      <c r="A17" s="408"/>
      <c r="B17" s="548" t="s">
        <v>286</v>
      </c>
      <c r="C17" s="144">
        <v>0</v>
      </c>
      <c r="D17" s="141">
        <v>161.34899999999999</v>
      </c>
      <c r="E17" s="177">
        <v>161.34899999999999</v>
      </c>
      <c r="F17" s="144">
        <v>39</v>
      </c>
      <c r="G17" s="141">
        <v>530.37099999999998</v>
      </c>
      <c r="H17" s="177">
        <v>491.37099999999998</v>
      </c>
    </row>
    <row r="18" spans="1:8" x14ac:dyDescent="0.2">
      <c r="A18" s="408"/>
      <c r="B18" s="548" t="s">
        <v>556</v>
      </c>
      <c r="C18" s="144">
        <v>165.60900000000001</v>
      </c>
      <c r="D18" s="141">
        <v>91.713999999999999</v>
      </c>
      <c r="E18" s="177">
        <v>-73.89500000000001</v>
      </c>
      <c r="F18" s="144">
        <v>1115.9369999999999</v>
      </c>
      <c r="G18" s="141">
        <v>1808.2280000000001</v>
      </c>
      <c r="H18" s="177">
        <v>692.29100000000017</v>
      </c>
    </row>
    <row r="19" spans="1:8" x14ac:dyDescent="0.2">
      <c r="A19" s="408"/>
      <c r="B19" s="548" t="s">
        <v>237</v>
      </c>
      <c r="C19" s="144">
        <v>37.869999999999997</v>
      </c>
      <c r="D19" s="141">
        <v>151.77199999999999</v>
      </c>
      <c r="E19" s="177">
        <v>113.90199999999999</v>
      </c>
      <c r="F19" s="144">
        <v>1317.396</v>
      </c>
      <c r="G19" s="141">
        <v>1659.6989999999998</v>
      </c>
      <c r="H19" s="177">
        <v>342.30299999999988</v>
      </c>
    </row>
    <row r="20" spans="1:8" x14ac:dyDescent="0.2">
      <c r="A20" s="408"/>
      <c r="B20" s="548" t="s">
        <v>208</v>
      </c>
      <c r="C20" s="144">
        <v>76.980999999999995</v>
      </c>
      <c r="D20" s="141">
        <v>66.512</v>
      </c>
      <c r="E20" s="177">
        <v>-10.468999999999994</v>
      </c>
      <c r="F20" s="144">
        <v>456.28399999999999</v>
      </c>
      <c r="G20" s="141">
        <v>389.72300000000001</v>
      </c>
      <c r="H20" s="177">
        <v>-66.560999999999979</v>
      </c>
    </row>
    <row r="21" spans="1:8" x14ac:dyDescent="0.2">
      <c r="A21" s="408"/>
      <c r="B21" s="548" t="s">
        <v>209</v>
      </c>
      <c r="C21" s="144">
        <v>133.601</v>
      </c>
      <c r="D21" s="141">
        <v>0</v>
      </c>
      <c r="E21" s="177">
        <v>-133.601</v>
      </c>
      <c r="F21" s="144">
        <v>906.46400000000006</v>
      </c>
      <c r="G21" s="141">
        <v>0</v>
      </c>
      <c r="H21" s="177">
        <v>-906.46400000000006</v>
      </c>
    </row>
    <row r="22" spans="1:8" x14ac:dyDescent="0.2">
      <c r="A22" s="408"/>
      <c r="B22" s="548" t="s">
        <v>238</v>
      </c>
      <c r="C22" s="144">
        <v>86.221999999999994</v>
      </c>
      <c r="D22" s="96">
        <v>0.26600000000000001</v>
      </c>
      <c r="E22" s="177">
        <v>-85.955999999999989</v>
      </c>
      <c r="F22" s="144">
        <v>601.74799999999993</v>
      </c>
      <c r="G22" s="141">
        <v>44.525999999999996</v>
      </c>
      <c r="H22" s="177">
        <v>-557.22199999999998</v>
      </c>
    </row>
    <row r="23" spans="1:8" x14ac:dyDescent="0.2">
      <c r="A23" s="408"/>
      <c r="B23" s="548" t="s">
        <v>239</v>
      </c>
      <c r="C23" s="96">
        <v>3.9830000000000001</v>
      </c>
      <c r="D23" s="141">
        <v>6.3159999999999998</v>
      </c>
      <c r="E23" s="177">
        <v>2.3329999999999997</v>
      </c>
      <c r="F23" s="144">
        <v>110.998</v>
      </c>
      <c r="G23" s="141">
        <v>242.315</v>
      </c>
      <c r="H23" s="177">
        <v>131.31700000000001</v>
      </c>
    </row>
    <row r="24" spans="1:8" x14ac:dyDescent="0.2">
      <c r="A24" s="408"/>
      <c r="B24" s="691" t="s">
        <v>240</v>
      </c>
      <c r="C24" s="144">
        <v>66.851999999999975</v>
      </c>
      <c r="D24" s="141">
        <v>128.90699999999993</v>
      </c>
      <c r="E24" s="177">
        <v>62.05499999999995</v>
      </c>
      <c r="F24" s="144">
        <v>2035.8550000000014</v>
      </c>
      <c r="G24" s="141">
        <v>1967.884</v>
      </c>
      <c r="H24" s="177">
        <v>-67.971000000001368</v>
      </c>
    </row>
    <row r="25" spans="1:8" x14ac:dyDescent="0.2">
      <c r="A25" s="689" t="s">
        <v>449</v>
      </c>
      <c r="C25" s="146">
        <v>824.12099999999987</v>
      </c>
      <c r="D25" s="146">
        <v>1211.9659999999999</v>
      </c>
      <c r="E25" s="178">
        <v>387.84500000000003</v>
      </c>
      <c r="F25" s="146">
        <v>10214.758</v>
      </c>
      <c r="G25" s="146">
        <v>12612.691000000001</v>
      </c>
      <c r="H25" s="178">
        <v>2397.9330000000009</v>
      </c>
    </row>
    <row r="26" spans="1:8" x14ac:dyDescent="0.2">
      <c r="A26" s="690"/>
      <c r="B26" s="688" t="s">
        <v>210</v>
      </c>
      <c r="C26" s="144">
        <v>60.265999999999998</v>
      </c>
      <c r="D26" s="141">
        <v>42.354999999999997</v>
      </c>
      <c r="E26" s="179">
        <v>-17.911000000000001</v>
      </c>
      <c r="F26" s="144">
        <v>901.13400000000001</v>
      </c>
      <c r="G26" s="141">
        <v>42.354999999999997</v>
      </c>
      <c r="H26" s="179">
        <v>-858.779</v>
      </c>
    </row>
    <row r="27" spans="1:8" x14ac:dyDescent="0.2">
      <c r="A27" s="409"/>
      <c r="B27" s="548" t="s">
        <v>241</v>
      </c>
      <c r="C27" s="144">
        <v>102.506</v>
      </c>
      <c r="D27" s="144">
        <v>0</v>
      </c>
      <c r="E27" s="177">
        <v>-102.506</v>
      </c>
      <c r="F27" s="414">
        <v>403.1</v>
      </c>
      <c r="G27" s="144">
        <v>0</v>
      </c>
      <c r="H27" s="177">
        <v>-403.1</v>
      </c>
    </row>
    <row r="28" spans="1:8" x14ac:dyDescent="0.2">
      <c r="A28" s="409"/>
      <c r="B28" s="548" t="s">
        <v>548</v>
      </c>
      <c r="C28" s="144">
        <v>0</v>
      </c>
      <c r="D28" s="144">
        <v>0</v>
      </c>
      <c r="E28" s="177">
        <v>0</v>
      </c>
      <c r="F28" s="144">
        <v>0</v>
      </c>
      <c r="G28" s="96">
        <v>189.02699999999999</v>
      </c>
      <c r="H28" s="177">
        <v>189.02699999999999</v>
      </c>
    </row>
    <row r="29" spans="1:8" x14ac:dyDescent="0.2">
      <c r="A29" s="409"/>
      <c r="B29" s="548" t="s">
        <v>670</v>
      </c>
      <c r="C29" s="144">
        <v>0</v>
      </c>
      <c r="D29" s="144">
        <v>0</v>
      </c>
      <c r="E29" s="177">
        <v>0</v>
      </c>
      <c r="F29" s="144">
        <v>85.418999999999997</v>
      </c>
      <c r="G29" s="144">
        <v>0</v>
      </c>
      <c r="H29" s="177">
        <v>-85.418999999999997</v>
      </c>
    </row>
    <row r="30" spans="1:8" x14ac:dyDescent="0.2">
      <c r="A30" s="409"/>
      <c r="B30" s="691" t="s">
        <v>532</v>
      </c>
      <c r="C30" s="144">
        <v>0</v>
      </c>
      <c r="D30" s="141">
        <v>0</v>
      </c>
      <c r="E30" s="177">
        <v>0</v>
      </c>
      <c r="F30" s="144">
        <v>95.989000000000033</v>
      </c>
      <c r="G30" s="141">
        <v>53.529000000000025</v>
      </c>
      <c r="H30" s="177">
        <v>-42.460000000000008</v>
      </c>
    </row>
    <row r="31" spans="1:8" x14ac:dyDescent="0.2">
      <c r="A31" s="689" t="s">
        <v>347</v>
      </c>
      <c r="C31" s="146">
        <v>162.77199999999999</v>
      </c>
      <c r="D31" s="146">
        <v>42.354999999999997</v>
      </c>
      <c r="E31" s="178">
        <v>-120.417</v>
      </c>
      <c r="F31" s="146">
        <v>1485.6420000000001</v>
      </c>
      <c r="G31" s="146">
        <v>284.911</v>
      </c>
      <c r="H31" s="178">
        <v>-1200.731</v>
      </c>
    </row>
    <row r="32" spans="1:8" x14ac:dyDescent="0.2">
      <c r="A32" s="690"/>
      <c r="B32" s="688" t="s">
        <v>213</v>
      </c>
      <c r="C32" s="144">
        <v>41.890999999999998</v>
      </c>
      <c r="D32" s="141">
        <v>0</v>
      </c>
      <c r="E32" s="179">
        <v>-41.890999999999998</v>
      </c>
      <c r="F32" s="144">
        <v>1675.248</v>
      </c>
      <c r="G32" s="141">
        <v>11</v>
      </c>
      <c r="H32" s="179">
        <v>-1664.248</v>
      </c>
    </row>
    <row r="33" spans="1:11" x14ac:dyDescent="0.2">
      <c r="A33" s="409"/>
      <c r="B33" s="548" t="s">
        <v>217</v>
      </c>
      <c r="C33" s="144">
        <v>0</v>
      </c>
      <c r="D33" s="144">
        <v>15.000999999999999</v>
      </c>
      <c r="E33" s="177">
        <v>15.000999999999999</v>
      </c>
      <c r="F33" s="144">
        <v>123</v>
      </c>
      <c r="G33" s="144">
        <v>159.001</v>
      </c>
      <c r="H33" s="177">
        <v>36.001000000000005</v>
      </c>
    </row>
    <row r="34" spans="1:11" x14ac:dyDescent="0.2">
      <c r="A34" s="409"/>
      <c r="B34" s="548" t="s">
        <v>242</v>
      </c>
      <c r="C34" s="144">
        <v>0</v>
      </c>
      <c r="D34" s="144">
        <v>334.74700000000001</v>
      </c>
      <c r="E34" s="177">
        <v>334.74700000000001</v>
      </c>
      <c r="F34" s="144">
        <v>6.048</v>
      </c>
      <c r="G34" s="144">
        <v>2882.4359999999997</v>
      </c>
      <c r="H34" s="177">
        <v>2876.3879999999999</v>
      </c>
    </row>
    <row r="35" spans="1:11" x14ac:dyDescent="0.2">
      <c r="A35" s="409"/>
      <c r="B35" s="548" t="s">
        <v>219</v>
      </c>
      <c r="C35" s="144">
        <v>2.4340000000000002</v>
      </c>
      <c r="D35" s="144">
        <v>63.008000000000003</v>
      </c>
      <c r="E35" s="179">
        <v>60.574000000000005</v>
      </c>
      <c r="F35" s="144">
        <v>23.434000000000001</v>
      </c>
      <c r="G35" s="144">
        <v>573.55700000000002</v>
      </c>
      <c r="H35" s="177">
        <v>550.12300000000005</v>
      </c>
    </row>
    <row r="36" spans="1:11" x14ac:dyDescent="0.2">
      <c r="A36" s="409"/>
      <c r="B36" s="691" t="s">
        <v>220</v>
      </c>
      <c r="C36" s="96">
        <v>0</v>
      </c>
      <c r="D36" s="144">
        <v>22.330000000000041</v>
      </c>
      <c r="E36" s="177">
        <v>22.330000000000041</v>
      </c>
      <c r="F36" s="144">
        <v>217.00199999999995</v>
      </c>
      <c r="G36" s="144">
        <v>817.6840000000002</v>
      </c>
      <c r="H36" s="177">
        <v>600.68200000000024</v>
      </c>
    </row>
    <row r="37" spans="1:11" x14ac:dyDescent="0.2">
      <c r="A37" s="689" t="s">
        <v>450</v>
      </c>
      <c r="C37" s="146">
        <v>44.324999999999996</v>
      </c>
      <c r="D37" s="146">
        <v>435.08600000000001</v>
      </c>
      <c r="E37" s="178">
        <v>390.76100000000002</v>
      </c>
      <c r="F37" s="146">
        <v>2044.732</v>
      </c>
      <c r="G37" s="146">
        <v>4443.6779999999999</v>
      </c>
      <c r="H37" s="178">
        <v>2398.9459999999999</v>
      </c>
    </row>
    <row r="38" spans="1:11" x14ac:dyDescent="0.2">
      <c r="A38" s="690"/>
      <c r="B38" s="688" t="s">
        <v>549</v>
      </c>
      <c r="C38" s="144">
        <v>26.018000000000001</v>
      </c>
      <c r="D38" s="141">
        <v>0</v>
      </c>
      <c r="E38" s="179">
        <v>-26.018000000000001</v>
      </c>
      <c r="F38" s="144">
        <v>312.19500000000005</v>
      </c>
      <c r="G38" s="141">
        <v>1</v>
      </c>
      <c r="H38" s="179">
        <v>-311.19500000000005</v>
      </c>
    </row>
    <row r="39" spans="1:11" x14ac:dyDescent="0.2">
      <c r="A39" s="409"/>
      <c r="B39" s="548" t="s">
        <v>667</v>
      </c>
      <c r="C39" s="144">
        <v>0</v>
      </c>
      <c r="D39" s="144">
        <v>0</v>
      </c>
      <c r="E39" s="177">
        <v>0</v>
      </c>
      <c r="F39" s="414">
        <v>81</v>
      </c>
      <c r="G39" s="144">
        <v>0</v>
      </c>
      <c r="H39" s="177">
        <v>-81</v>
      </c>
    </row>
    <row r="40" spans="1:11" x14ac:dyDescent="0.2">
      <c r="A40" s="409"/>
      <c r="B40" s="548" t="s">
        <v>651</v>
      </c>
      <c r="C40" s="144">
        <v>0</v>
      </c>
      <c r="D40" s="144">
        <v>38.259</v>
      </c>
      <c r="E40" s="177">
        <v>38.259</v>
      </c>
      <c r="F40" s="144">
        <v>0</v>
      </c>
      <c r="G40" s="144">
        <v>356.25900000000001</v>
      </c>
      <c r="H40" s="177">
        <v>356.25900000000001</v>
      </c>
    </row>
    <row r="41" spans="1:11" x14ac:dyDescent="0.2">
      <c r="A41" s="409"/>
      <c r="B41" s="548" t="s">
        <v>589</v>
      </c>
      <c r="C41" s="144">
        <v>10.316000000000001</v>
      </c>
      <c r="D41" s="144">
        <v>0</v>
      </c>
      <c r="E41" s="177">
        <v>-10.316000000000001</v>
      </c>
      <c r="F41" s="414">
        <v>148.03400000000002</v>
      </c>
      <c r="G41" s="144">
        <v>77</v>
      </c>
      <c r="H41" s="177">
        <v>-71.03400000000002</v>
      </c>
    </row>
    <row r="42" spans="1:11" x14ac:dyDescent="0.2">
      <c r="A42" s="409"/>
      <c r="B42" s="548" t="s">
        <v>658</v>
      </c>
      <c r="C42" s="144">
        <v>0</v>
      </c>
      <c r="D42" s="144">
        <v>0</v>
      </c>
      <c r="E42" s="179">
        <v>0</v>
      </c>
      <c r="F42" s="144">
        <v>0</v>
      </c>
      <c r="G42" s="144">
        <v>124.05</v>
      </c>
      <c r="H42" s="177">
        <v>124.05</v>
      </c>
    </row>
    <row r="43" spans="1:11" x14ac:dyDescent="0.2">
      <c r="A43" s="409"/>
      <c r="B43" s="691" t="s">
        <v>243</v>
      </c>
      <c r="C43" s="144">
        <v>14.478999999999999</v>
      </c>
      <c r="D43" s="144">
        <v>36.454999999999998</v>
      </c>
      <c r="E43" s="179">
        <v>21.975999999999999</v>
      </c>
      <c r="F43" s="414">
        <v>64.452999999999975</v>
      </c>
      <c r="G43" s="144">
        <v>60.485000000000014</v>
      </c>
      <c r="H43" s="179">
        <v>-3.9679999999999609</v>
      </c>
    </row>
    <row r="44" spans="1:11" x14ac:dyDescent="0.2">
      <c r="A44" s="687" t="s">
        <v>465</v>
      </c>
      <c r="B44" s="489"/>
      <c r="C44" s="146">
        <v>50.813000000000002</v>
      </c>
      <c r="D44" s="146">
        <v>74.713999999999999</v>
      </c>
      <c r="E44" s="178">
        <v>23.900999999999996</v>
      </c>
      <c r="F44" s="146">
        <v>605.68200000000002</v>
      </c>
      <c r="G44" s="146">
        <v>618.79399999999998</v>
      </c>
      <c r="H44" s="178">
        <v>13.111999999999966</v>
      </c>
    </row>
    <row r="45" spans="1:11" x14ac:dyDescent="0.2">
      <c r="A45" s="150" t="s">
        <v>114</v>
      </c>
      <c r="B45" s="150"/>
      <c r="C45" s="150">
        <v>1200.4879999999998</v>
      </c>
      <c r="D45" s="180">
        <v>2102.0549999999998</v>
      </c>
      <c r="E45" s="150">
        <v>901.56700000000001</v>
      </c>
      <c r="F45" s="150">
        <v>15840.148000000001</v>
      </c>
      <c r="G45" s="180">
        <v>20620.262000000002</v>
      </c>
      <c r="H45" s="150">
        <v>4780.1140000000014</v>
      </c>
      <c r="J45" s="788"/>
      <c r="K45" s="789"/>
    </row>
    <row r="46" spans="1:11" x14ac:dyDescent="0.2">
      <c r="A46" s="234" t="s">
        <v>451</v>
      </c>
      <c r="B46" s="152"/>
      <c r="C46" s="152">
        <v>204.66300000000001</v>
      </c>
      <c r="D46" s="702">
        <v>57.475999999999992</v>
      </c>
      <c r="E46" s="152">
        <v>-147.18700000000001</v>
      </c>
      <c r="F46" s="152">
        <v>3108.482</v>
      </c>
      <c r="G46" s="152">
        <v>407.476</v>
      </c>
      <c r="H46" s="152">
        <v>-2701.0059999999999</v>
      </c>
    </row>
    <row r="47" spans="1:11" x14ac:dyDescent="0.2">
      <c r="A47" s="234" t="s">
        <v>452</v>
      </c>
      <c r="B47" s="152"/>
      <c r="C47" s="152">
        <v>995.82499999999982</v>
      </c>
      <c r="D47" s="152">
        <v>2044.579</v>
      </c>
      <c r="E47" s="152">
        <v>1048.7540000000001</v>
      </c>
      <c r="F47" s="152">
        <v>12731.666000000001</v>
      </c>
      <c r="G47" s="152">
        <v>20212.786000000004</v>
      </c>
      <c r="H47" s="152">
        <v>7481.1200000000026</v>
      </c>
    </row>
    <row r="48" spans="1:11" x14ac:dyDescent="0.2">
      <c r="A48" s="493" t="s">
        <v>453</v>
      </c>
      <c r="B48" s="154"/>
      <c r="C48" s="154">
        <v>675.13699999999994</v>
      </c>
      <c r="D48" s="154">
        <v>1277.8430000000001</v>
      </c>
      <c r="E48" s="154">
        <v>602.70600000000013</v>
      </c>
      <c r="F48" s="154">
        <v>8615.7060000000001</v>
      </c>
      <c r="G48" s="154">
        <v>13132.638000000001</v>
      </c>
      <c r="H48" s="154">
        <v>4516.9320000000007</v>
      </c>
    </row>
    <row r="49" spans="1:147" x14ac:dyDescent="0.2">
      <c r="A49" s="493" t="s">
        <v>454</v>
      </c>
      <c r="B49" s="154"/>
      <c r="C49" s="154">
        <v>525.35099999999989</v>
      </c>
      <c r="D49" s="154">
        <v>824.21199999999976</v>
      </c>
      <c r="E49" s="154">
        <v>298.86099999999988</v>
      </c>
      <c r="F49" s="154">
        <v>7224.4420000000009</v>
      </c>
      <c r="G49" s="154">
        <v>7487.6240000000016</v>
      </c>
      <c r="H49" s="154">
        <v>263.1820000000007</v>
      </c>
    </row>
    <row r="50" spans="1:147" x14ac:dyDescent="0.2">
      <c r="A50" s="494" t="s">
        <v>680</v>
      </c>
      <c r="B50" s="491"/>
      <c r="C50" s="491">
        <v>543.45299999999997</v>
      </c>
      <c r="D50" s="479">
        <v>1067.8790000000001</v>
      </c>
      <c r="E50" s="492">
        <v>524.42600000000016</v>
      </c>
      <c r="F50" s="492">
        <v>7125.3199999999988</v>
      </c>
      <c r="G50" s="492">
        <v>10514.365000000002</v>
      </c>
      <c r="H50" s="492">
        <v>3389.0450000000028</v>
      </c>
    </row>
    <row r="51" spans="1:147" x14ac:dyDescent="0.2">
      <c r="B51" s="84"/>
      <c r="C51" s="84"/>
      <c r="D51" s="84"/>
      <c r="E51" s="84"/>
      <c r="F51" s="84"/>
      <c r="G51" s="84"/>
      <c r="H51" s="694" t="s">
        <v>221</v>
      </c>
    </row>
    <row r="52" spans="1:147" x14ac:dyDescent="0.2">
      <c r="A52" s="718" t="s">
        <v>656</v>
      </c>
      <c r="B52" s="84"/>
      <c r="C52" s="84"/>
      <c r="D52" s="84"/>
      <c r="E52" s="84"/>
      <c r="F52" s="84"/>
      <c r="G52" s="84"/>
      <c r="H52" s="84"/>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3"/>
      <c r="BR52" s="393"/>
      <c r="BS52" s="393"/>
      <c r="BT52" s="393"/>
      <c r="BU52" s="393"/>
      <c r="BV52" s="393"/>
      <c r="BW52" s="393"/>
      <c r="BX52" s="393"/>
      <c r="BY52" s="393"/>
      <c r="BZ52" s="393"/>
      <c r="CA52" s="393"/>
      <c r="CB52" s="393"/>
      <c r="CC52" s="393"/>
      <c r="CD52" s="393"/>
      <c r="CE52" s="393"/>
      <c r="CF52" s="393"/>
      <c r="CG52" s="393"/>
      <c r="CH52" s="393"/>
      <c r="CI52" s="393"/>
      <c r="CJ52" s="393"/>
      <c r="CK52" s="393"/>
      <c r="CL52" s="393"/>
      <c r="CM52" s="393"/>
      <c r="CN52" s="393"/>
      <c r="CO52" s="393"/>
      <c r="CP52" s="393"/>
      <c r="CQ52" s="393"/>
      <c r="CR52" s="393"/>
      <c r="CS52" s="393"/>
      <c r="CT52" s="393"/>
      <c r="CU52" s="393"/>
      <c r="CV52" s="393"/>
      <c r="CW52" s="393"/>
      <c r="CX52" s="393"/>
      <c r="CY52" s="393"/>
      <c r="CZ52" s="393"/>
      <c r="DA52" s="393"/>
      <c r="DB52" s="393"/>
      <c r="DC52" s="393"/>
      <c r="DD52" s="393"/>
      <c r="DE52" s="393"/>
      <c r="DF52" s="393"/>
      <c r="DG52" s="393"/>
      <c r="DH52" s="393"/>
      <c r="DI52" s="393"/>
      <c r="DJ52" s="393"/>
      <c r="DK52" s="393"/>
      <c r="DL52" s="393"/>
      <c r="DM52" s="393"/>
      <c r="DN52" s="393"/>
      <c r="DO52" s="393"/>
      <c r="DP52" s="393"/>
      <c r="DQ52" s="393"/>
      <c r="DR52" s="393"/>
      <c r="DS52" s="393"/>
      <c r="DT52" s="393"/>
      <c r="DU52" s="393"/>
      <c r="DV52" s="393"/>
      <c r="DW52" s="393"/>
      <c r="DX52" s="393"/>
      <c r="DY52" s="393"/>
      <c r="DZ52" s="393"/>
      <c r="EA52" s="393"/>
      <c r="EB52" s="393"/>
      <c r="EC52" s="393"/>
      <c r="ED52" s="393"/>
      <c r="EE52" s="393"/>
      <c r="EF52" s="393"/>
      <c r="EG52" s="393"/>
      <c r="EH52" s="393"/>
      <c r="EI52" s="393"/>
      <c r="EJ52" s="393"/>
      <c r="EK52" s="393"/>
      <c r="EL52" s="393"/>
      <c r="EM52" s="393"/>
      <c r="EN52" s="393"/>
      <c r="EO52" s="393"/>
      <c r="EP52" s="393"/>
      <c r="EQ52" s="393"/>
    </row>
    <row r="53" spans="1:147" x14ac:dyDescent="0.2">
      <c r="A53" s="718" t="s">
        <v>542</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32" priority="13" operator="between">
      <formula>0</formula>
      <formula>0.5</formula>
    </cfRule>
    <cfRule type="cellIs" dxfId="131" priority="14" operator="between">
      <formula>0</formula>
      <formula>0.49</formula>
    </cfRule>
  </conditionalFormatting>
  <conditionalFormatting sqref="D22">
    <cfRule type="cellIs" dxfId="130" priority="11" operator="between">
      <formula>0</formula>
      <formula>0.5</formula>
    </cfRule>
    <cfRule type="cellIs" dxfId="129" priority="12" operator="between">
      <formula>0</formula>
      <formula>0.49</formula>
    </cfRule>
  </conditionalFormatting>
  <conditionalFormatting sqref="G28">
    <cfRule type="cellIs" dxfId="128" priority="9" operator="between">
      <formula>0</formula>
      <formula>0.5</formula>
    </cfRule>
    <cfRule type="cellIs" dxfId="127" priority="10" operator="between">
      <formula>0</formula>
      <formula>0.49</formula>
    </cfRule>
  </conditionalFormatting>
  <conditionalFormatting sqref="C36">
    <cfRule type="cellIs" dxfId="126" priority="5" operator="between">
      <formula>0</formula>
      <formula>0.5</formula>
    </cfRule>
    <cfRule type="cellIs" dxfId="125" priority="6" operator="between">
      <formula>0</formula>
      <formula>0.49</formula>
    </cfRule>
  </conditionalFormatting>
  <conditionalFormatting sqref="D9">
    <cfRule type="cellIs" dxfId="124" priority="3" operator="between">
      <formula>0</formula>
      <formula>0.5</formula>
    </cfRule>
    <cfRule type="cellIs" dxfId="123" priority="4" operator="between">
      <formula>0</formula>
      <formula>0.49</formula>
    </cfRule>
  </conditionalFormatting>
  <conditionalFormatting sqref="G9">
    <cfRule type="cellIs" dxfId="122" priority="1" operator="between">
      <formula>0</formula>
      <formula>0.5</formula>
    </cfRule>
    <cfRule type="cellIs" dxfId="121"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6"/>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807">
        <f>INDICE!A3</f>
        <v>44440</v>
      </c>
      <c r="C3" s="808"/>
      <c r="D3" s="808" t="s">
        <v>115</v>
      </c>
      <c r="E3" s="808"/>
      <c r="F3" s="808" t="s">
        <v>116</v>
      </c>
      <c r="G3" s="808"/>
      <c r="H3" s="808"/>
    </row>
    <row r="4" spans="1:8" x14ac:dyDescent="0.2">
      <c r="A4" s="66"/>
      <c r="B4" s="82" t="s">
        <v>47</v>
      </c>
      <c r="C4" s="82" t="s">
        <v>455</v>
      </c>
      <c r="D4" s="82" t="s">
        <v>47</v>
      </c>
      <c r="E4" s="82" t="s">
        <v>455</v>
      </c>
      <c r="F4" s="82" t="s">
        <v>47</v>
      </c>
      <c r="G4" s="83" t="s">
        <v>455</v>
      </c>
      <c r="H4" s="83" t="s">
        <v>121</v>
      </c>
    </row>
    <row r="5" spans="1:8" x14ac:dyDescent="0.2">
      <c r="A5" s="1" t="s">
        <v>597</v>
      </c>
      <c r="B5" s="598">
        <v>0</v>
      </c>
      <c r="C5" s="187">
        <v>-100</v>
      </c>
      <c r="D5" s="95">
        <v>2.2930000000000001</v>
      </c>
      <c r="E5" s="187">
        <v>-51.004273504273499</v>
      </c>
      <c r="F5" s="95">
        <v>8.7959999999999994</v>
      </c>
      <c r="G5" s="187">
        <v>8.699950568462679</v>
      </c>
      <c r="H5" s="487">
        <v>24.743660070045152</v>
      </c>
    </row>
    <row r="6" spans="1:8" x14ac:dyDescent="0.2">
      <c r="A6" s="1" t="s">
        <v>245</v>
      </c>
      <c r="B6" s="598">
        <v>0</v>
      </c>
      <c r="C6" s="73">
        <v>-100</v>
      </c>
      <c r="D6" s="95">
        <v>1.893</v>
      </c>
      <c r="E6" s="187">
        <v>-89.117562517964927</v>
      </c>
      <c r="F6" s="95">
        <v>21.949000000000002</v>
      </c>
      <c r="G6" s="187">
        <v>-14.137620780033641</v>
      </c>
      <c r="H6" s="487">
        <v>61.74381478824705</v>
      </c>
    </row>
    <row r="7" spans="1:8" x14ac:dyDescent="0.2">
      <c r="A7" s="1" t="s">
        <v>246</v>
      </c>
      <c r="B7" s="598">
        <v>0</v>
      </c>
      <c r="C7" s="73" t="s">
        <v>142</v>
      </c>
      <c r="D7" s="722">
        <v>0</v>
      </c>
      <c r="E7" s="187">
        <v>-100</v>
      </c>
      <c r="F7" s="722">
        <v>5.8999999999999997E-2</v>
      </c>
      <c r="G7" s="187">
        <v>-91.928864569083444</v>
      </c>
      <c r="H7" s="598">
        <v>0.16597043475814732</v>
      </c>
    </row>
    <row r="8" spans="1:8" x14ac:dyDescent="0.2">
      <c r="A8" s="1" t="s">
        <v>247</v>
      </c>
      <c r="B8" s="598">
        <v>0</v>
      </c>
      <c r="C8" s="73">
        <v>-100</v>
      </c>
      <c r="D8" s="95">
        <v>0.56200000000000006</v>
      </c>
      <c r="E8" s="187">
        <v>-40.149094781682642</v>
      </c>
      <c r="F8" s="95">
        <v>2.206</v>
      </c>
      <c r="G8" s="187">
        <v>80.081632653061234</v>
      </c>
      <c r="H8" s="487">
        <v>6.2056064250249658</v>
      </c>
    </row>
    <row r="9" spans="1:8" x14ac:dyDescent="0.2">
      <c r="A9" t="s">
        <v>632</v>
      </c>
      <c r="B9" s="598">
        <v>8.8999999999999996E-2</v>
      </c>
      <c r="C9" s="73">
        <v>-51.328885486164275</v>
      </c>
      <c r="D9" s="95">
        <v>0.82923999999999998</v>
      </c>
      <c r="E9" s="187">
        <v>-23.124559646975921</v>
      </c>
      <c r="F9" s="95">
        <v>2.5384999999999995</v>
      </c>
      <c r="G9" s="187">
        <v>33.929513559143196</v>
      </c>
      <c r="H9" s="487">
        <v>7.1409482819246932</v>
      </c>
    </row>
    <row r="10" spans="1:8" x14ac:dyDescent="0.2">
      <c r="A10" s="189" t="s">
        <v>248</v>
      </c>
      <c r="B10" s="189">
        <v>8.8999999999999996E-2</v>
      </c>
      <c r="C10" s="189">
        <v>-92.538940026490963</v>
      </c>
      <c r="D10" s="188">
        <v>5.5772399999999998</v>
      </c>
      <c r="E10" s="189">
        <v>-76.907444947929079</v>
      </c>
      <c r="F10" s="188">
        <v>35.548499999999997</v>
      </c>
      <c r="G10" s="189">
        <v>-5.2201757566708462</v>
      </c>
      <c r="H10" s="189">
        <v>100</v>
      </c>
    </row>
    <row r="11" spans="1:8" x14ac:dyDescent="0.2">
      <c r="A11" s="572" t="s">
        <v>249</v>
      </c>
      <c r="B11" s="751">
        <f>B10/'Consumo PP'!B11*100</f>
        <v>1.9231276732028367E-3</v>
      </c>
      <c r="C11" s="638"/>
      <c r="D11" s="751">
        <f>D10/'Consumo PP'!D11*100</f>
        <v>1.4248968158088874E-2</v>
      </c>
      <c r="E11" s="638"/>
      <c r="F11" s="751">
        <f>F10/'Consumo PP'!F11*100</f>
        <v>6.8558891406236111E-2</v>
      </c>
      <c r="G11" s="572"/>
      <c r="H11" s="637"/>
    </row>
    <row r="12" spans="1:8" x14ac:dyDescent="0.2">
      <c r="A12" s="80" t="s">
        <v>584</v>
      </c>
      <c r="B12" s="59"/>
      <c r="C12" s="108"/>
      <c r="D12" s="108"/>
      <c r="E12" s="108"/>
      <c r="F12" s="108"/>
      <c r="G12" s="108"/>
      <c r="H12" s="161" t="s">
        <v>221</v>
      </c>
    </row>
    <row r="13" spans="1:8" s="1" customFormat="1" x14ac:dyDescent="0.2">
      <c r="A13" s="80" t="s">
        <v>535</v>
      </c>
      <c r="B13" s="108"/>
    </row>
    <row r="14" spans="1:8" s="1" customFormat="1" x14ac:dyDescent="0.2">
      <c r="A14" s="393" t="s">
        <v>543</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sheetData>
  <mergeCells count="3">
    <mergeCell ref="B3:C3"/>
    <mergeCell ref="D3:E3"/>
    <mergeCell ref="F3:H3"/>
  </mergeCells>
  <conditionalFormatting sqref="B5:B9 D5:D6 D8:D9">
    <cfRule type="cellIs" dxfId="120" priority="64" operator="between">
      <formula>0.00001</formula>
      <formula>0.499</formula>
    </cfRule>
  </conditionalFormatting>
  <conditionalFormatting sqref="F5:F6">
    <cfRule type="cellIs" dxfId="119" priority="62" operator="between">
      <formula>0.00001</formula>
      <formula>0.499</formula>
    </cfRule>
  </conditionalFormatting>
  <conditionalFormatting sqref="G5">
    <cfRule type="cellIs" dxfId="118" priority="61" operator="between">
      <formula>0.00001</formula>
      <formula>0.499</formula>
    </cfRule>
  </conditionalFormatting>
  <conditionalFormatting sqref="B7">
    <cfRule type="cellIs" dxfId="117" priority="50" operator="between">
      <formula>0.00001</formula>
      <formula>0.499</formula>
    </cfRule>
  </conditionalFormatting>
  <conditionalFormatting sqref="B7">
    <cfRule type="cellIs" dxfId="116" priority="45" operator="between">
      <formula>0.00001</formula>
      <formula>0.499</formula>
    </cfRule>
  </conditionalFormatting>
  <conditionalFormatting sqref="D8 B8">
    <cfRule type="cellIs" dxfId="115" priority="43" operator="between">
      <formula>0.00001</formula>
      <formula>0.499</formula>
    </cfRule>
  </conditionalFormatting>
  <conditionalFormatting sqref="D8">
    <cfRule type="cellIs" dxfId="114" priority="37" operator="between">
      <formula>0.00001</formula>
      <formula>0.499</formula>
    </cfRule>
  </conditionalFormatting>
  <conditionalFormatting sqref="D9 B9">
    <cfRule type="cellIs" dxfId="113" priority="41" operator="between">
      <formula>0.00001</formula>
      <formula>0.499</formula>
    </cfRule>
  </conditionalFormatting>
  <conditionalFormatting sqref="B5">
    <cfRule type="cellIs" dxfId="112" priority="38" operator="between">
      <formula>0.00001</formula>
      <formula>0.499</formula>
    </cfRule>
  </conditionalFormatting>
  <conditionalFormatting sqref="B5">
    <cfRule type="cellIs" dxfId="111" priority="39" operator="between">
      <formula>0.00001</formula>
      <formula>0.499</formula>
    </cfRule>
  </conditionalFormatting>
  <conditionalFormatting sqref="F8">
    <cfRule type="cellIs" dxfId="110" priority="36" operator="between">
      <formula>0.00001</formula>
      <formula>0.499</formula>
    </cfRule>
  </conditionalFormatting>
  <conditionalFormatting sqref="F8">
    <cfRule type="cellIs" dxfId="109" priority="35" operator="between">
      <formula>0.00001</formula>
      <formula>0.499</formula>
    </cfRule>
  </conditionalFormatting>
  <conditionalFormatting sqref="F8">
    <cfRule type="cellIs" dxfId="108" priority="34" operator="between">
      <formula>0.00001</formula>
      <formula>0.499</formula>
    </cfRule>
  </conditionalFormatting>
  <conditionalFormatting sqref="F9">
    <cfRule type="cellIs" dxfId="107" priority="33" operator="between">
      <formula>0.00001</formula>
      <formula>0.499</formula>
    </cfRule>
  </conditionalFormatting>
  <conditionalFormatting sqref="F9">
    <cfRule type="cellIs" dxfId="106" priority="32" operator="between">
      <formula>0.00001</formula>
      <formula>0.499</formula>
    </cfRule>
  </conditionalFormatting>
  <conditionalFormatting sqref="B7">
    <cfRule type="cellIs" dxfId="105" priority="31" operator="between">
      <formula>0.00001</formula>
      <formula>0.499</formula>
    </cfRule>
  </conditionalFormatting>
  <conditionalFormatting sqref="B6">
    <cfRule type="cellIs" dxfId="104" priority="30" operator="between">
      <formula>0.00001</formula>
      <formula>0.499</formula>
    </cfRule>
  </conditionalFormatting>
  <conditionalFormatting sqref="B6">
    <cfRule type="cellIs" dxfId="103" priority="29" operator="between">
      <formula>0.00001</formula>
      <formula>0.499</formula>
    </cfRule>
  </conditionalFormatting>
  <conditionalFormatting sqref="B6">
    <cfRule type="cellIs" dxfId="102" priority="28" operator="between">
      <formula>0.00001</formula>
      <formula>0.499</formula>
    </cfRule>
  </conditionalFormatting>
  <conditionalFormatting sqref="H7">
    <cfRule type="cellIs" dxfId="101" priority="12" operator="between">
      <formula>0.00001</formula>
      <formula>0.499</formula>
    </cfRule>
  </conditionalFormatting>
  <conditionalFormatting sqref="H7">
    <cfRule type="cellIs" dxfId="100" priority="11" operator="between">
      <formula>0.00001</formula>
      <formula>0.499</formula>
    </cfRule>
  </conditionalFormatting>
  <conditionalFormatting sqref="H7">
    <cfRule type="cellIs" dxfId="99" priority="10" operator="between">
      <formula>0.00001</formula>
      <formula>0.499</formula>
    </cfRule>
  </conditionalFormatting>
  <conditionalFormatting sqref="H7">
    <cfRule type="cellIs" dxfId="98" priority="9" operator="between">
      <formula>0.00001</formula>
      <formula>0.499</formula>
    </cfRule>
  </conditionalFormatting>
  <conditionalFormatting sqref="D7">
    <cfRule type="cellIs" dxfId="97" priority="8" operator="between">
      <formula>0.00001</formula>
      <formula>0.499</formula>
    </cfRule>
  </conditionalFormatting>
  <conditionalFormatting sqref="D7">
    <cfRule type="cellIs" dxfId="96" priority="7" operator="between">
      <formula>0.00001</formula>
      <formula>0.499</formula>
    </cfRule>
  </conditionalFormatting>
  <conditionalFormatting sqref="D7">
    <cfRule type="cellIs" dxfId="95" priority="6" operator="between">
      <formula>0.00001</formula>
      <formula>0.499</formula>
    </cfRule>
  </conditionalFormatting>
  <conditionalFormatting sqref="D7">
    <cfRule type="cellIs" dxfId="94" priority="5" operator="between">
      <formula>0.00001</formula>
      <formula>0.499</formula>
    </cfRule>
  </conditionalFormatting>
  <conditionalFormatting sqref="F7">
    <cfRule type="cellIs" dxfId="93" priority="4" operator="between">
      <formula>0.00001</formula>
      <formula>0.499</formula>
    </cfRule>
  </conditionalFormatting>
  <conditionalFormatting sqref="F7">
    <cfRule type="cellIs" dxfId="92" priority="3" operator="between">
      <formula>0.00001</formula>
      <formula>0.499</formula>
    </cfRule>
  </conditionalFormatting>
  <conditionalFormatting sqref="F7">
    <cfRule type="cellIs" dxfId="91" priority="2" operator="between">
      <formula>0.00001</formula>
      <formula>0.499</formula>
    </cfRule>
  </conditionalFormatting>
  <conditionalFormatting sqref="F7">
    <cfRule type="cellIs" dxfId="90"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250</v>
      </c>
      <c r="B1" s="431"/>
      <c r="C1" s="1"/>
      <c r="D1" s="1"/>
      <c r="E1" s="1"/>
      <c r="F1" s="1"/>
      <c r="G1" s="1"/>
    </row>
    <row r="2" spans="1:7" x14ac:dyDescent="0.2">
      <c r="A2" s="1"/>
      <c r="B2" s="1"/>
      <c r="C2" s="1"/>
      <c r="D2" s="1"/>
      <c r="E2" s="1"/>
      <c r="F2" s="1"/>
      <c r="G2" s="55" t="s">
        <v>151</v>
      </c>
    </row>
    <row r="3" spans="1:7" x14ac:dyDescent="0.2">
      <c r="A3" s="56"/>
      <c r="B3" s="810">
        <f>INDICE!A3</f>
        <v>44440</v>
      </c>
      <c r="C3" s="810"/>
      <c r="D3" s="809" t="s">
        <v>115</v>
      </c>
      <c r="E3" s="809"/>
      <c r="F3" s="809" t="s">
        <v>116</v>
      </c>
      <c r="G3" s="809"/>
    </row>
    <row r="4" spans="1:7" x14ac:dyDescent="0.2">
      <c r="A4" s="66"/>
      <c r="B4" s="625" t="s">
        <v>47</v>
      </c>
      <c r="C4" s="197" t="s">
        <v>455</v>
      </c>
      <c r="D4" s="625" t="s">
        <v>47</v>
      </c>
      <c r="E4" s="197" t="s">
        <v>455</v>
      </c>
      <c r="F4" s="625" t="s">
        <v>47</v>
      </c>
      <c r="G4" s="197" t="s">
        <v>455</v>
      </c>
    </row>
    <row r="5" spans="1:7" ht="15" x14ac:dyDescent="0.25">
      <c r="A5" s="426" t="s">
        <v>114</v>
      </c>
      <c r="B5" s="429">
        <v>5231.0150000000003</v>
      </c>
      <c r="C5" s="427">
        <v>16.789796829649482</v>
      </c>
      <c r="D5" s="428">
        <v>43122.146999999997</v>
      </c>
      <c r="E5" s="427">
        <v>0.66565585825337259</v>
      </c>
      <c r="F5" s="430">
        <v>56902.146999999997</v>
      </c>
      <c r="G5" s="427">
        <v>-3.8538989236774124</v>
      </c>
    </row>
    <row r="6" spans="1:7" x14ac:dyDescent="0.2">
      <c r="A6" s="80"/>
      <c r="B6" s="1"/>
      <c r="C6" s="1"/>
      <c r="D6" s="1"/>
      <c r="E6" s="1"/>
      <c r="F6" s="1"/>
      <c r="G6" s="55" t="s">
        <v>221</v>
      </c>
    </row>
    <row r="7" spans="1:7" x14ac:dyDescent="0.2">
      <c r="A7" s="80" t="s">
        <v>584</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251</v>
      </c>
      <c r="B1" s="3"/>
      <c r="C1" s="3"/>
      <c r="D1" s="3"/>
      <c r="E1" s="3"/>
      <c r="F1" s="3"/>
      <c r="G1" s="3"/>
    </row>
    <row r="2" spans="1:8" ht="15.75" x14ac:dyDescent="0.25">
      <c r="A2" s="2"/>
      <c r="B2" s="89"/>
      <c r="C2" s="3"/>
      <c r="D2" s="3"/>
      <c r="E2" s="3"/>
      <c r="F2" s="3"/>
      <c r="G2" s="3"/>
      <c r="H2" s="55" t="s">
        <v>151</v>
      </c>
    </row>
    <row r="3" spans="1:8" x14ac:dyDescent="0.2">
      <c r="A3" s="70"/>
      <c r="B3" s="807">
        <f>INDICE!A3</f>
        <v>44440</v>
      </c>
      <c r="C3" s="808"/>
      <c r="D3" s="808" t="s">
        <v>115</v>
      </c>
      <c r="E3" s="808"/>
      <c r="F3" s="808" t="s">
        <v>116</v>
      </c>
      <c r="G3" s="808"/>
      <c r="H3" s="808"/>
    </row>
    <row r="4" spans="1:8" x14ac:dyDescent="0.2">
      <c r="A4" s="66"/>
      <c r="B4" s="63" t="s">
        <v>47</v>
      </c>
      <c r="C4" s="63" t="s">
        <v>428</v>
      </c>
      <c r="D4" s="63" t="s">
        <v>47</v>
      </c>
      <c r="E4" s="63" t="s">
        <v>428</v>
      </c>
      <c r="F4" s="63" t="s">
        <v>47</v>
      </c>
      <c r="G4" s="64" t="s">
        <v>428</v>
      </c>
      <c r="H4" s="64" t="s">
        <v>121</v>
      </c>
    </row>
    <row r="5" spans="1:8" x14ac:dyDescent="0.2">
      <c r="A5" s="3" t="s">
        <v>524</v>
      </c>
      <c r="B5" s="309">
        <v>132.346</v>
      </c>
      <c r="C5" s="72">
        <v>159.50196078431372</v>
      </c>
      <c r="D5" s="71">
        <v>813.32</v>
      </c>
      <c r="E5" s="72">
        <v>26.096124031007761</v>
      </c>
      <c r="F5" s="71">
        <v>1088.3200000000002</v>
      </c>
      <c r="G5" s="72">
        <v>-3.5177304964538867</v>
      </c>
      <c r="H5" s="312">
        <v>1.9424928795459688</v>
      </c>
    </row>
    <row r="6" spans="1:8" x14ac:dyDescent="0.2">
      <c r="A6" s="3" t="s">
        <v>48</v>
      </c>
      <c r="B6" s="310">
        <v>853.87699999999995</v>
      </c>
      <c r="C6" s="59">
        <v>35.222016175136126</v>
      </c>
      <c r="D6" s="58">
        <v>7019.5640000000003</v>
      </c>
      <c r="E6" s="59">
        <v>21.505361454166795</v>
      </c>
      <c r="F6" s="58">
        <v>9064.5789999999997</v>
      </c>
      <c r="G6" s="59">
        <v>11.477789432349386</v>
      </c>
      <c r="H6" s="313">
        <v>16.178954869507052</v>
      </c>
    </row>
    <row r="7" spans="1:8" x14ac:dyDescent="0.2">
      <c r="A7" s="3" t="s">
        <v>49</v>
      </c>
      <c r="B7" s="310">
        <v>778.63300000000004</v>
      </c>
      <c r="C7" s="59">
        <v>24.447871881343215</v>
      </c>
      <c r="D7" s="58">
        <v>6285.4670000000006</v>
      </c>
      <c r="E7" s="59">
        <v>2.7060586353282585</v>
      </c>
      <c r="F7" s="58">
        <v>8159.4329999999991</v>
      </c>
      <c r="G7" s="59">
        <v>-5.2426850050296947</v>
      </c>
      <c r="H7" s="313">
        <v>14.563400933211188</v>
      </c>
    </row>
    <row r="8" spans="1:8" x14ac:dyDescent="0.2">
      <c r="A8" s="3" t="s">
        <v>122</v>
      </c>
      <c r="B8" s="310">
        <v>2099.3450000000003</v>
      </c>
      <c r="C8" s="59">
        <v>11.726716338477928</v>
      </c>
      <c r="D8" s="58">
        <v>17953.347000000002</v>
      </c>
      <c r="E8" s="59">
        <v>-2.3425424281984251</v>
      </c>
      <c r="F8" s="58">
        <v>23943.347000000002</v>
      </c>
      <c r="G8" s="59">
        <v>-4.9339037560549448</v>
      </c>
      <c r="H8" s="313">
        <v>42.735391300351303</v>
      </c>
    </row>
    <row r="9" spans="1:8" x14ac:dyDescent="0.2">
      <c r="A9" s="3" t="s">
        <v>123</v>
      </c>
      <c r="B9" s="310">
        <v>287.80900000000003</v>
      </c>
      <c r="C9" s="59">
        <v>199.39872463044458</v>
      </c>
      <c r="D9" s="58">
        <v>1635.76</v>
      </c>
      <c r="E9" s="59">
        <v>-22.885304760881077</v>
      </c>
      <c r="F9" s="58">
        <v>1957.0980000000002</v>
      </c>
      <c r="G9" s="73">
        <v>-38.931488742675725</v>
      </c>
      <c r="H9" s="313">
        <v>3.4931352263797928</v>
      </c>
    </row>
    <row r="10" spans="1:8" x14ac:dyDescent="0.2">
      <c r="A10" s="66" t="s">
        <v>624</v>
      </c>
      <c r="B10" s="311">
        <v>1034.704</v>
      </c>
      <c r="C10" s="75">
        <v>-4.0093810127263447</v>
      </c>
      <c r="D10" s="74">
        <v>8830.4409999999989</v>
      </c>
      <c r="E10" s="75">
        <v>-4.743709731146887</v>
      </c>
      <c r="F10" s="74">
        <v>11814.198</v>
      </c>
      <c r="G10" s="75">
        <v>-2.6162440372613962</v>
      </c>
      <c r="H10" s="314">
        <v>21.086624791004688</v>
      </c>
    </row>
    <row r="11" spans="1:8" x14ac:dyDescent="0.2">
      <c r="A11" s="76" t="s">
        <v>114</v>
      </c>
      <c r="B11" s="77">
        <v>5186.7139999999999</v>
      </c>
      <c r="C11" s="78">
        <v>18.929033950413434</v>
      </c>
      <c r="D11" s="77">
        <v>42537.898999999998</v>
      </c>
      <c r="E11" s="78">
        <v>0.52101238686101226</v>
      </c>
      <c r="F11" s="77">
        <v>56026.975000000006</v>
      </c>
      <c r="G11" s="78">
        <v>-4.0510915535415668</v>
      </c>
      <c r="H11" s="78">
        <v>100</v>
      </c>
    </row>
    <row r="12" spans="1:8" x14ac:dyDescent="0.2">
      <c r="A12" s="3"/>
      <c r="B12" s="3"/>
      <c r="C12" s="3"/>
      <c r="D12" s="3"/>
      <c r="E12" s="3"/>
      <c r="F12" s="3"/>
      <c r="G12" s="3"/>
      <c r="H12" s="79" t="s">
        <v>221</v>
      </c>
    </row>
    <row r="13" spans="1:8" x14ac:dyDescent="0.2">
      <c r="A13" s="80" t="s">
        <v>585</v>
      </c>
      <c r="B13" s="3"/>
      <c r="C13" s="3"/>
      <c r="D13" s="3"/>
      <c r="E13" s="3"/>
      <c r="F13" s="3"/>
      <c r="G13" s="3"/>
      <c r="H13" s="3"/>
    </row>
    <row r="14" spans="1:8" x14ac:dyDescent="0.2">
      <c r="A14" s="80" t="s">
        <v>586</v>
      </c>
      <c r="B14" s="58"/>
      <c r="C14" s="3"/>
      <c r="D14" s="3"/>
      <c r="E14" s="3"/>
      <c r="F14" s="3"/>
      <c r="G14" s="3"/>
      <c r="H14" s="3"/>
    </row>
    <row r="15" spans="1:8" x14ac:dyDescent="0.2">
      <c r="A15" s="80" t="s">
        <v>543</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252</v>
      </c>
      <c r="B1" s="158"/>
      <c r="C1" s="158"/>
      <c r="D1" s="158"/>
      <c r="E1" s="158"/>
      <c r="F1" s="15"/>
      <c r="G1" s="15"/>
    </row>
    <row r="2" spans="1:7" x14ac:dyDescent="0.2">
      <c r="A2" s="158"/>
      <c r="B2" s="158"/>
      <c r="C2" s="158"/>
      <c r="D2" s="158"/>
      <c r="E2" s="161" t="s">
        <v>151</v>
      </c>
      <c r="F2" s="15"/>
      <c r="G2" s="15"/>
    </row>
    <row r="3" spans="1:7" x14ac:dyDescent="0.2">
      <c r="A3" s="830">
        <f>INDICE!A3</f>
        <v>44440</v>
      </c>
      <c r="B3" s="830">
        <v>41671</v>
      </c>
      <c r="C3" s="831">
        <v>41671</v>
      </c>
      <c r="D3" s="830">
        <v>41671</v>
      </c>
      <c r="E3" s="830">
        <v>41671</v>
      </c>
      <c r="F3" s="15"/>
    </row>
    <row r="4" spans="1:7" ht="15" x14ac:dyDescent="0.25">
      <c r="A4" s="1" t="s">
        <v>30</v>
      </c>
      <c r="B4" s="167">
        <v>8.8999999999999996E-2</v>
      </c>
      <c r="C4" s="432"/>
      <c r="D4" s="15" t="s">
        <v>253</v>
      </c>
      <c r="E4" s="496">
        <v>5186.7139999999999</v>
      </c>
    </row>
    <row r="5" spans="1:7" x14ac:dyDescent="0.2">
      <c r="A5" s="1" t="s">
        <v>254</v>
      </c>
      <c r="B5" s="166">
        <v>4465.5110000000004</v>
      </c>
      <c r="C5" s="241"/>
      <c r="D5" s="1" t="s">
        <v>255</v>
      </c>
      <c r="E5" s="166">
        <v>-331.95</v>
      </c>
    </row>
    <row r="6" spans="1:7" x14ac:dyDescent="0.2">
      <c r="A6" s="1" t="s">
        <v>479</v>
      </c>
      <c r="B6" s="166">
        <v>38.771000000000015</v>
      </c>
      <c r="C6" s="241"/>
      <c r="D6" s="1" t="s">
        <v>256</v>
      </c>
      <c r="E6" s="166">
        <v>276.74486999999863</v>
      </c>
    </row>
    <row r="7" spans="1:7" x14ac:dyDescent="0.2">
      <c r="A7" s="1" t="s">
        <v>480</v>
      </c>
      <c r="B7" s="166">
        <v>19</v>
      </c>
      <c r="C7" s="241"/>
      <c r="D7" s="1" t="s">
        <v>481</v>
      </c>
      <c r="E7" s="166">
        <v>1200.4880000000001</v>
      </c>
    </row>
    <row r="8" spans="1:7" x14ac:dyDescent="0.2">
      <c r="A8" s="1" t="s">
        <v>482</v>
      </c>
      <c r="B8" s="166">
        <v>707.64400000000001</v>
      </c>
      <c r="C8" s="241"/>
      <c r="D8" s="1" t="s">
        <v>483</v>
      </c>
      <c r="E8" s="166">
        <v>-2102.0549999999998</v>
      </c>
    </row>
    <row r="9" spans="1:7" ht="15" x14ac:dyDescent="0.25">
      <c r="A9" s="173" t="s">
        <v>58</v>
      </c>
      <c r="B9" s="436">
        <v>5231.0150000000003</v>
      </c>
      <c r="C9" s="241"/>
      <c r="D9" s="1" t="s">
        <v>258</v>
      </c>
      <c r="E9" s="166">
        <v>397.93599999999998</v>
      </c>
    </row>
    <row r="10" spans="1:7" ht="15" x14ac:dyDescent="0.25">
      <c r="A10" s="1" t="s">
        <v>257</v>
      </c>
      <c r="B10" s="166">
        <v>-44.301000000000386</v>
      </c>
      <c r="C10" s="241"/>
      <c r="D10" s="173" t="s">
        <v>484</v>
      </c>
      <c r="E10" s="436">
        <v>4627.8778699999993</v>
      </c>
      <c r="G10" s="508"/>
    </row>
    <row r="11" spans="1:7" ht="15" x14ac:dyDescent="0.25">
      <c r="A11" s="173" t="s">
        <v>253</v>
      </c>
      <c r="B11" s="436">
        <v>5186.7139999999999</v>
      </c>
      <c r="C11" s="433"/>
      <c r="D11" s="212"/>
      <c r="E11" s="425"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35" t="s">
        <v>486</v>
      </c>
      <c r="B1" s="835"/>
      <c r="C1" s="835"/>
      <c r="D1" s="835"/>
      <c r="E1" s="192"/>
      <c r="F1" s="192"/>
      <c r="G1" s="6"/>
      <c r="H1" s="6"/>
      <c r="I1" s="6"/>
      <c r="J1" s="6"/>
    </row>
    <row r="2" spans="1:10" ht="14.25" customHeight="1" x14ac:dyDescent="0.2">
      <c r="A2" s="835"/>
      <c r="B2" s="835"/>
      <c r="C2" s="835"/>
      <c r="D2" s="835"/>
      <c r="E2" s="192"/>
      <c r="F2" s="192"/>
      <c r="G2" s="6"/>
      <c r="H2" s="6"/>
      <c r="I2" s="6"/>
      <c r="J2" s="6"/>
    </row>
    <row r="3" spans="1:10" ht="14.25" customHeight="1" x14ac:dyDescent="0.2">
      <c r="A3" s="53"/>
      <c r="B3" s="53"/>
      <c r="C3" s="53"/>
      <c r="D3" s="55" t="s">
        <v>259</v>
      </c>
    </row>
    <row r="4" spans="1:10" ht="14.25" customHeight="1" x14ac:dyDescent="0.2">
      <c r="A4" s="193"/>
      <c r="B4" s="193"/>
      <c r="C4" s="194" t="s">
        <v>598</v>
      </c>
      <c r="D4" s="194" t="s">
        <v>599</v>
      </c>
    </row>
    <row r="5" spans="1:10" ht="14.25" customHeight="1" x14ac:dyDescent="0.2">
      <c r="A5" s="832">
        <v>2017</v>
      </c>
      <c r="B5" s="652" t="s">
        <v>679</v>
      </c>
      <c r="C5" s="653">
        <v>14.15</v>
      </c>
      <c r="D5" s="197">
        <v>-4.9059139784946266</v>
      </c>
    </row>
    <row r="6" spans="1:10" ht="14.25" customHeight="1" x14ac:dyDescent="0.2">
      <c r="A6" s="834"/>
      <c r="B6" s="198" t="s">
        <v>600</v>
      </c>
      <c r="C6" s="634">
        <v>14.45</v>
      </c>
      <c r="D6" s="199">
        <v>2.1201413427561762</v>
      </c>
    </row>
    <row r="7" spans="1:10" ht="14.25" customHeight="1" x14ac:dyDescent="0.2">
      <c r="A7" s="832">
        <v>2018</v>
      </c>
      <c r="B7" s="195" t="s">
        <v>601</v>
      </c>
      <c r="C7" s="670">
        <v>14.68</v>
      </c>
      <c r="D7" s="196">
        <v>1.5916955017301067</v>
      </c>
    </row>
    <row r="8" spans="1:10" ht="14.25" customHeight="1" x14ac:dyDescent="0.2">
      <c r="A8" s="833" t="s">
        <v>520</v>
      </c>
      <c r="B8" s="195" t="s">
        <v>602</v>
      </c>
      <c r="C8" s="670">
        <v>13.96</v>
      </c>
      <c r="D8" s="196">
        <v>-4.9046321525885483</v>
      </c>
    </row>
    <row r="9" spans="1:10" ht="14.25" customHeight="1" x14ac:dyDescent="0.2">
      <c r="A9" s="833" t="s">
        <v>520</v>
      </c>
      <c r="B9" s="195" t="s">
        <v>603</v>
      </c>
      <c r="C9" s="670">
        <v>13.27</v>
      </c>
      <c r="D9" s="196">
        <v>-4.9426934097421293</v>
      </c>
    </row>
    <row r="10" spans="1:10" ht="14.25" customHeight="1" x14ac:dyDescent="0.2">
      <c r="A10" s="833" t="s">
        <v>520</v>
      </c>
      <c r="B10" s="195" t="s">
        <v>604</v>
      </c>
      <c r="C10" s="670">
        <v>13.92</v>
      </c>
      <c r="D10" s="196">
        <v>4.8982667671439364</v>
      </c>
    </row>
    <row r="11" spans="1:10" ht="14.25" customHeight="1" x14ac:dyDescent="0.2">
      <c r="A11" s="833" t="s">
        <v>520</v>
      </c>
      <c r="B11" s="195" t="s">
        <v>605</v>
      </c>
      <c r="C11" s="670">
        <v>14.61</v>
      </c>
      <c r="D11" s="196">
        <v>4.9568965517241343</v>
      </c>
    </row>
    <row r="12" spans="1:10" ht="14.25" customHeight="1" x14ac:dyDescent="0.2">
      <c r="A12" s="834" t="s">
        <v>520</v>
      </c>
      <c r="B12" s="198" t="s">
        <v>606</v>
      </c>
      <c r="C12" s="634">
        <v>15.33</v>
      </c>
      <c r="D12" s="199">
        <v>4.928131416837787</v>
      </c>
    </row>
    <row r="13" spans="1:10" ht="14.25" customHeight="1" x14ac:dyDescent="0.2">
      <c r="A13" s="832">
        <v>2019</v>
      </c>
      <c r="B13" s="652" t="s">
        <v>607</v>
      </c>
      <c r="C13" s="653">
        <v>14.57</v>
      </c>
      <c r="D13" s="197">
        <v>-4.9575994781474213</v>
      </c>
    </row>
    <row r="14" spans="1:10" ht="14.25" customHeight="1" x14ac:dyDescent="0.2">
      <c r="A14" s="833" t="s">
        <v>520</v>
      </c>
      <c r="B14" s="195" t="s">
        <v>608</v>
      </c>
      <c r="C14" s="670">
        <v>13.86</v>
      </c>
      <c r="D14" s="196">
        <v>-4.8730267673301357</v>
      </c>
    </row>
    <row r="15" spans="1:10" ht="14.25" customHeight="1" x14ac:dyDescent="0.2">
      <c r="A15" s="833" t="s">
        <v>520</v>
      </c>
      <c r="B15" s="195" t="s">
        <v>610</v>
      </c>
      <c r="C15" s="670">
        <v>13.17</v>
      </c>
      <c r="D15" s="196">
        <v>-4.9783549783549752</v>
      </c>
    </row>
    <row r="16" spans="1:10" ht="14.25" customHeight="1" x14ac:dyDescent="0.2">
      <c r="A16" s="833" t="s">
        <v>520</v>
      </c>
      <c r="B16" s="195" t="s">
        <v>611</v>
      </c>
      <c r="C16" s="670">
        <v>12.77</v>
      </c>
      <c r="D16" s="196">
        <v>-3.0372057706909672</v>
      </c>
    </row>
    <row r="17" spans="1:4" ht="14.25" customHeight="1" x14ac:dyDescent="0.2">
      <c r="A17" s="833" t="s">
        <v>520</v>
      </c>
      <c r="B17" s="195" t="s">
        <v>617</v>
      </c>
      <c r="C17" s="670">
        <v>12.15</v>
      </c>
      <c r="D17" s="196">
        <v>-4.8551292090837839</v>
      </c>
    </row>
    <row r="18" spans="1:4" ht="14.25" customHeight="1" x14ac:dyDescent="0.2">
      <c r="A18" s="834" t="s">
        <v>520</v>
      </c>
      <c r="B18" s="198" t="s">
        <v>619</v>
      </c>
      <c r="C18" s="634">
        <v>12.74</v>
      </c>
      <c r="D18" s="199">
        <v>4.8559670781892992</v>
      </c>
    </row>
    <row r="19" spans="1:4" ht="14.25" customHeight="1" x14ac:dyDescent="0.2">
      <c r="A19" s="836">
        <v>2020</v>
      </c>
      <c r="B19" s="652" t="s">
        <v>636</v>
      </c>
      <c r="C19" s="653">
        <v>13.37</v>
      </c>
      <c r="D19" s="197">
        <v>4.9450549450549373</v>
      </c>
    </row>
    <row r="20" spans="1:4" ht="14.25" customHeight="1" x14ac:dyDescent="0.2">
      <c r="A20" s="837" t="s">
        <v>520</v>
      </c>
      <c r="B20" s="195" t="s">
        <v>644</v>
      </c>
      <c r="C20" s="670">
        <v>12.71</v>
      </c>
      <c r="D20" s="196">
        <v>-4.9364248317127783</v>
      </c>
    </row>
    <row r="21" spans="1:4" ht="14.25" customHeight="1" x14ac:dyDescent="0.2">
      <c r="A21" s="837" t="s">
        <v>520</v>
      </c>
      <c r="B21" s="195" t="s">
        <v>646</v>
      </c>
      <c r="C21" s="670">
        <v>12.09</v>
      </c>
      <c r="D21" s="196">
        <v>-4.8780487804878128</v>
      </c>
    </row>
    <row r="22" spans="1:4" ht="14.25" customHeight="1" x14ac:dyDescent="0.2">
      <c r="A22" s="838" t="s">
        <v>520</v>
      </c>
      <c r="B22" s="198" t="s">
        <v>648</v>
      </c>
      <c r="C22" s="634">
        <v>12.68</v>
      </c>
      <c r="D22" s="199">
        <v>4.8800661703887496</v>
      </c>
    </row>
    <row r="23" spans="1:4" ht="14.25" customHeight="1" x14ac:dyDescent="0.2">
      <c r="A23" s="832">
        <v>2021</v>
      </c>
      <c r="B23" s="195" t="s">
        <v>649</v>
      </c>
      <c r="C23" s="670">
        <v>13.3</v>
      </c>
      <c r="D23" s="780">
        <v>4.8895899053627838</v>
      </c>
    </row>
    <row r="24" spans="1:4" ht="14.25" customHeight="1" x14ac:dyDescent="0.2">
      <c r="A24" s="833"/>
      <c r="B24" s="195" t="s">
        <v>650</v>
      </c>
      <c r="C24" s="670">
        <v>13.96</v>
      </c>
      <c r="D24" s="780">
        <v>4.9624060150375948</v>
      </c>
    </row>
    <row r="25" spans="1:4" ht="14.25" customHeight="1" x14ac:dyDescent="0.2">
      <c r="A25" s="833"/>
      <c r="B25" s="195" t="s">
        <v>657</v>
      </c>
      <c r="C25" s="670">
        <v>14.64</v>
      </c>
      <c r="D25" s="780">
        <v>4.871060171919769</v>
      </c>
    </row>
    <row r="26" spans="1:4" ht="14.25" customHeight="1" x14ac:dyDescent="0.2">
      <c r="A26" s="833"/>
      <c r="B26" s="195" t="s">
        <v>666</v>
      </c>
      <c r="C26" s="670">
        <v>15.37</v>
      </c>
      <c r="D26" s="780">
        <v>4.9863387978141978</v>
      </c>
    </row>
    <row r="27" spans="1:4" ht="14.25" customHeight="1" x14ac:dyDescent="0.2">
      <c r="A27" s="834"/>
      <c r="B27" s="198" t="s">
        <v>674</v>
      </c>
      <c r="C27" s="634">
        <v>16.12</v>
      </c>
      <c r="D27" s="199">
        <v>4.8796356538711896</v>
      </c>
    </row>
    <row r="28" spans="1:4" ht="14.25" customHeight="1" x14ac:dyDescent="0.2">
      <c r="A28" s="654" t="s">
        <v>260</v>
      </c>
      <c r="B28"/>
      <c r="C28"/>
      <c r="D28" s="694" t="s">
        <v>583</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3:A27"/>
    <mergeCell ref="A1:D2"/>
    <mergeCell ref="A5:A6"/>
    <mergeCell ref="A7:A12"/>
    <mergeCell ref="A13:A18"/>
    <mergeCell ref="A19:A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591</v>
      </c>
      <c r="B1" s="53"/>
      <c r="C1" s="53"/>
      <c r="D1" s="53"/>
      <c r="E1" s="53"/>
      <c r="F1" s="6"/>
    </row>
    <row r="2" spans="1:6" x14ac:dyDescent="0.2">
      <c r="A2" s="54"/>
      <c r="B2" s="54"/>
      <c r="C2" s="54"/>
      <c r="D2" s="54"/>
      <c r="E2" s="54"/>
      <c r="F2" s="55" t="s">
        <v>105</v>
      </c>
    </row>
    <row r="3" spans="1:6" ht="14.65" customHeight="1" x14ac:dyDescent="0.2">
      <c r="A3" s="56"/>
      <c r="B3" s="797" t="s">
        <v>653</v>
      </c>
      <c r="C3" s="799" t="s">
        <v>427</v>
      </c>
      <c r="D3" s="797" t="s">
        <v>641</v>
      </c>
      <c r="E3" s="799" t="s">
        <v>427</v>
      </c>
      <c r="F3" s="801" t="s">
        <v>654</v>
      </c>
    </row>
    <row r="4" spans="1:6" ht="14.65" customHeight="1" x14ac:dyDescent="0.2">
      <c r="A4" s="506"/>
      <c r="B4" s="798"/>
      <c r="C4" s="800"/>
      <c r="D4" s="798"/>
      <c r="E4" s="800"/>
      <c r="F4" s="802"/>
    </row>
    <row r="5" spans="1:6" x14ac:dyDescent="0.2">
      <c r="A5" s="3" t="s">
        <v>107</v>
      </c>
      <c r="B5" s="95">
        <v>2918.6689261488482</v>
      </c>
      <c r="C5" s="187">
        <v>2.6410776005068048</v>
      </c>
      <c r="D5" s="95">
        <v>4901.9519919747781</v>
      </c>
      <c r="E5" s="187">
        <v>3.8871252162513166</v>
      </c>
      <c r="F5" s="187">
        <v>-40.45904711169873</v>
      </c>
    </row>
    <row r="6" spans="1:6" x14ac:dyDescent="0.2">
      <c r="A6" s="3" t="s">
        <v>108</v>
      </c>
      <c r="B6" s="95">
        <v>45139.415942167434</v>
      </c>
      <c r="C6" s="187">
        <v>40.846256756542552</v>
      </c>
      <c r="D6" s="95">
        <v>56162.26234833285</v>
      </c>
      <c r="E6" s="187">
        <v>44.535268100000138</v>
      </c>
      <c r="F6" s="187">
        <v>-19.626784864539246</v>
      </c>
    </row>
    <row r="7" spans="1:6" x14ac:dyDescent="0.2">
      <c r="A7" s="3" t="s">
        <v>109</v>
      </c>
      <c r="B7" s="95">
        <v>27911.199484092864</v>
      </c>
      <c r="C7" s="187">
        <v>25.256596628786447</v>
      </c>
      <c r="D7" s="95">
        <v>30896.861564918319</v>
      </c>
      <c r="E7" s="187">
        <v>24.500437762067349</v>
      </c>
      <c r="F7" s="187">
        <v>-9.6633183100237918</v>
      </c>
    </row>
    <row r="8" spans="1:6" x14ac:dyDescent="0.2">
      <c r="A8" s="3" t="s">
        <v>110</v>
      </c>
      <c r="B8" s="95">
        <v>15193.596949819197</v>
      </c>
      <c r="C8" s="187">
        <v>13.748550997267017</v>
      </c>
      <c r="D8" s="95">
        <v>15218</v>
      </c>
      <c r="E8" s="187">
        <v>12.067493039049921</v>
      </c>
      <c r="F8" s="187">
        <v>-0.16035648692865617</v>
      </c>
    </row>
    <row r="9" spans="1:6" x14ac:dyDescent="0.2">
      <c r="A9" s="3" t="s">
        <v>111</v>
      </c>
      <c r="B9" s="95">
        <v>18448.329927635179</v>
      </c>
      <c r="C9" s="187">
        <v>16.693729974686335</v>
      </c>
      <c r="D9" s="95">
        <v>18024.937995223081</v>
      </c>
      <c r="E9" s="187">
        <v>14.293324601567944</v>
      </c>
      <c r="F9" s="187">
        <v>2.348923100452851</v>
      </c>
    </row>
    <row r="10" spans="1:6" x14ac:dyDescent="0.2">
      <c r="A10" s="3" t="s">
        <v>112</v>
      </c>
      <c r="B10" s="95">
        <v>617.32795930065924</v>
      </c>
      <c r="C10" s="187">
        <v>0.55861458998258418</v>
      </c>
      <c r="D10" s="95">
        <v>313.31804719594913</v>
      </c>
      <c r="E10" s="187">
        <v>0.24845336795543638</v>
      </c>
      <c r="F10" s="187">
        <v>97.029173654520534</v>
      </c>
    </row>
    <row r="11" spans="1:6" x14ac:dyDescent="0.2">
      <c r="A11" s="3" t="s">
        <v>113</v>
      </c>
      <c r="B11" s="95">
        <v>281.99354144453991</v>
      </c>
      <c r="C11" s="187">
        <v>0.25517345222826404</v>
      </c>
      <c r="D11" s="95">
        <v>590.05382631126406</v>
      </c>
      <c r="E11" s="187">
        <v>0.4678979131078953</v>
      </c>
      <c r="F11" s="187">
        <v>-52.208844537551869</v>
      </c>
    </row>
    <row r="12" spans="1:6" x14ac:dyDescent="0.2">
      <c r="A12" s="60" t="s">
        <v>114</v>
      </c>
      <c r="B12" s="476">
        <v>110510.53273060871</v>
      </c>
      <c r="C12" s="477">
        <v>100</v>
      </c>
      <c r="D12" s="476">
        <v>126107.38577395624</v>
      </c>
      <c r="E12" s="477">
        <v>100</v>
      </c>
      <c r="F12" s="477">
        <v>-12.367914018378292</v>
      </c>
    </row>
    <row r="13" spans="1:6" x14ac:dyDescent="0.2">
      <c r="A13" s="3"/>
      <c r="B13" s="3"/>
      <c r="C13" s="3"/>
      <c r="D13" s="3"/>
      <c r="E13" s="3"/>
      <c r="F13" s="55" t="s">
        <v>583</v>
      </c>
    </row>
    <row r="14" spans="1:6" x14ac:dyDescent="0.2">
      <c r="A14" s="478"/>
      <c r="B14" s="1"/>
      <c r="C14" s="1"/>
      <c r="D14" s="1"/>
      <c r="E14" s="1"/>
      <c r="F14" s="1"/>
    </row>
    <row r="15" spans="1:6" x14ac:dyDescent="0.2">
      <c r="A15" s="505"/>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487</v>
      </c>
      <c r="B1" s="53"/>
      <c r="C1" s="53"/>
      <c r="D1" s="6"/>
      <c r="E1" s="6"/>
      <c r="F1" s="6"/>
    </row>
    <row r="2" spans="1:6" x14ac:dyDescent="0.2">
      <c r="A2" s="54"/>
      <c r="B2" s="54"/>
      <c r="C2" s="54"/>
      <c r="D2" s="65"/>
      <c r="E2" s="65"/>
      <c r="F2" s="55" t="s">
        <v>261</v>
      </c>
    </row>
    <row r="3" spans="1:6" x14ac:dyDescent="0.2">
      <c r="A3" s="56"/>
      <c r="B3" s="810" t="s">
        <v>262</v>
      </c>
      <c r="C3" s="810"/>
      <c r="D3" s="810"/>
      <c r="E3" s="809" t="s">
        <v>263</v>
      </c>
      <c r="F3" s="809"/>
    </row>
    <row r="4" spans="1:6" x14ac:dyDescent="0.2">
      <c r="A4" s="66"/>
      <c r="B4" s="201" t="s">
        <v>673</v>
      </c>
      <c r="C4" s="202" t="s">
        <v>668</v>
      </c>
      <c r="D4" s="201" t="s">
        <v>675</v>
      </c>
      <c r="E4" s="185" t="s">
        <v>264</v>
      </c>
      <c r="F4" s="184" t="s">
        <v>265</v>
      </c>
    </row>
    <row r="5" spans="1:6" x14ac:dyDescent="0.2">
      <c r="A5" s="434" t="s">
        <v>489</v>
      </c>
      <c r="B5" s="90">
        <v>143.28801329333331</v>
      </c>
      <c r="C5" s="90">
        <v>141.70980916451614</v>
      </c>
      <c r="D5" s="90">
        <v>116.41904463000002</v>
      </c>
      <c r="E5" s="90">
        <v>1.1136872868024028</v>
      </c>
      <c r="F5" s="90">
        <v>23.079530285382045</v>
      </c>
    </row>
    <row r="6" spans="1:6" x14ac:dyDescent="0.2">
      <c r="A6" s="66" t="s">
        <v>488</v>
      </c>
      <c r="B6" s="97">
        <v>128.00778662666673</v>
      </c>
      <c r="C6" s="199">
        <v>126.45123841935487</v>
      </c>
      <c r="D6" s="97">
        <v>103.91415332333334</v>
      </c>
      <c r="E6" s="97">
        <v>1.230947380799724</v>
      </c>
      <c r="F6" s="97">
        <v>23.186094033182389</v>
      </c>
    </row>
    <row r="7" spans="1:6" x14ac:dyDescent="0.2">
      <c r="F7" s="55" t="s">
        <v>583</v>
      </c>
    </row>
    <row r="13" spans="1:6" x14ac:dyDescent="0.2">
      <c r="C13" s="1" t="s">
        <v>376</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5" t="s">
        <v>266</v>
      </c>
      <c r="B1" s="795"/>
      <c r="C1" s="795"/>
      <c r="D1" s="3"/>
      <c r="E1" s="3"/>
    </row>
    <row r="2" spans="1:38" x14ac:dyDescent="0.2">
      <c r="A2" s="796"/>
      <c r="B2" s="795"/>
      <c r="C2" s="795"/>
      <c r="D2" s="3"/>
      <c r="E2" s="55" t="s">
        <v>261</v>
      </c>
    </row>
    <row r="3" spans="1:38" x14ac:dyDescent="0.2">
      <c r="A3" s="57"/>
      <c r="B3" s="203" t="s">
        <v>267</v>
      </c>
      <c r="C3" s="203" t="s">
        <v>268</v>
      </c>
      <c r="D3" s="203" t="s">
        <v>269</v>
      </c>
      <c r="E3" s="203" t="s">
        <v>270</v>
      </c>
    </row>
    <row r="4" spans="1:38" x14ac:dyDescent="0.2">
      <c r="A4" s="204" t="s">
        <v>271</v>
      </c>
      <c r="B4" s="205">
        <v>143.28801329333331</v>
      </c>
      <c r="C4" s="206">
        <v>24.86816759636363</v>
      </c>
      <c r="D4" s="206">
        <v>47.411314070303007</v>
      </c>
      <c r="E4" s="206">
        <v>71.008531626666667</v>
      </c>
      <c r="F4" s="626"/>
      <c r="G4" s="626"/>
      <c r="H4" s="626"/>
      <c r="M4" s="321"/>
      <c r="N4" s="321"/>
      <c r="O4" s="321"/>
      <c r="P4" s="321"/>
      <c r="Q4" s="321"/>
      <c r="R4" s="321"/>
      <c r="S4" s="321"/>
      <c r="T4" s="321"/>
      <c r="U4" s="321"/>
      <c r="V4" s="321"/>
      <c r="W4" s="321"/>
      <c r="X4" s="321"/>
      <c r="Y4" s="321"/>
      <c r="Z4" s="321"/>
      <c r="AA4" s="321"/>
      <c r="AB4" s="321"/>
      <c r="AC4" s="321"/>
      <c r="AD4" s="321"/>
      <c r="AE4" s="286"/>
      <c r="AF4" s="286"/>
      <c r="AG4" s="286"/>
      <c r="AH4" s="286"/>
      <c r="AI4" s="286"/>
      <c r="AJ4" s="286"/>
      <c r="AK4" s="286"/>
      <c r="AL4" s="286"/>
    </row>
    <row r="5" spans="1:38" x14ac:dyDescent="0.2">
      <c r="A5" s="207" t="s">
        <v>272</v>
      </c>
      <c r="B5" s="208">
        <v>162.78333333333333</v>
      </c>
      <c r="C5" s="92">
        <v>22.45287356321839</v>
      </c>
      <c r="D5" s="92">
        <v>68.987626436781611</v>
      </c>
      <c r="E5" s="92">
        <v>71.342833333333331</v>
      </c>
      <c r="F5" s="626"/>
      <c r="G5" s="626"/>
      <c r="M5" s="627"/>
      <c r="N5" s="627"/>
      <c r="O5" s="627"/>
      <c r="P5" s="627"/>
      <c r="Q5" s="627"/>
      <c r="R5" s="627"/>
      <c r="S5" s="627"/>
      <c r="T5" s="627"/>
      <c r="U5" s="627"/>
      <c r="V5" s="627"/>
      <c r="W5" s="627"/>
      <c r="X5" s="627"/>
      <c r="Y5" s="627"/>
      <c r="Z5" s="627"/>
      <c r="AA5" s="627"/>
      <c r="AB5" s="627"/>
      <c r="AC5" s="627"/>
      <c r="AD5" s="627"/>
      <c r="AE5" s="285"/>
      <c r="AF5" s="285"/>
      <c r="AG5" s="285"/>
      <c r="AH5" s="285"/>
      <c r="AI5" s="285"/>
      <c r="AJ5" s="285"/>
      <c r="AK5" s="285"/>
      <c r="AL5" s="285"/>
    </row>
    <row r="6" spans="1:38" x14ac:dyDescent="0.2">
      <c r="A6" s="207" t="s">
        <v>273</v>
      </c>
      <c r="B6" s="208">
        <v>132.37666666666667</v>
      </c>
      <c r="C6" s="92">
        <v>22.062777777777779</v>
      </c>
      <c r="D6" s="92">
        <v>48.926955555555537</v>
      </c>
      <c r="E6" s="92">
        <v>61.386933333333346</v>
      </c>
      <c r="F6" s="626"/>
      <c r="G6" s="626"/>
      <c r="M6" s="627"/>
      <c r="N6" s="627"/>
      <c r="O6" s="627"/>
      <c r="P6" s="627"/>
      <c r="Q6" s="627"/>
      <c r="R6" s="627"/>
      <c r="S6" s="627"/>
      <c r="T6" s="627"/>
      <c r="U6" s="627"/>
      <c r="V6" s="627"/>
      <c r="W6" s="627"/>
      <c r="X6" s="627"/>
      <c r="Y6" s="627"/>
      <c r="Z6" s="627"/>
      <c r="AA6" s="627"/>
      <c r="AB6" s="627"/>
      <c r="AC6" s="627"/>
      <c r="AD6" s="627"/>
      <c r="AE6" s="285"/>
      <c r="AF6" s="285"/>
      <c r="AG6" s="285"/>
      <c r="AH6" s="285"/>
      <c r="AI6" s="285"/>
      <c r="AJ6" s="285"/>
      <c r="AK6" s="285"/>
      <c r="AL6" s="285"/>
    </row>
    <row r="7" spans="1:38" x14ac:dyDescent="0.2">
      <c r="A7" s="207" t="s">
        <v>234</v>
      </c>
      <c r="B7" s="208">
        <v>151.64340000000001</v>
      </c>
      <c r="C7" s="92">
        <v>26.318276033057852</v>
      </c>
      <c r="D7" s="92">
        <v>60.015957300275488</v>
      </c>
      <c r="E7" s="92">
        <v>65.30916666666667</v>
      </c>
      <c r="F7" s="626"/>
      <c r="G7" s="626"/>
      <c r="N7" s="627"/>
      <c r="O7" s="627"/>
      <c r="P7" s="627"/>
      <c r="Q7" s="627"/>
      <c r="R7" s="627"/>
      <c r="S7" s="627"/>
      <c r="T7" s="627"/>
      <c r="U7" s="627"/>
      <c r="V7" s="627"/>
      <c r="W7" s="627"/>
      <c r="X7" s="627"/>
      <c r="Y7" s="627"/>
      <c r="Z7" s="627"/>
      <c r="AA7" s="627"/>
      <c r="AB7" s="627"/>
      <c r="AC7" s="627"/>
      <c r="AD7" s="627"/>
      <c r="AE7" s="285"/>
      <c r="AF7" s="285"/>
      <c r="AG7" s="285"/>
      <c r="AH7" s="285"/>
      <c r="AI7" s="285"/>
      <c r="AJ7" s="285"/>
      <c r="AK7" s="285"/>
      <c r="AL7" s="285"/>
    </row>
    <row r="8" spans="1:38" x14ac:dyDescent="0.2">
      <c r="A8" s="207" t="s">
        <v>274</v>
      </c>
      <c r="B8" s="208">
        <v>113.47439999999999</v>
      </c>
      <c r="C8" s="92">
        <v>18.912399999999998</v>
      </c>
      <c r="D8" s="92">
        <v>36.302133333333323</v>
      </c>
      <c r="E8" s="92">
        <v>58.259866666666667</v>
      </c>
      <c r="F8" s="626"/>
      <c r="G8" s="626"/>
      <c r="N8" s="627"/>
      <c r="O8" s="627"/>
      <c r="P8" s="627"/>
      <c r="Q8" s="627"/>
      <c r="R8" s="627"/>
      <c r="S8" s="627"/>
      <c r="T8" s="627"/>
      <c r="U8" s="627"/>
      <c r="V8" s="627"/>
      <c r="W8" s="627"/>
      <c r="X8" s="627"/>
      <c r="Y8" s="627"/>
      <c r="Z8" s="627"/>
      <c r="AA8" s="627"/>
      <c r="AB8" s="627"/>
      <c r="AC8" s="627"/>
      <c r="AD8" s="627"/>
      <c r="AE8" s="285"/>
      <c r="AF8" s="285"/>
      <c r="AG8" s="285"/>
      <c r="AH8" s="285"/>
      <c r="AI8" s="285"/>
      <c r="AJ8" s="285"/>
      <c r="AK8" s="285"/>
      <c r="AL8" s="285"/>
    </row>
    <row r="9" spans="1:38" x14ac:dyDescent="0.2">
      <c r="A9" s="207" t="s">
        <v>275</v>
      </c>
      <c r="B9" s="208">
        <v>129.91713333333331</v>
      </c>
      <c r="C9" s="92">
        <v>20.74307170868347</v>
      </c>
      <c r="D9" s="92">
        <v>43.97006162464983</v>
      </c>
      <c r="E9" s="92">
        <v>65.204000000000008</v>
      </c>
      <c r="F9" s="626"/>
      <c r="G9" s="626"/>
    </row>
    <row r="10" spans="1:38" x14ac:dyDescent="0.2">
      <c r="A10" s="207" t="s">
        <v>276</v>
      </c>
      <c r="B10" s="208">
        <v>146.33986666666667</v>
      </c>
      <c r="C10" s="92">
        <v>29.267973333333334</v>
      </c>
      <c r="D10" s="92">
        <v>51.519693333333322</v>
      </c>
      <c r="E10" s="92">
        <v>65.552200000000013</v>
      </c>
      <c r="F10" s="626"/>
      <c r="G10" s="626"/>
    </row>
    <row r="11" spans="1:38" x14ac:dyDescent="0.2">
      <c r="A11" s="207" t="s">
        <v>277</v>
      </c>
      <c r="B11" s="208">
        <v>171.33693333333332</v>
      </c>
      <c r="C11" s="92">
        <v>34.267386666666667</v>
      </c>
      <c r="D11" s="92">
        <v>62.627779999999987</v>
      </c>
      <c r="E11" s="92">
        <v>74.441766666666666</v>
      </c>
      <c r="F11" s="626"/>
      <c r="G11" s="626"/>
    </row>
    <row r="12" spans="1:38" x14ac:dyDescent="0.2">
      <c r="A12" s="207" t="s">
        <v>278</v>
      </c>
      <c r="B12" s="208">
        <v>141.79333333333335</v>
      </c>
      <c r="C12" s="92">
        <v>23.632222222222229</v>
      </c>
      <c r="D12" s="92">
        <v>54.365144444444468</v>
      </c>
      <c r="E12" s="92">
        <v>63.795966666666651</v>
      </c>
      <c r="F12" s="626"/>
      <c r="G12" s="626"/>
    </row>
    <row r="13" spans="1:38" x14ac:dyDescent="0.2">
      <c r="A13" s="207" t="s">
        <v>279</v>
      </c>
      <c r="B13" s="208">
        <v>126.71959999999999</v>
      </c>
      <c r="C13" s="92">
        <v>22.851075409836064</v>
      </c>
      <c r="D13" s="92">
        <v>44.549291256830593</v>
      </c>
      <c r="E13" s="92">
        <v>59.319233333333329</v>
      </c>
      <c r="F13" s="626"/>
      <c r="G13" s="626"/>
    </row>
    <row r="14" spans="1:38" x14ac:dyDescent="0.2">
      <c r="A14" s="207" t="s">
        <v>205</v>
      </c>
      <c r="B14" s="208">
        <v>145.34666666666666</v>
      </c>
      <c r="C14" s="92">
        <v>24.224444444444444</v>
      </c>
      <c r="D14" s="92">
        <v>56.300088888888894</v>
      </c>
      <c r="E14" s="92">
        <v>64.822133333333326</v>
      </c>
      <c r="F14" s="626"/>
      <c r="G14" s="626"/>
    </row>
    <row r="15" spans="1:38" x14ac:dyDescent="0.2">
      <c r="A15" s="207" t="s">
        <v>280</v>
      </c>
      <c r="B15" s="208">
        <v>171.13333333333333</v>
      </c>
      <c r="C15" s="92">
        <v>33.122580645161285</v>
      </c>
      <c r="D15" s="92">
        <v>72.240886021505361</v>
      </c>
      <c r="E15" s="92">
        <v>65.769866666666672</v>
      </c>
      <c r="F15" s="626"/>
      <c r="G15" s="626"/>
    </row>
    <row r="16" spans="1:38" x14ac:dyDescent="0.2">
      <c r="A16" s="207" t="s">
        <v>235</v>
      </c>
      <c r="B16" s="209">
        <v>157.99893333333335</v>
      </c>
      <c r="C16" s="196">
        <v>26.333155555555564</v>
      </c>
      <c r="D16" s="196">
        <v>69.130144444444468</v>
      </c>
      <c r="E16" s="196">
        <v>62.53563333333333</v>
      </c>
      <c r="F16" s="626"/>
      <c r="G16" s="626"/>
    </row>
    <row r="17" spans="1:13" x14ac:dyDescent="0.2">
      <c r="A17" s="207" t="s">
        <v>236</v>
      </c>
      <c r="B17" s="208">
        <v>169.25</v>
      </c>
      <c r="C17" s="92">
        <v>32.758064516129032</v>
      </c>
      <c r="D17" s="92">
        <v>71.28203548387097</v>
      </c>
      <c r="E17" s="92">
        <v>65.20989999999999</v>
      </c>
      <c r="F17" s="626"/>
      <c r="G17" s="626"/>
    </row>
    <row r="18" spans="1:13" x14ac:dyDescent="0.2">
      <c r="A18" s="207" t="s">
        <v>281</v>
      </c>
      <c r="B18" s="208">
        <v>129.01583333333332</v>
      </c>
      <c r="C18" s="92">
        <v>27.428562992125983</v>
      </c>
      <c r="D18" s="92">
        <v>35.379203674540669</v>
      </c>
      <c r="E18" s="92">
        <v>66.208066666666667</v>
      </c>
      <c r="F18" s="626"/>
      <c r="G18" s="626"/>
    </row>
    <row r="19" spans="1:13" x14ac:dyDescent="0.2">
      <c r="A19" s="3" t="s">
        <v>282</v>
      </c>
      <c r="B19" s="208">
        <v>154.19999999999999</v>
      </c>
      <c r="C19" s="92">
        <v>28.834146341463416</v>
      </c>
      <c r="D19" s="92">
        <v>63.935720325203242</v>
      </c>
      <c r="E19" s="92">
        <v>61.43013333333333</v>
      </c>
      <c r="F19" s="626"/>
      <c r="G19" s="626"/>
    </row>
    <row r="20" spans="1:13" x14ac:dyDescent="0.2">
      <c r="A20" s="3" t="s">
        <v>206</v>
      </c>
      <c r="B20" s="208">
        <v>166.24080000000001</v>
      </c>
      <c r="C20" s="92">
        <v>29.977849180327873</v>
      </c>
      <c r="D20" s="92">
        <v>72.839984153005474</v>
      </c>
      <c r="E20" s="92">
        <v>63.42296666666666</v>
      </c>
      <c r="F20" s="626"/>
      <c r="G20" s="626"/>
    </row>
    <row r="21" spans="1:13" x14ac:dyDescent="0.2">
      <c r="A21" s="3" t="s">
        <v>283</v>
      </c>
      <c r="B21" s="208">
        <v>133.48353333333333</v>
      </c>
      <c r="C21" s="92">
        <v>23.166563636363634</v>
      </c>
      <c r="D21" s="92">
        <v>51.839136363636356</v>
      </c>
      <c r="E21" s="92">
        <v>58.477833333333329</v>
      </c>
      <c r="F21" s="626"/>
      <c r="G21" s="626"/>
    </row>
    <row r="22" spans="1:13" x14ac:dyDescent="0.2">
      <c r="A22" s="195" t="s">
        <v>284</v>
      </c>
      <c r="B22" s="208">
        <v>130.8749</v>
      </c>
      <c r="C22" s="92">
        <v>22.713825619834708</v>
      </c>
      <c r="D22" s="92">
        <v>46.600174380165285</v>
      </c>
      <c r="E22" s="92">
        <v>61.560900000000004</v>
      </c>
      <c r="F22" s="626"/>
      <c r="G22" s="626"/>
    </row>
    <row r="23" spans="1:13" x14ac:dyDescent="0.2">
      <c r="A23" s="195" t="s">
        <v>285</v>
      </c>
      <c r="B23" s="210">
        <v>136.44</v>
      </c>
      <c r="C23" s="211">
        <v>19.824615384615388</v>
      </c>
      <c r="D23" s="211">
        <v>51.630984615384619</v>
      </c>
      <c r="E23" s="211">
        <v>64.984399999999994</v>
      </c>
      <c r="F23" s="626"/>
      <c r="G23" s="626"/>
    </row>
    <row r="24" spans="1:13" x14ac:dyDescent="0.2">
      <c r="A24" s="195" t="s">
        <v>286</v>
      </c>
      <c r="B24" s="210">
        <v>134</v>
      </c>
      <c r="C24" s="211">
        <v>20.440677966101696</v>
      </c>
      <c r="D24" s="211">
        <v>54.938322033898295</v>
      </c>
      <c r="E24" s="211">
        <v>58.621000000000016</v>
      </c>
      <c r="F24" s="626"/>
      <c r="G24" s="626"/>
    </row>
    <row r="25" spans="1:13" x14ac:dyDescent="0.2">
      <c r="A25" s="195" t="s">
        <v>556</v>
      </c>
      <c r="B25" s="210">
        <v>185.00666666666666</v>
      </c>
      <c r="C25" s="211">
        <v>32.10859504132231</v>
      </c>
      <c r="D25" s="211">
        <v>82.114138292011006</v>
      </c>
      <c r="E25" s="211">
        <v>70.783933333333337</v>
      </c>
      <c r="F25" s="626"/>
      <c r="G25" s="626"/>
    </row>
    <row r="26" spans="1:13" x14ac:dyDescent="0.2">
      <c r="A26" s="3" t="s">
        <v>287</v>
      </c>
      <c r="B26" s="210">
        <v>126.67996666666666</v>
      </c>
      <c r="C26" s="211">
        <v>23.688123848238483</v>
      </c>
      <c r="D26" s="211">
        <v>36.790842818428168</v>
      </c>
      <c r="E26" s="211">
        <v>66.201000000000008</v>
      </c>
      <c r="F26" s="626"/>
      <c r="G26" s="626"/>
    </row>
    <row r="27" spans="1:13" x14ac:dyDescent="0.2">
      <c r="A27" s="195" t="s">
        <v>237</v>
      </c>
      <c r="B27" s="210">
        <v>167.05</v>
      </c>
      <c r="C27" s="211">
        <v>31.2369918699187</v>
      </c>
      <c r="D27" s="211">
        <v>66.798074796747983</v>
      </c>
      <c r="E27" s="211">
        <v>69.014933333333332</v>
      </c>
      <c r="F27" s="626"/>
      <c r="G27" s="626"/>
    </row>
    <row r="28" spans="1:13" x14ac:dyDescent="0.2">
      <c r="A28" s="195" t="s">
        <v>558</v>
      </c>
      <c r="B28" s="208">
        <v>133.02616666666665</v>
      </c>
      <c r="C28" s="92">
        <v>23.087185950413222</v>
      </c>
      <c r="D28" s="92">
        <v>50.494014049586774</v>
      </c>
      <c r="E28" s="92">
        <v>59.444966666666666</v>
      </c>
      <c r="F28" s="626"/>
      <c r="G28" s="626"/>
    </row>
    <row r="29" spans="1:13" x14ac:dyDescent="0.2">
      <c r="A29" s="3" t="s">
        <v>288</v>
      </c>
      <c r="B29" s="210">
        <v>120.47473333333332</v>
      </c>
      <c r="C29" s="211">
        <v>19.235461624649858</v>
      </c>
      <c r="D29" s="211">
        <v>36.945305042016798</v>
      </c>
      <c r="E29" s="211">
        <v>64.293966666666662</v>
      </c>
      <c r="F29" s="626"/>
      <c r="G29" s="626"/>
    </row>
    <row r="30" spans="1:13" x14ac:dyDescent="0.2">
      <c r="A30" s="675" t="s">
        <v>238</v>
      </c>
      <c r="B30" s="208">
        <v>164.58546666666669</v>
      </c>
      <c r="C30" s="92">
        <v>32.917093333333341</v>
      </c>
      <c r="D30" s="92">
        <v>61.13490666666668</v>
      </c>
      <c r="E30" s="92">
        <v>70.533466666666669</v>
      </c>
      <c r="F30" s="626"/>
      <c r="G30" s="626"/>
    </row>
    <row r="31" spans="1:13" x14ac:dyDescent="0.2">
      <c r="A31" s="676" t="s">
        <v>289</v>
      </c>
      <c r="B31" s="677">
        <v>155.37990604357992</v>
      </c>
      <c r="C31" s="677">
        <v>27.457607624872558</v>
      </c>
      <c r="D31" s="677">
        <v>60.481131752040689</v>
      </c>
      <c r="E31" s="677">
        <v>67.441166666666675</v>
      </c>
      <c r="F31" s="626"/>
      <c r="G31" s="626"/>
    </row>
    <row r="32" spans="1:13" x14ac:dyDescent="0.2">
      <c r="A32" s="674" t="s">
        <v>290</v>
      </c>
      <c r="B32" s="673">
        <v>160.52304986475471</v>
      </c>
      <c r="C32" s="673">
        <v>27.686031248450725</v>
      </c>
      <c r="D32" s="673">
        <v>65.087755525484994</v>
      </c>
      <c r="E32" s="673">
        <v>67.749263090818999</v>
      </c>
      <c r="F32" s="626"/>
      <c r="G32" s="626"/>
      <c r="M32" s="627"/>
    </row>
    <row r="33" spans="1:13" x14ac:dyDescent="0.2">
      <c r="A33" s="672" t="s">
        <v>291</v>
      </c>
      <c r="B33" s="678">
        <v>17.235036571421404</v>
      </c>
      <c r="C33" s="678">
        <v>2.8178636520870946</v>
      </c>
      <c r="D33" s="678">
        <v>17.676441455181987</v>
      </c>
      <c r="E33" s="678">
        <v>-3.2592685358476672</v>
      </c>
      <c r="F33" s="626"/>
      <c r="G33" s="626"/>
      <c r="M33" s="627"/>
    </row>
    <row r="34" spans="1:13" x14ac:dyDescent="0.2">
      <c r="A34" s="80"/>
      <c r="B34" s="3"/>
      <c r="C34" s="3"/>
      <c r="D34" s="3"/>
      <c r="E34" s="55" t="s">
        <v>583</v>
      </c>
    </row>
    <row r="35" spans="1:13" s="1" customFormat="1" x14ac:dyDescent="0.2">
      <c r="B35" s="626"/>
      <c r="C35" s="626"/>
      <c r="D35" s="626"/>
      <c r="E35" s="626"/>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5" t="s">
        <v>292</v>
      </c>
      <c r="B1" s="795"/>
      <c r="C1" s="795"/>
      <c r="D1" s="3"/>
      <c r="E1" s="3"/>
    </row>
    <row r="2" spans="1:36" x14ac:dyDescent="0.2">
      <c r="A2" s="796"/>
      <c r="B2" s="795"/>
      <c r="C2" s="795"/>
      <c r="D2" s="3"/>
      <c r="E2" s="55" t="s">
        <v>261</v>
      </c>
    </row>
    <row r="3" spans="1:36" x14ac:dyDescent="0.2">
      <c r="A3" s="57"/>
      <c r="B3" s="203" t="s">
        <v>267</v>
      </c>
      <c r="C3" s="203" t="s">
        <v>268</v>
      </c>
      <c r="D3" s="203" t="s">
        <v>269</v>
      </c>
      <c r="E3" s="203" t="s">
        <v>270</v>
      </c>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286"/>
      <c r="AH3" s="286"/>
      <c r="AI3" s="286"/>
      <c r="AJ3" s="286"/>
    </row>
    <row r="4" spans="1:36" x14ac:dyDescent="0.2">
      <c r="A4" s="204" t="s">
        <v>271</v>
      </c>
      <c r="B4" s="205">
        <v>128.00778662666673</v>
      </c>
      <c r="C4" s="206">
        <v>22.21622743107439</v>
      </c>
      <c r="D4" s="206">
        <v>38.042314072259018</v>
      </c>
      <c r="E4" s="206">
        <v>67.749245123333324</v>
      </c>
      <c r="F4" s="626"/>
      <c r="G4" s="626"/>
      <c r="H4" s="627"/>
      <c r="I4" s="627"/>
      <c r="J4" s="627"/>
      <c r="K4" s="627"/>
      <c r="L4" s="627"/>
      <c r="M4" s="627"/>
      <c r="N4" s="627"/>
      <c r="O4" s="627"/>
      <c r="P4" s="627"/>
      <c r="Q4" s="627"/>
      <c r="R4" s="627"/>
      <c r="S4" s="627"/>
      <c r="T4" s="627"/>
      <c r="U4" s="627"/>
      <c r="V4" s="627"/>
      <c r="W4" s="627"/>
      <c r="X4" s="627"/>
      <c r="Y4" s="627"/>
      <c r="Z4" s="627"/>
      <c r="AA4" s="627"/>
      <c r="AB4" s="627"/>
      <c r="AC4" s="627"/>
      <c r="AD4" s="627"/>
      <c r="AE4" s="627"/>
      <c r="AF4" s="627"/>
      <c r="AG4" s="285"/>
      <c r="AH4" s="285"/>
      <c r="AI4" s="285"/>
      <c r="AJ4" s="285"/>
    </row>
    <row r="5" spans="1:36" x14ac:dyDescent="0.2">
      <c r="A5" s="207" t="s">
        <v>272</v>
      </c>
      <c r="B5" s="208">
        <v>140.69999999999999</v>
      </c>
      <c r="C5" s="92">
        <v>19.406896551724138</v>
      </c>
      <c r="D5" s="92">
        <v>50.097736781609179</v>
      </c>
      <c r="E5" s="92">
        <v>71.195366666666672</v>
      </c>
      <c r="G5" s="626"/>
      <c r="H5" s="628"/>
      <c r="I5" s="628"/>
      <c r="J5" s="628"/>
      <c r="K5" s="628"/>
      <c r="L5" s="627"/>
      <c r="M5" s="627"/>
      <c r="N5" s="627"/>
      <c r="O5" s="627"/>
      <c r="P5" s="627"/>
      <c r="Q5" s="627"/>
      <c r="R5" s="627"/>
      <c r="S5" s="627"/>
      <c r="T5" s="627"/>
      <c r="U5" s="627"/>
      <c r="V5" s="627"/>
      <c r="W5" s="627"/>
      <c r="X5" s="627"/>
      <c r="Y5" s="627"/>
      <c r="Z5" s="627"/>
      <c r="AA5" s="627"/>
      <c r="AB5" s="627"/>
      <c r="AC5" s="627"/>
      <c r="AD5" s="627"/>
      <c r="AE5" s="627"/>
      <c r="AF5" s="627"/>
      <c r="AG5" s="285"/>
      <c r="AH5" s="285"/>
      <c r="AI5" s="285"/>
      <c r="AJ5" s="285"/>
    </row>
    <row r="6" spans="1:36" x14ac:dyDescent="0.2">
      <c r="A6" s="207" t="s">
        <v>273</v>
      </c>
      <c r="B6" s="208">
        <v>125.65</v>
      </c>
      <c r="C6" s="92">
        <v>20.94166666666667</v>
      </c>
      <c r="D6" s="92">
        <v>40.512933333333343</v>
      </c>
      <c r="E6" s="92">
        <v>64.195399999999992</v>
      </c>
      <c r="G6" s="626"/>
      <c r="L6" s="627"/>
      <c r="M6" s="627"/>
      <c r="N6" s="627"/>
      <c r="O6" s="627"/>
      <c r="P6" s="627"/>
      <c r="Q6" s="627"/>
      <c r="R6" s="627"/>
      <c r="S6" s="627"/>
      <c r="T6" s="627"/>
      <c r="U6" s="627"/>
      <c r="V6" s="627"/>
      <c r="W6" s="627"/>
      <c r="X6" s="627"/>
      <c r="Y6" s="627"/>
      <c r="Z6" s="627"/>
      <c r="AA6" s="627"/>
      <c r="AB6" s="627"/>
      <c r="AC6" s="627"/>
      <c r="AD6" s="627"/>
      <c r="AE6" s="627"/>
      <c r="AF6" s="627"/>
      <c r="AG6" s="285"/>
      <c r="AH6" s="285"/>
      <c r="AI6" s="285"/>
      <c r="AJ6" s="285"/>
    </row>
    <row r="7" spans="1:36" x14ac:dyDescent="0.2">
      <c r="A7" s="207" t="s">
        <v>234</v>
      </c>
      <c r="B7" s="208">
        <v>151.14713333333333</v>
      </c>
      <c r="C7" s="92">
        <v>26.232147107438017</v>
      </c>
      <c r="D7" s="92">
        <v>60.016119559228649</v>
      </c>
      <c r="E7" s="92">
        <v>64.898866666666663</v>
      </c>
      <c r="G7" s="626"/>
      <c r="L7" s="628"/>
      <c r="M7" s="628"/>
      <c r="N7" s="628"/>
      <c r="O7" s="628"/>
      <c r="P7" s="628"/>
      <c r="Q7" s="628"/>
      <c r="R7" s="628"/>
      <c r="S7" s="628"/>
      <c r="T7" s="628"/>
      <c r="U7" s="628"/>
      <c r="V7" s="628"/>
      <c r="W7" s="628"/>
      <c r="X7" s="628"/>
      <c r="Y7" s="628"/>
      <c r="Z7" s="628"/>
      <c r="AA7" s="628"/>
      <c r="AB7" s="628"/>
      <c r="AC7" s="628"/>
      <c r="AD7" s="628"/>
      <c r="AE7" s="628"/>
      <c r="AF7" s="628"/>
      <c r="AG7" s="287"/>
      <c r="AH7" s="287"/>
      <c r="AI7" s="287"/>
      <c r="AJ7" s="287"/>
    </row>
    <row r="8" spans="1:36" x14ac:dyDescent="0.2">
      <c r="A8" s="207" t="s">
        <v>274</v>
      </c>
      <c r="B8" s="208">
        <v>110.85043333333336</v>
      </c>
      <c r="C8" s="92">
        <v>18.475072222222227</v>
      </c>
      <c r="D8" s="92">
        <v>33.029494444444467</v>
      </c>
      <c r="E8" s="92">
        <v>59.345866666666666</v>
      </c>
      <c r="G8" s="626"/>
    </row>
    <row r="9" spans="1:36" x14ac:dyDescent="0.2">
      <c r="A9" s="207" t="s">
        <v>275</v>
      </c>
      <c r="B9" s="208">
        <v>131.4118</v>
      </c>
      <c r="C9" s="92">
        <v>20.981715966386556</v>
      </c>
      <c r="D9" s="92">
        <v>41.069984033613423</v>
      </c>
      <c r="E9" s="92">
        <v>69.360100000000017</v>
      </c>
      <c r="G9" s="626"/>
    </row>
    <row r="10" spans="1:36" x14ac:dyDescent="0.2">
      <c r="A10" s="207" t="s">
        <v>276</v>
      </c>
      <c r="B10" s="208">
        <v>140.18826666666669</v>
      </c>
      <c r="C10" s="92">
        <v>28.037653333333338</v>
      </c>
      <c r="D10" s="92">
        <v>40.841846666666697</v>
      </c>
      <c r="E10" s="92">
        <v>71.308766666666656</v>
      </c>
      <c r="G10" s="626"/>
    </row>
    <row r="11" spans="1:36" x14ac:dyDescent="0.2">
      <c r="A11" s="207" t="s">
        <v>277</v>
      </c>
      <c r="B11" s="208">
        <v>144.99666666666664</v>
      </c>
      <c r="C11" s="92">
        <v>28.999333333333329</v>
      </c>
      <c r="D11" s="92">
        <v>43.612066666666664</v>
      </c>
      <c r="E11" s="92">
        <v>72.385266666666652</v>
      </c>
      <c r="G11" s="626"/>
    </row>
    <row r="12" spans="1:36" x14ac:dyDescent="0.2">
      <c r="A12" s="207" t="s">
        <v>278</v>
      </c>
      <c r="B12" s="208">
        <v>126.90666666666667</v>
      </c>
      <c r="C12" s="92">
        <v>21.151111111111113</v>
      </c>
      <c r="D12" s="92">
        <v>39.765022222222221</v>
      </c>
      <c r="E12" s="92">
        <v>65.990533333333332</v>
      </c>
      <c r="G12" s="626"/>
    </row>
    <row r="13" spans="1:36" x14ac:dyDescent="0.2">
      <c r="A13" s="207" t="s">
        <v>279</v>
      </c>
      <c r="B13" s="208">
        <v>130.63719999999998</v>
      </c>
      <c r="C13" s="92">
        <v>23.557527868852457</v>
      </c>
      <c r="D13" s="92">
        <v>46.394138797814193</v>
      </c>
      <c r="E13" s="92">
        <v>60.685533333333318</v>
      </c>
      <c r="G13" s="626"/>
    </row>
    <row r="14" spans="1:36" x14ac:dyDescent="0.2">
      <c r="A14" s="207" t="s">
        <v>205</v>
      </c>
      <c r="B14" s="208">
        <v>123.85666666666665</v>
      </c>
      <c r="C14" s="92">
        <v>20.642777777777777</v>
      </c>
      <c r="D14" s="92">
        <v>37.200255555555543</v>
      </c>
      <c r="E14" s="92">
        <v>66.013633333333331</v>
      </c>
      <c r="G14" s="626"/>
    </row>
    <row r="15" spans="1:36" x14ac:dyDescent="0.2">
      <c r="A15" s="207" t="s">
        <v>280</v>
      </c>
      <c r="B15" s="208">
        <v>151.83333333333331</v>
      </c>
      <c r="C15" s="92">
        <v>29.387096774193541</v>
      </c>
      <c r="D15" s="92">
        <v>51.052036559139793</v>
      </c>
      <c r="E15" s="92">
        <v>71.394199999999984</v>
      </c>
      <c r="G15" s="626"/>
    </row>
    <row r="16" spans="1:36" x14ac:dyDescent="0.2">
      <c r="A16" s="207" t="s">
        <v>235</v>
      </c>
      <c r="B16" s="209">
        <v>144.21209999999999</v>
      </c>
      <c r="C16" s="196">
        <v>24.035350000000001</v>
      </c>
      <c r="D16" s="196">
        <v>60.910216666666663</v>
      </c>
      <c r="E16" s="196">
        <v>59.266533333333328</v>
      </c>
      <c r="G16" s="626"/>
    </row>
    <row r="17" spans="1:11" x14ac:dyDescent="0.2">
      <c r="A17" s="207" t="s">
        <v>236</v>
      </c>
      <c r="B17" s="208">
        <v>139.82</v>
      </c>
      <c r="C17" s="92">
        <v>27.061935483870965</v>
      </c>
      <c r="D17" s="92">
        <v>42.143564516129018</v>
      </c>
      <c r="E17" s="92">
        <v>70.614500000000007</v>
      </c>
      <c r="G17" s="626"/>
    </row>
    <row r="18" spans="1:11" x14ac:dyDescent="0.2">
      <c r="A18" s="207" t="s">
        <v>281</v>
      </c>
      <c r="B18" s="208">
        <v>128.42426666666665</v>
      </c>
      <c r="C18" s="92">
        <v>27.302796850393698</v>
      </c>
      <c r="D18" s="92">
        <v>32.55470314960629</v>
      </c>
      <c r="E18" s="92">
        <v>68.566766666666666</v>
      </c>
      <c r="G18" s="626"/>
    </row>
    <row r="19" spans="1:11" x14ac:dyDescent="0.2">
      <c r="A19" s="3" t="s">
        <v>282</v>
      </c>
      <c r="B19" s="208">
        <v>143.15766666666667</v>
      </c>
      <c r="C19" s="92">
        <v>26.769319783197837</v>
      </c>
      <c r="D19" s="92">
        <v>53.537946883468827</v>
      </c>
      <c r="E19" s="92">
        <v>62.850400000000015</v>
      </c>
      <c r="G19" s="626"/>
    </row>
    <row r="20" spans="1:11" x14ac:dyDescent="0.2">
      <c r="A20" s="3" t="s">
        <v>206</v>
      </c>
      <c r="B20" s="208">
        <v>151.03093333333334</v>
      </c>
      <c r="C20" s="92">
        <v>27.235086338797814</v>
      </c>
      <c r="D20" s="92">
        <v>61.73988032786886</v>
      </c>
      <c r="E20" s="92">
        <v>62.055966666666663</v>
      </c>
      <c r="G20" s="626"/>
    </row>
    <row r="21" spans="1:11" x14ac:dyDescent="0.2">
      <c r="A21" s="3" t="s">
        <v>283</v>
      </c>
      <c r="B21" s="208">
        <v>123.13843333333332</v>
      </c>
      <c r="C21" s="92">
        <v>21.371133057851239</v>
      </c>
      <c r="D21" s="92">
        <v>42.425100275482073</v>
      </c>
      <c r="E21" s="92">
        <v>59.342200000000012</v>
      </c>
      <c r="G21" s="626"/>
    </row>
    <row r="22" spans="1:11" x14ac:dyDescent="0.2">
      <c r="A22" s="195" t="s">
        <v>284</v>
      </c>
      <c r="B22" s="208">
        <v>119.83250000000001</v>
      </c>
      <c r="C22" s="92">
        <v>20.797376033057851</v>
      </c>
      <c r="D22" s="92">
        <v>37.200090633608816</v>
      </c>
      <c r="E22" s="92">
        <v>61.835033333333342</v>
      </c>
      <c r="G22" s="626"/>
    </row>
    <row r="23" spans="1:11" x14ac:dyDescent="0.2">
      <c r="A23" s="195" t="s">
        <v>285</v>
      </c>
      <c r="B23" s="210">
        <v>125.06666666666668</v>
      </c>
      <c r="C23" s="211">
        <v>18.172079772079776</v>
      </c>
      <c r="D23" s="211">
        <v>40.441953561253563</v>
      </c>
      <c r="E23" s="211">
        <v>66.452633333333338</v>
      </c>
      <c r="G23" s="626"/>
    </row>
    <row r="24" spans="1:11" x14ac:dyDescent="0.2">
      <c r="A24" s="195" t="s">
        <v>286</v>
      </c>
      <c r="B24" s="210">
        <v>121</v>
      </c>
      <c r="C24" s="211">
        <v>18.457627118644066</v>
      </c>
      <c r="D24" s="211">
        <v>47.240372881355938</v>
      </c>
      <c r="E24" s="211">
        <v>55.302</v>
      </c>
      <c r="G24" s="626"/>
    </row>
    <row r="25" spans="1:11" x14ac:dyDescent="0.2">
      <c r="A25" s="195" t="s">
        <v>556</v>
      </c>
      <c r="B25" s="210">
        <v>148.48666666666665</v>
      </c>
      <c r="C25" s="211">
        <v>25.770413223140491</v>
      </c>
      <c r="D25" s="211">
        <v>52.968220110192831</v>
      </c>
      <c r="E25" s="211">
        <v>69.748033333333325</v>
      </c>
      <c r="G25" s="626"/>
    </row>
    <row r="26" spans="1:11" x14ac:dyDescent="0.2">
      <c r="A26" s="3" t="s">
        <v>287</v>
      </c>
      <c r="B26" s="210">
        <v>121.76196666666665</v>
      </c>
      <c r="C26" s="211">
        <v>22.768497831978319</v>
      </c>
      <c r="D26" s="211">
        <v>32.505002168021662</v>
      </c>
      <c r="E26" s="211">
        <v>66.488466666666667</v>
      </c>
      <c r="G26" s="626"/>
    </row>
    <row r="27" spans="1:11" x14ac:dyDescent="0.2">
      <c r="A27" s="195" t="s">
        <v>237</v>
      </c>
      <c r="B27" s="210">
        <v>146.64333333333335</v>
      </c>
      <c r="C27" s="211">
        <v>27.421111111111117</v>
      </c>
      <c r="D27" s="211">
        <v>51.335155555555573</v>
      </c>
      <c r="E27" s="211">
        <v>67.887066666666655</v>
      </c>
      <c r="G27" s="626"/>
    </row>
    <row r="28" spans="1:11" x14ac:dyDescent="0.2">
      <c r="A28" s="195" t="s">
        <v>558</v>
      </c>
      <c r="B28" s="208">
        <v>124.86936666666665</v>
      </c>
      <c r="C28" s="92">
        <v>21.671542975206609</v>
      </c>
      <c r="D28" s="92">
        <v>39.129023691460048</v>
      </c>
      <c r="E28" s="92">
        <v>64.068799999999996</v>
      </c>
      <c r="G28" s="626"/>
    </row>
    <row r="29" spans="1:11" x14ac:dyDescent="0.2">
      <c r="A29" s="3" t="s">
        <v>288</v>
      </c>
      <c r="B29" s="210">
        <v>116.90686666666666</v>
      </c>
      <c r="C29" s="211">
        <v>18.665802240896358</v>
      </c>
      <c r="D29" s="211">
        <v>33.859964425770301</v>
      </c>
      <c r="E29" s="211">
        <v>64.381100000000004</v>
      </c>
      <c r="G29" s="626"/>
    </row>
    <row r="30" spans="1:11" x14ac:dyDescent="0.2">
      <c r="A30" s="675" t="s">
        <v>238</v>
      </c>
      <c r="B30" s="208">
        <v>175.13183333333333</v>
      </c>
      <c r="C30" s="92">
        <v>35.026366666666668</v>
      </c>
      <c r="D30" s="92">
        <v>43.245299999999979</v>
      </c>
      <c r="E30" s="92">
        <v>96.860166666666686</v>
      </c>
      <c r="G30" s="626"/>
    </row>
    <row r="31" spans="1:11" x14ac:dyDescent="0.2">
      <c r="A31" s="676" t="s">
        <v>289</v>
      </c>
      <c r="B31" s="677">
        <v>138.17927109100887</v>
      </c>
      <c r="C31" s="677">
        <v>24.418036438017161</v>
      </c>
      <c r="D31" s="677">
        <v>47.44203465299173</v>
      </c>
      <c r="E31" s="677">
        <v>66.319199999999981</v>
      </c>
      <c r="G31" s="626"/>
    </row>
    <row r="32" spans="1:11" x14ac:dyDescent="0.2">
      <c r="A32" s="674" t="s">
        <v>290</v>
      </c>
      <c r="B32" s="673">
        <v>140.20221578491095</v>
      </c>
      <c r="C32" s="673">
        <v>24.181218401927151</v>
      </c>
      <c r="D32" s="673">
        <v>50.471021883388246</v>
      </c>
      <c r="E32" s="673">
        <v>65.549975499595547</v>
      </c>
      <c r="G32" s="626"/>
      <c r="H32" s="627"/>
      <c r="I32" s="627"/>
      <c r="J32" s="627"/>
      <c r="K32" s="627"/>
    </row>
    <row r="33" spans="1:11" x14ac:dyDescent="0.2">
      <c r="A33" s="672" t="s">
        <v>291</v>
      </c>
      <c r="B33" s="678">
        <v>12.194429158244219</v>
      </c>
      <c r="C33" s="678">
        <v>1.9649909708527602</v>
      </c>
      <c r="D33" s="678">
        <v>12.428707811129229</v>
      </c>
      <c r="E33" s="678">
        <v>-2.1992696237377771</v>
      </c>
      <c r="G33" s="626"/>
      <c r="H33" s="627"/>
      <c r="I33" s="627"/>
      <c r="J33" s="627"/>
      <c r="K33" s="627"/>
    </row>
    <row r="34" spans="1:11" x14ac:dyDescent="0.2">
      <c r="A34" s="80"/>
      <c r="B34" s="3"/>
      <c r="C34" s="3"/>
      <c r="D34" s="3"/>
      <c r="E34" s="55" t="s">
        <v>583</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5" t="s">
        <v>35</v>
      </c>
      <c r="B1" s="795"/>
      <c r="C1" s="795"/>
    </row>
    <row r="2" spans="1:3" x14ac:dyDescent="0.2">
      <c r="A2" s="795"/>
      <c r="B2" s="795"/>
      <c r="C2" s="795"/>
    </row>
    <row r="3" spans="1:3" x14ac:dyDescent="0.2">
      <c r="A3" s="54"/>
      <c r="B3" s="3"/>
      <c r="C3" s="55" t="s">
        <v>261</v>
      </c>
    </row>
    <row r="4" spans="1:3" x14ac:dyDescent="0.2">
      <c r="A4" s="57"/>
      <c r="B4" s="203" t="s">
        <v>267</v>
      </c>
      <c r="C4" s="203" t="s">
        <v>270</v>
      </c>
    </row>
    <row r="5" spans="1:3" x14ac:dyDescent="0.2">
      <c r="A5" s="732" t="s">
        <v>271</v>
      </c>
      <c r="B5" s="733">
        <v>74.679566666666659</v>
      </c>
      <c r="C5" s="734">
        <v>52.047499999999999</v>
      </c>
    </row>
    <row r="6" spans="1:3" x14ac:dyDescent="0.2">
      <c r="A6" s="207" t="s">
        <v>272</v>
      </c>
      <c r="B6" s="474">
        <v>77.42</v>
      </c>
      <c r="C6" s="475">
        <v>58.923766666666666</v>
      </c>
    </row>
    <row r="7" spans="1:3" x14ac:dyDescent="0.2">
      <c r="A7" s="207" t="s">
        <v>273</v>
      </c>
      <c r="B7" s="474">
        <v>77.012199999999993</v>
      </c>
      <c r="C7" s="475">
        <v>53.258600000000001</v>
      </c>
    </row>
    <row r="8" spans="1:3" x14ac:dyDescent="0.2">
      <c r="A8" s="207" t="s">
        <v>234</v>
      </c>
      <c r="B8" s="474">
        <v>66.88966666666667</v>
      </c>
      <c r="C8" s="475">
        <v>53.41579999999999</v>
      </c>
    </row>
    <row r="9" spans="1:3" x14ac:dyDescent="0.2">
      <c r="A9" s="207" t="s">
        <v>274</v>
      </c>
      <c r="B9" s="474">
        <v>103.07033333333334</v>
      </c>
      <c r="C9" s="475">
        <v>52.861699999999999</v>
      </c>
    </row>
    <row r="10" spans="1:3" x14ac:dyDescent="0.2">
      <c r="A10" s="207" t="s">
        <v>275</v>
      </c>
      <c r="B10" s="474">
        <v>83.67179999999999</v>
      </c>
      <c r="C10" s="475">
        <v>61.769366666666656</v>
      </c>
    </row>
    <row r="11" spans="1:3" x14ac:dyDescent="0.2">
      <c r="A11" s="207" t="s">
        <v>276</v>
      </c>
      <c r="B11" s="474">
        <v>68.639533333333333</v>
      </c>
      <c r="C11" s="475">
        <v>50.333366666666663</v>
      </c>
    </row>
    <row r="12" spans="1:3" x14ac:dyDescent="0.2">
      <c r="A12" s="207" t="s">
        <v>277</v>
      </c>
      <c r="B12" s="474">
        <v>150.35520000000002</v>
      </c>
      <c r="C12" s="475">
        <v>83.503733333333329</v>
      </c>
    </row>
    <row r="13" spans="1:3" x14ac:dyDescent="0.2">
      <c r="A13" s="207" t="s">
        <v>278</v>
      </c>
      <c r="B13" s="474">
        <v>0</v>
      </c>
      <c r="C13" s="475">
        <v>0</v>
      </c>
    </row>
    <row r="14" spans="1:3" x14ac:dyDescent="0.2">
      <c r="A14" s="207" t="s">
        <v>279</v>
      </c>
      <c r="B14" s="474">
        <v>102.58226666666664</v>
      </c>
      <c r="C14" s="475">
        <v>60.70676666666666</v>
      </c>
    </row>
    <row r="15" spans="1:3" x14ac:dyDescent="0.2">
      <c r="A15" s="207" t="s">
        <v>205</v>
      </c>
      <c r="B15" s="474">
        <v>88.813333333333333</v>
      </c>
      <c r="C15" s="475">
        <v>68.211133333333336</v>
      </c>
    </row>
    <row r="16" spans="1:3" x14ac:dyDescent="0.2">
      <c r="A16" s="207" t="s">
        <v>280</v>
      </c>
      <c r="B16" s="474">
        <v>107.16840000000002</v>
      </c>
      <c r="C16" s="475">
        <v>58.8461</v>
      </c>
    </row>
    <row r="17" spans="1:3" x14ac:dyDescent="0.2">
      <c r="A17" s="207" t="s">
        <v>235</v>
      </c>
      <c r="B17" s="474">
        <v>90.697199999999995</v>
      </c>
      <c r="C17" s="475">
        <v>59.961166666666657</v>
      </c>
    </row>
    <row r="18" spans="1:3" x14ac:dyDescent="0.2">
      <c r="A18" s="207" t="s">
        <v>236</v>
      </c>
      <c r="B18" s="474">
        <v>0</v>
      </c>
      <c r="C18" s="475">
        <v>0</v>
      </c>
    </row>
    <row r="19" spans="1:3" x14ac:dyDescent="0.2">
      <c r="A19" s="207" t="s">
        <v>281</v>
      </c>
      <c r="B19" s="474">
        <v>128.42426666666665</v>
      </c>
      <c r="C19" s="475">
        <v>68.566766666666666</v>
      </c>
    </row>
    <row r="20" spans="1:3" x14ac:dyDescent="0.2">
      <c r="A20" s="207" t="s">
        <v>282</v>
      </c>
      <c r="B20" s="474">
        <v>73.215333333333334</v>
      </c>
      <c r="C20" s="475">
        <v>48.689800000000005</v>
      </c>
    </row>
    <row r="21" spans="1:3" x14ac:dyDescent="0.2">
      <c r="A21" s="207" t="s">
        <v>206</v>
      </c>
      <c r="B21" s="474">
        <v>130.19810000000001</v>
      </c>
      <c r="C21" s="475">
        <v>66.398699999999991</v>
      </c>
    </row>
    <row r="22" spans="1:3" x14ac:dyDescent="0.2">
      <c r="A22" s="207" t="s">
        <v>283</v>
      </c>
      <c r="B22" s="474">
        <v>75.626666666666651</v>
      </c>
      <c r="C22" s="475">
        <v>59.342300000000009</v>
      </c>
    </row>
    <row r="23" spans="1:3" x14ac:dyDescent="0.2">
      <c r="A23" s="207" t="s">
        <v>284</v>
      </c>
      <c r="B23" s="474">
        <v>63.276233333333337</v>
      </c>
      <c r="C23" s="475">
        <v>50.180133333333337</v>
      </c>
    </row>
    <row r="24" spans="1:3" x14ac:dyDescent="0.2">
      <c r="A24" s="207" t="s">
        <v>285</v>
      </c>
      <c r="B24" s="474">
        <v>68.63666666666667</v>
      </c>
      <c r="C24" s="475">
        <v>53.852966666666667</v>
      </c>
    </row>
    <row r="25" spans="1:3" x14ac:dyDescent="0.2">
      <c r="A25" s="207" t="s">
        <v>286</v>
      </c>
      <c r="B25" s="474">
        <v>53.379999999999995</v>
      </c>
      <c r="C25" s="475">
        <v>61.537000000000013</v>
      </c>
    </row>
    <row r="26" spans="1:3" x14ac:dyDescent="0.2">
      <c r="A26" s="207" t="s">
        <v>556</v>
      </c>
      <c r="B26" s="474">
        <v>134.96666666666667</v>
      </c>
      <c r="C26" s="475">
        <v>58.574566666666655</v>
      </c>
    </row>
    <row r="27" spans="1:3" x14ac:dyDescent="0.2">
      <c r="A27" s="207" t="s">
        <v>287</v>
      </c>
      <c r="B27" s="474">
        <v>80.820300000000003</v>
      </c>
      <c r="C27" s="475">
        <v>60.624333333333347</v>
      </c>
    </row>
    <row r="28" spans="1:3" x14ac:dyDescent="0.2">
      <c r="A28" s="207" t="s">
        <v>237</v>
      </c>
      <c r="B28" s="474">
        <v>124.28</v>
      </c>
      <c r="C28" s="475">
        <v>62.120500000000007</v>
      </c>
    </row>
    <row r="29" spans="1:3" x14ac:dyDescent="0.2">
      <c r="A29" s="207" t="s">
        <v>558</v>
      </c>
      <c r="B29" s="474">
        <v>73.363599999999991</v>
      </c>
      <c r="C29" s="475">
        <v>51.694833333333335</v>
      </c>
    </row>
    <row r="30" spans="1:3" x14ac:dyDescent="0.2">
      <c r="A30" s="207" t="s">
        <v>288</v>
      </c>
      <c r="B30" s="474">
        <v>97.043833333333325</v>
      </c>
      <c r="C30" s="475">
        <v>47.689599999999999</v>
      </c>
    </row>
    <row r="31" spans="1:3" x14ac:dyDescent="0.2">
      <c r="A31" s="207" t="s">
        <v>238</v>
      </c>
      <c r="B31" s="474">
        <v>119.22866666666667</v>
      </c>
      <c r="C31" s="475">
        <v>57.77536666666667</v>
      </c>
    </row>
    <row r="32" spans="1:3" x14ac:dyDescent="0.2">
      <c r="A32" s="676" t="s">
        <v>289</v>
      </c>
      <c r="B32" s="680">
        <v>82.714347243469717</v>
      </c>
      <c r="C32" s="680">
        <v>58.136466666666671</v>
      </c>
    </row>
    <row r="33" spans="1:3" x14ac:dyDescent="0.2">
      <c r="A33" s="674" t="s">
        <v>290</v>
      </c>
      <c r="B33" s="679">
        <v>81.524722258958292</v>
      </c>
      <c r="C33" s="679">
        <v>57.861436710320575</v>
      </c>
    </row>
    <row r="34" spans="1:3" x14ac:dyDescent="0.2">
      <c r="A34" s="672" t="s">
        <v>291</v>
      </c>
      <c r="B34" s="699">
        <v>6.8451555922916327</v>
      </c>
      <c r="C34" s="699">
        <v>5.8139367103205757</v>
      </c>
    </row>
    <row r="35" spans="1:3" x14ac:dyDescent="0.2">
      <c r="A35" s="80"/>
      <c r="B35" s="3"/>
      <c r="C35" s="55" t="s">
        <v>525</v>
      </c>
    </row>
    <row r="36" spans="1:3" x14ac:dyDescent="0.2">
      <c r="A36" s="80" t="s">
        <v>490</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293</v>
      </c>
    </row>
    <row r="3" spans="1:13" x14ac:dyDescent="0.2">
      <c r="A3" s="550"/>
      <c r="B3" s="145">
        <v>2020</v>
      </c>
      <c r="C3" s="145" t="s">
        <v>520</v>
      </c>
      <c r="D3" s="145" t="s">
        <v>520</v>
      </c>
      <c r="E3" s="145">
        <v>2021</v>
      </c>
      <c r="F3" s="145" t="s">
        <v>520</v>
      </c>
      <c r="G3" s="145" t="s">
        <v>520</v>
      </c>
      <c r="H3" s="145" t="s">
        <v>520</v>
      </c>
      <c r="I3" s="145" t="s">
        <v>520</v>
      </c>
      <c r="J3" s="145" t="s">
        <v>520</v>
      </c>
      <c r="K3" s="145" t="s">
        <v>520</v>
      </c>
      <c r="L3" s="145" t="s">
        <v>520</v>
      </c>
      <c r="M3" s="145" t="s">
        <v>520</v>
      </c>
    </row>
    <row r="4" spans="1:13" x14ac:dyDescent="0.2">
      <c r="A4" s="452"/>
      <c r="B4" s="551">
        <v>44105</v>
      </c>
      <c r="C4" s="551">
        <v>44136</v>
      </c>
      <c r="D4" s="551">
        <v>44166</v>
      </c>
      <c r="E4" s="551">
        <v>44197</v>
      </c>
      <c r="F4" s="551">
        <v>44228</v>
      </c>
      <c r="G4" s="551">
        <v>44256</v>
      </c>
      <c r="H4" s="551">
        <v>44287</v>
      </c>
      <c r="I4" s="551">
        <v>44317</v>
      </c>
      <c r="J4" s="551">
        <v>44348</v>
      </c>
      <c r="K4" s="551">
        <v>44378</v>
      </c>
      <c r="L4" s="551">
        <v>44409</v>
      </c>
      <c r="M4" s="551">
        <v>44440</v>
      </c>
    </row>
    <row r="5" spans="1:13" x14ac:dyDescent="0.2">
      <c r="A5" s="552" t="s">
        <v>294</v>
      </c>
      <c r="B5" s="553">
        <v>40.076818181818183</v>
      </c>
      <c r="C5" s="553">
        <v>42.712380952380954</v>
      </c>
      <c r="D5" s="553">
        <v>49.979545454545466</v>
      </c>
      <c r="E5" s="553">
        <v>54.562380952380948</v>
      </c>
      <c r="F5" s="553">
        <v>62.363749999999996</v>
      </c>
      <c r="G5" s="553">
        <v>65.401739130434777</v>
      </c>
      <c r="H5" s="553">
        <v>64.79249999999999</v>
      </c>
      <c r="I5" s="553">
        <v>68.549000000000007</v>
      </c>
      <c r="J5" s="553">
        <v>73.113636363636374</v>
      </c>
      <c r="K5" s="553">
        <v>75.130454545454555</v>
      </c>
      <c r="L5" s="553">
        <v>70.812272727272727</v>
      </c>
      <c r="M5" s="553">
        <v>74.442727272727268</v>
      </c>
    </row>
    <row r="6" spans="1:13" x14ac:dyDescent="0.2">
      <c r="A6" s="554" t="s">
        <v>295</v>
      </c>
      <c r="B6" s="553">
        <v>39.3959090909091</v>
      </c>
      <c r="C6" s="553">
        <v>40.937368421052639</v>
      </c>
      <c r="D6" s="553">
        <v>47.024999999999984</v>
      </c>
      <c r="E6" s="553">
        <v>52.008421052631569</v>
      </c>
      <c r="F6" s="553">
        <v>59.046315789473681</v>
      </c>
      <c r="G6" s="553">
        <v>62.333043478260862</v>
      </c>
      <c r="H6" s="553">
        <v>61.716666666666661</v>
      </c>
      <c r="I6" s="553">
        <v>65.169500000000014</v>
      </c>
      <c r="J6" s="553">
        <v>71.378181818181815</v>
      </c>
      <c r="K6" s="553">
        <v>72.485238095238103</v>
      </c>
      <c r="L6" s="553">
        <v>67.730454545454549</v>
      </c>
      <c r="M6" s="553">
        <v>71.646190476190469</v>
      </c>
    </row>
    <row r="7" spans="1:13" x14ac:dyDescent="0.2">
      <c r="A7" s="555" t="s">
        <v>296</v>
      </c>
      <c r="B7" s="556">
        <v>1.1775181818181817</v>
      </c>
      <c r="C7" s="556">
        <v>1.1837904761904763</v>
      </c>
      <c r="D7" s="556">
        <v>1.2169727272727275</v>
      </c>
      <c r="E7" s="556">
        <v>1.2170850000000004</v>
      </c>
      <c r="F7" s="556">
        <v>1.2097900000000001</v>
      </c>
      <c r="G7" s="556">
        <v>1.1899086956521738</v>
      </c>
      <c r="H7" s="556">
        <v>1.1979100000000005</v>
      </c>
      <c r="I7" s="556">
        <v>1.2145904761904762</v>
      </c>
      <c r="J7" s="556">
        <v>1.204709090909091</v>
      </c>
      <c r="K7" s="556">
        <v>1.1821818181818182</v>
      </c>
      <c r="L7" s="556">
        <v>1.1771818181818181</v>
      </c>
      <c r="M7" s="556">
        <v>1.177031818181818</v>
      </c>
    </row>
    <row r="8" spans="1:13" x14ac:dyDescent="0.2">
      <c r="M8" s="161" t="s">
        <v>297</v>
      </c>
    </row>
    <row r="9" spans="1:13" x14ac:dyDescent="0.2">
      <c r="A9" s="557"/>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293</v>
      </c>
    </row>
    <row r="3" spans="1:13" x14ac:dyDescent="0.2">
      <c r="A3" s="558"/>
      <c r="B3" s="145">
        <v>2020</v>
      </c>
      <c r="C3" s="145" t="s">
        <v>520</v>
      </c>
      <c r="D3" s="145" t="s">
        <v>520</v>
      </c>
      <c r="E3" s="145">
        <v>2021</v>
      </c>
      <c r="F3" s="145" t="s">
        <v>520</v>
      </c>
      <c r="G3" s="145" t="s">
        <v>520</v>
      </c>
      <c r="H3" s="145" t="s">
        <v>520</v>
      </c>
      <c r="I3" s="145" t="s">
        <v>520</v>
      </c>
      <c r="J3" s="145" t="s">
        <v>520</v>
      </c>
      <c r="K3" s="145" t="s">
        <v>520</v>
      </c>
      <c r="L3" s="145" t="s">
        <v>520</v>
      </c>
      <c r="M3" s="145" t="s">
        <v>520</v>
      </c>
    </row>
    <row r="4" spans="1:13" x14ac:dyDescent="0.2">
      <c r="A4" s="452"/>
      <c r="B4" s="551">
        <v>44105</v>
      </c>
      <c r="C4" s="551">
        <v>44136</v>
      </c>
      <c r="D4" s="551">
        <v>44166</v>
      </c>
      <c r="E4" s="551">
        <v>44197</v>
      </c>
      <c r="F4" s="551">
        <v>44228</v>
      </c>
      <c r="G4" s="551">
        <v>44256</v>
      </c>
      <c r="H4" s="551">
        <v>44287</v>
      </c>
      <c r="I4" s="551">
        <v>44317</v>
      </c>
      <c r="J4" s="551">
        <v>44348</v>
      </c>
      <c r="K4" s="551">
        <v>44378</v>
      </c>
      <c r="L4" s="551">
        <v>44409</v>
      </c>
      <c r="M4" s="551">
        <v>44440</v>
      </c>
    </row>
    <row r="5" spans="1:13" x14ac:dyDescent="0.2">
      <c r="A5" s="498" t="s">
        <v>298</v>
      </c>
      <c r="B5" s="405"/>
      <c r="C5" s="405"/>
      <c r="D5" s="405"/>
      <c r="E5" s="405"/>
      <c r="F5" s="405"/>
      <c r="G5" s="405"/>
      <c r="H5" s="405"/>
      <c r="I5" s="405"/>
      <c r="J5" s="405"/>
      <c r="K5" s="405"/>
      <c r="L5" s="405"/>
      <c r="M5" s="405"/>
    </row>
    <row r="6" spans="1:13" x14ac:dyDescent="0.2">
      <c r="A6" s="559" t="s">
        <v>299</v>
      </c>
      <c r="B6" s="404">
        <v>39.706363636363633</v>
      </c>
      <c r="C6" s="404">
        <v>41.448571428571427</v>
      </c>
      <c r="D6" s="404">
        <v>48.66478260869566</v>
      </c>
      <c r="E6" s="404">
        <v>53.524285714285725</v>
      </c>
      <c r="F6" s="404">
        <v>59.778999999999996</v>
      </c>
      <c r="G6" s="404">
        <v>65.186521739130427</v>
      </c>
      <c r="H6" s="404">
        <v>63.160909090909087</v>
      </c>
      <c r="I6" s="404">
        <v>65.797142857142845</v>
      </c>
      <c r="J6" s="404">
        <v>70.25272727272727</v>
      </c>
      <c r="K6" s="404">
        <v>72.356818181818184</v>
      </c>
      <c r="L6" s="404">
        <v>69.452727272727259</v>
      </c>
      <c r="M6" s="404">
        <v>72.853636363636369</v>
      </c>
    </row>
    <row r="7" spans="1:13" x14ac:dyDescent="0.2">
      <c r="A7" s="559" t="s">
        <v>300</v>
      </c>
      <c r="B7" s="404">
        <v>40.712727272727271</v>
      </c>
      <c r="C7" s="404">
        <v>43.43</v>
      </c>
      <c r="D7" s="404">
        <v>49.615000000000002</v>
      </c>
      <c r="E7" s="404">
        <v>54.881000000000007</v>
      </c>
      <c r="F7" s="404">
        <v>61.377999999999986</v>
      </c>
      <c r="G7" s="404">
        <v>64.306086956521753</v>
      </c>
      <c r="H7" s="404">
        <v>63.221428571428568</v>
      </c>
      <c r="I7" s="404">
        <v>66.230476190476196</v>
      </c>
      <c r="J7" s="404">
        <v>71.201818181818169</v>
      </c>
      <c r="K7" s="404">
        <v>72.26318181818182</v>
      </c>
      <c r="L7" s="404">
        <v>68.84999999999998</v>
      </c>
      <c r="M7" s="404">
        <v>72.832727272727283</v>
      </c>
    </row>
    <row r="8" spans="1:13" x14ac:dyDescent="0.2">
      <c r="A8" s="559" t="s">
        <v>562</v>
      </c>
      <c r="B8" s="404">
        <v>39.531818181818188</v>
      </c>
      <c r="C8" s="404">
        <v>41.220952380952383</v>
      </c>
      <c r="D8" s="404">
        <v>48.363043478260877</v>
      </c>
      <c r="E8" s="404">
        <v>53.236190476190465</v>
      </c>
      <c r="F8" s="404">
        <v>59.242999999999995</v>
      </c>
      <c r="G8" s="404">
        <v>64.200000000000017</v>
      </c>
      <c r="H8" s="404">
        <v>62.010909090909102</v>
      </c>
      <c r="I8" s="404">
        <v>64.608571428571423</v>
      </c>
      <c r="J8" s="404">
        <v>69.093636363636364</v>
      </c>
      <c r="K8" s="404">
        <v>70.994545454545445</v>
      </c>
      <c r="L8" s="404">
        <v>68.022272727272721</v>
      </c>
      <c r="M8" s="404">
        <v>71.431363636363642</v>
      </c>
    </row>
    <row r="9" spans="1:13" x14ac:dyDescent="0.2">
      <c r="A9" s="559" t="s">
        <v>563</v>
      </c>
      <c r="B9" s="404">
        <v>38.76818181818183</v>
      </c>
      <c r="C9" s="404">
        <v>40.375714285714288</v>
      </c>
      <c r="D9" s="404">
        <v>47.608695652173914</v>
      </c>
      <c r="E9" s="404">
        <v>52.124285714285719</v>
      </c>
      <c r="F9" s="404">
        <v>57.880500000000005</v>
      </c>
      <c r="G9" s="404">
        <v>62.754347826086963</v>
      </c>
      <c r="H9" s="404">
        <v>60.560909090909078</v>
      </c>
      <c r="I9" s="404">
        <v>63.301428571428566</v>
      </c>
      <c r="J9" s="404">
        <v>67.602727272727265</v>
      </c>
      <c r="K9" s="404">
        <v>69.294545454545428</v>
      </c>
      <c r="L9" s="404">
        <v>66.274545454545446</v>
      </c>
      <c r="M9" s="404">
        <v>69.681363636363642</v>
      </c>
    </row>
    <row r="10" spans="1:13" x14ac:dyDescent="0.2">
      <c r="A10" s="560" t="s">
        <v>302</v>
      </c>
      <c r="B10" s="459">
        <v>40.428636363636372</v>
      </c>
      <c r="C10" s="459">
        <v>43.034285714285708</v>
      </c>
      <c r="D10" s="459">
        <v>50.496190476190478</v>
      </c>
      <c r="E10" s="459">
        <v>54.685238095238098</v>
      </c>
      <c r="F10" s="459">
        <v>61.946500000000015</v>
      </c>
      <c r="G10" s="459">
        <v>65.521304347826074</v>
      </c>
      <c r="H10" s="459">
        <v>63.617499999999993</v>
      </c>
      <c r="I10" s="459">
        <v>67.422000000000011</v>
      </c>
      <c r="J10" s="459">
        <v>71.919545454545428</v>
      </c>
      <c r="K10" s="459">
        <v>73.935909090909092</v>
      </c>
      <c r="L10" s="459">
        <v>69.804999999999993</v>
      </c>
      <c r="M10" s="459">
        <v>73.390909090909091</v>
      </c>
    </row>
    <row r="11" spans="1:13" x14ac:dyDescent="0.2">
      <c r="A11" s="498" t="s">
        <v>301</v>
      </c>
      <c r="B11" s="406"/>
      <c r="C11" s="406"/>
      <c r="D11" s="406"/>
      <c r="E11" s="406"/>
      <c r="F11" s="406"/>
      <c r="G11" s="406"/>
      <c r="H11" s="406"/>
      <c r="I11" s="406"/>
      <c r="J11" s="406"/>
      <c r="K11" s="406"/>
      <c r="L11" s="406"/>
      <c r="M11" s="406"/>
    </row>
    <row r="12" spans="1:13" x14ac:dyDescent="0.2">
      <c r="A12" s="559" t="s">
        <v>303</v>
      </c>
      <c r="B12" s="404">
        <v>39.928636363636372</v>
      </c>
      <c r="C12" s="404">
        <v>42.596190476190486</v>
      </c>
      <c r="D12" s="404">
        <v>50.160476190476196</v>
      </c>
      <c r="E12" s="404">
        <v>54.863809523809529</v>
      </c>
      <c r="F12" s="404">
        <v>62.463999999999999</v>
      </c>
      <c r="G12" s="404">
        <v>65.706086956521744</v>
      </c>
      <c r="H12" s="404">
        <v>64.135000000000005</v>
      </c>
      <c r="I12" s="404">
        <v>67.931999999999988</v>
      </c>
      <c r="J12" s="404">
        <v>72.458181818181828</v>
      </c>
      <c r="K12" s="404">
        <v>75.363181818181815</v>
      </c>
      <c r="L12" s="404">
        <v>71.155000000000015</v>
      </c>
      <c r="M12" s="404">
        <v>74.486363636363635</v>
      </c>
    </row>
    <row r="13" spans="1:13" x14ac:dyDescent="0.2">
      <c r="A13" s="559" t="s">
        <v>304</v>
      </c>
      <c r="B13" s="404">
        <v>37.925000000000004</v>
      </c>
      <c r="C13" s="404">
        <v>40.209523809523802</v>
      </c>
      <c r="D13" s="404">
        <v>48.278260869565223</v>
      </c>
      <c r="E13" s="404">
        <v>52.94857142857142</v>
      </c>
      <c r="F13" s="404">
        <v>60.636499999999991</v>
      </c>
      <c r="G13" s="404">
        <v>63.643043478260871</v>
      </c>
      <c r="H13" s="404">
        <v>62.362727272727277</v>
      </c>
      <c r="I13" s="404">
        <v>66.156666666666652</v>
      </c>
      <c r="J13" s="404">
        <v>71.181363636363642</v>
      </c>
      <c r="K13" s="404">
        <v>73.647272727272721</v>
      </c>
      <c r="L13" s="404">
        <v>69.437272727272727</v>
      </c>
      <c r="M13" s="404">
        <v>72.846818181818193</v>
      </c>
    </row>
    <row r="14" spans="1:13" x14ac:dyDescent="0.2">
      <c r="A14" s="559" t="s">
        <v>305</v>
      </c>
      <c r="B14" s="404">
        <v>39.744545454545452</v>
      </c>
      <c r="C14" s="404">
        <v>42.696190476190473</v>
      </c>
      <c r="D14" s="404">
        <v>50.329523809523813</v>
      </c>
      <c r="E14" s="404">
        <v>54.866190476190482</v>
      </c>
      <c r="F14" s="404">
        <v>62.476500000000001</v>
      </c>
      <c r="G14" s="404">
        <v>65.621304347826097</v>
      </c>
      <c r="H14" s="404">
        <v>64.302499999999995</v>
      </c>
      <c r="I14" s="404">
        <v>67.782000000000011</v>
      </c>
      <c r="J14" s="404">
        <v>73.458181818181814</v>
      </c>
      <c r="K14" s="404">
        <v>75.926818181818177</v>
      </c>
      <c r="L14" s="404">
        <v>70.754999999999995</v>
      </c>
      <c r="M14" s="404">
        <v>74.55</v>
      </c>
    </row>
    <row r="15" spans="1:13" x14ac:dyDescent="0.2">
      <c r="A15" s="498" t="s">
        <v>209</v>
      </c>
      <c r="B15" s="406"/>
      <c r="C15" s="406"/>
      <c r="D15" s="406"/>
      <c r="E15" s="406"/>
      <c r="F15" s="406"/>
      <c r="G15" s="406"/>
      <c r="H15" s="406"/>
      <c r="I15" s="406"/>
      <c r="J15" s="406"/>
      <c r="K15" s="406"/>
      <c r="L15" s="406"/>
      <c r="M15" s="406"/>
    </row>
    <row r="16" spans="1:13" x14ac:dyDescent="0.2">
      <c r="A16" s="559" t="s">
        <v>306</v>
      </c>
      <c r="B16" s="404">
        <v>40.387727272727268</v>
      </c>
      <c r="C16" s="404">
        <v>43.341428571428565</v>
      </c>
      <c r="D16" s="404">
        <v>50.153333333333322</v>
      </c>
      <c r="E16" s="404">
        <v>54.751904761904761</v>
      </c>
      <c r="F16" s="404">
        <v>61.57650000000001</v>
      </c>
      <c r="G16" s="404">
        <v>64.162608695652182</v>
      </c>
      <c r="H16" s="404">
        <v>62.528571428571446</v>
      </c>
      <c r="I16" s="404">
        <v>66.879499999999993</v>
      </c>
      <c r="J16" s="404">
        <v>71.326363636363652</v>
      </c>
      <c r="K16" s="404">
        <v>72.51318181818182</v>
      </c>
      <c r="L16" s="404">
        <v>68.220909090909103</v>
      </c>
      <c r="M16" s="404">
        <v>72.625</v>
      </c>
    </row>
    <row r="17" spans="1:13" x14ac:dyDescent="0.2">
      <c r="A17" s="498" t="s">
        <v>307</v>
      </c>
      <c r="B17" s="499"/>
      <c r="C17" s="499"/>
      <c r="D17" s="499"/>
      <c r="E17" s="499"/>
      <c r="F17" s="499"/>
      <c r="G17" s="499"/>
      <c r="H17" s="499"/>
      <c r="I17" s="499"/>
      <c r="J17" s="499"/>
      <c r="K17" s="499"/>
      <c r="L17" s="499"/>
      <c r="M17" s="499"/>
    </row>
    <row r="18" spans="1:13" x14ac:dyDescent="0.2">
      <c r="A18" s="559" t="s">
        <v>308</v>
      </c>
      <c r="B18" s="404">
        <v>39.3959090909091</v>
      </c>
      <c r="C18" s="404">
        <v>40.937368421052639</v>
      </c>
      <c r="D18" s="404">
        <v>47.024999999999984</v>
      </c>
      <c r="E18" s="404">
        <v>52.008421052631569</v>
      </c>
      <c r="F18" s="404">
        <v>59.046315789473681</v>
      </c>
      <c r="G18" s="404">
        <v>62.333043478260862</v>
      </c>
      <c r="H18" s="404">
        <v>61.716666666666661</v>
      </c>
      <c r="I18" s="404">
        <v>65.169500000000014</v>
      </c>
      <c r="J18" s="404">
        <v>71.378181818181815</v>
      </c>
      <c r="K18" s="404">
        <v>72.485238095238103</v>
      </c>
      <c r="L18" s="404">
        <v>67.730454545454549</v>
      </c>
      <c r="M18" s="404">
        <v>71.646190476190469</v>
      </c>
    </row>
    <row r="19" spans="1:13" x14ac:dyDescent="0.2">
      <c r="A19" s="560" t="s">
        <v>309</v>
      </c>
      <c r="B19" s="459">
        <v>35.68</v>
      </c>
      <c r="C19" s="459">
        <v>38.64380952380953</v>
      </c>
      <c r="D19" s="459">
        <v>45.319565217391307</v>
      </c>
      <c r="E19" s="459">
        <v>50.602380952380955</v>
      </c>
      <c r="F19" s="459">
        <v>57.177999999999997</v>
      </c>
      <c r="G19" s="459">
        <v>60.918695652173909</v>
      </c>
      <c r="H19" s="459">
        <v>60.109090909090902</v>
      </c>
      <c r="I19" s="459">
        <v>62.550476190476196</v>
      </c>
      <c r="J19" s="459">
        <v>67.142272727272726</v>
      </c>
      <c r="K19" s="459">
        <v>68.108636363636364</v>
      </c>
      <c r="L19" s="459">
        <v>64.105000000000004</v>
      </c>
      <c r="M19" s="459">
        <v>67.378181818181815</v>
      </c>
    </row>
    <row r="20" spans="1:13" x14ac:dyDescent="0.2">
      <c r="A20" s="498" t="s">
        <v>310</v>
      </c>
      <c r="B20" s="499"/>
      <c r="C20" s="499"/>
      <c r="D20" s="499"/>
      <c r="E20" s="499"/>
      <c r="F20" s="499"/>
      <c r="G20" s="499"/>
      <c r="H20" s="499"/>
      <c r="I20" s="499"/>
      <c r="J20" s="499"/>
      <c r="K20" s="499"/>
      <c r="L20" s="499"/>
      <c r="M20" s="499"/>
    </row>
    <row r="21" spans="1:13" x14ac:dyDescent="0.2">
      <c r="A21" s="559" t="s">
        <v>311</v>
      </c>
      <c r="B21" s="404">
        <v>40.256818181818183</v>
      </c>
      <c r="C21" s="404">
        <v>42.612857142857138</v>
      </c>
      <c r="D21" s="404">
        <v>50.483809523809526</v>
      </c>
      <c r="E21" s="404">
        <v>54.978095238095229</v>
      </c>
      <c r="F21" s="404">
        <v>63.002500000000012</v>
      </c>
      <c r="G21" s="404">
        <v>66.245217391304351</v>
      </c>
      <c r="H21" s="404">
        <v>65.063999999999993</v>
      </c>
      <c r="I21" s="404">
        <v>69.611000000000004</v>
      </c>
      <c r="J21" s="404">
        <v>73.727272727272734</v>
      </c>
      <c r="K21" s="404">
        <v>76.256363636363631</v>
      </c>
      <c r="L21" s="404">
        <v>71.892727272727271</v>
      </c>
      <c r="M21" s="404">
        <v>74.657272727272741</v>
      </c>
    </row>
    <row r="22" spans="1:13" x14ac:dyDescent="0.2">
      <c r="A22" s="559" t="s">
        <v>312</v>
      </c>
      <c r="B22" s="407">
        <v>39.830000000000005</v>
      </c>
      <c r="C22" s="407">
        <v>42.14142857142857</v>
      </c>
      <c r="D22" s="407">
        <v>50.125714285714288</v>
      </c>
      <c r="E22" s="407">
        <v>54.751904761904761</v>
      </c>
      <c r="F22" s="407">
        <v>62.79</v>
      </c>
      <c r="G22" s="407">
        <v>65.961304347826086</v>
      </c>
      <c r="H22" s="407">
        <v>64.677000000000007</v>
      </c>
      <c r="I22" s="407">
        <v>69.426999999999992</v>
      </c>
      <c r="J22" s="407">
        <v>73.430454545454538</v>
      </c>
      <c r="K22" s="407">
        <v>76.13818181818182</v>
      </c>
      <c r="L22" s="407">
        <v>71.750454545454531</v>
      </c>
      <c r="M22" s="407">
        <v>74.50772727272728</v>
      </c>
    </row>
    <row r="23" spans="1:13" x14ac:dyDescent="0.2">
      <c r="A23" s="560" t="s">
        <v>313</v>
      </c>
      <c r="B23" s="459">
        <v>39.804090909090903</v>
      </c>
      <c r="C23" s="459">
        <v>42.021904761904771</v>
      </c>
      <c r="D23" s="459">
        <v>50.192857142857143</v>
      </c>
      <c r="E23" s="459">
        <v>54.606666666666655</v>
      </c>
      <c r="F23" s="459">
        <v>62.774500000000003</v>
      </c>
      <c r="G23" s="459">
        <v>65.924347826086958</v>
      </c>
      <c r="H23" s="459">
        <v>64.646499999999975</v>
      </c>
      <c r="I23" s="459">
        <v>69.417000000000002</v>
      </c>
      <c r="J23" s="459">
        <v>73.289090909090902</v>
      </c>
      <c r="K23" s="459">
        <v>76.06340909090909</v>
      </c>
      <c r="L23" s="459">
        <v>71.754999999999981</v>
      </c>
      <c r="M23" s="459">
        <v>74.433636363636367</v>
      </c>
    </row>
    <row r="24" spans="1:13" s="629" customFormat="1" x14ac:dyDescent="0.2">
      <c r="A24" s="561" t="s">
        <v>314</v>
      </c>
      <c r="B24" s="562">
        <v>40.077727272727266</v>
      </c>
      <c r="C24" s="562">
        <v>42.611904761904754</v>
      </c>
      <c r="D24" s="562">
        <v>49.20782608695653</v>
      </c>
      <c r="E24" s="562">
        <v>54.183809523809522</v>
      </c>
      <c r="F24" s="562">
        <v>61.052500000000009</v>
      </c>
      <c r="G24" s="562">
        <v>64.560434782608667</v>
      </c>
      <c r="H24" s="562">
        <v>63.248095238095253</v>
      </c>
      <c r="I24" s="562">
        <v>66.909523809523819</v>
      </c>
      <c r="J24" s="562">
        <v>71.887727272727261</v>
      </c>
      <c r="K24" s="562">
        <v>73.52272727272728</v>
      </c>
      <c r="L24" s="562">
        <v>70.334090909090918</v>
      </c>
      <c r="M24" s="562">
        <v>73.885909090909095</v>
      </c>
    </row>
    <row r="25" spans="1:13" x14ac:dyDescent="0.2">
      <c r="A25" s="557"/>
      <c r="M25" s="161" t="s">
        <v>297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158"/>
    </row>
    <row r="2" spans="1:14" ht="13.9" customHeight="1" x14ac:dyDescent="0.2">
      <c r="A2" s="158"/>
      <c r="B2" s="158"/>
      <c r="N2" s="161" t="s">
        <v>315</v>
      </c>
    </row>
    <row r="3" spans="1:14" ht="13.9" customHeight="1" x14ac:dyDescent="0.2">
      <c r="A3" s="566"/>
      <c r="B3" s="566"/>
      <c r="C3" s="145">
        <v>2020</v>
      </c>
      <c r="D3" s="145" t="s">
        <v>520</v>
      </c>
      <c r="E3" s="145" t="s">
        <v>520</v>
      </c>
      <c r="F3" s="145">
        <v>2021</v>
      </c>
      <c r="G3" s="145" t="s">
        <v>520</v>
      </c>
      <c r="H3" s="145" t="s">
        <v>520</v>
      </c>
      <c r="I3" s="145" t="s">
        <v>520</v>
      </c>
      <c r="J3" s="145" t="s">
        <v>520</v>
      </c>
      <c r="K3" s="145" t="s">
        <v>520</v>
      </c>
      <c r="L3" s="145" t="s">
        <v>520</v>
      </c>
      <c r="M3" s="145" t="s">
        <v>520</v>
      </c>
      <c r="N3" s="145" t="s">
        <v>520</v>
      </c>
    </row>
    <row r="4" spans="1:14" ht="13.9" customHeight="1" x14ac:dyDescent="0.2">
      <c r="C4" s="551">
        <v>44105</v>
      </c>
      <c r="D4" s="551">
        <v>44136</v>
      </c>
      <c r="E4" s="551">
        <v>44166</v>
      </c>
      <c r="F4" s="551">
        <v>44197</v>
      </c>
      <c r="G4" s="551">
        <v>44228</v>
      </c>
      <c r="H4" s="551">
        <v>44256</v>
      </c>
      <c r="I4" s="551">
        <v>44287</v>
      </c>
      <c r="J4" s="551">
        <v>44317</v>
      </c>
      <c r="K4" s="551">
        <v>44348</v>
      </c>
      <c r="L4" s="551">
        <v>44378</v>
      </c>
      <c r="M4" s="551">
        <v>44409</v>
      </c>
      <c r="N4" s="551">
        <v>44440</v>
      </c>
    </row>
    <row r="5" spans="1:14" ht="13.9" customHeight="1" x14ac:dyDescent="0.2">
      <c r="A5" s="841" t="s">
        <v>491</v>
      </c>
      <c r="B5" s="567" t="s">
        <v>316</v>
      </c>
      <c r="C5" s="563">
        <v>382.92045454545456</v>
      </c>
      <c r="D5" s="563">
        <v>374.07142857142856</v>
      </c>
      <c r="E5" s="563">
        <v>427.33695652173913</v>
      </c>
      <c r="F5" s="563">
        <v>490.01190476190476</v>
      </c>
      <c r="G5" s="563">
        <v>556.0625</v>
      </c>
      <c r="H5" s="563">
        <v>583.95652173913038</v>
      </c>
      <c r="I5" s="563">
        <v>608.43181818181813</v>
      </c>
      <c r="J5" s="563">
        <v>638.52380952380952</v>
      </c>
      <c r="K5" s="563">
        <v>675.84090909090912</v>
      </c>
      <c r="L5" s="563">
        <v>693.98863636363637</v>
      </c>
      <c r="M5" s="563">
        <v>689.44047619047615</v>
      </c>
      <c r="N5" s="563">
        <v>734.43181818181813</v>
      </c>
    </row>
    <row r="6" spans="1:14" ht="13.9" customHeight="1" x14ac:dyDescent="0.2">
      <c r="A6" s="842"/>
      <c r="B6" s="568" t="s">
        <v>317</v>
      </c>
      <c r="C6" s="564">
        <v>386.01136363636363</v>
      </c>
      <c r="D6" s="564">
        <v>379.85714285714283</v>
      </c>
      <c r="E6" s="564">
        <v>431.22619047619048</v>
      </c>
      <c r="F6" s="564">
        <v>492.45</v>
      </c>
      <c r="G6" s="564">
        <v>556.5625</v>
      </c>
      <c r="H6" s="564">
        <v>609.43478260869563</v>
      </c>
      <c r="I6" s="564">
        <v>629.54999999999995</v>
      </c>
      <c r="J6" s="564">
        <v>655.6973684210526</v>
      </c>
      <c r="K6" s="564">
        <v>689.59090909090912</v>
      </c>
      <c r="L6" s="564">
        <v>724.375</v>
      </c>
      <c r="M6" s="564">
        <v>713.21428571428567</v>
      </c>
      <c r="N6" s="564">
        <v>732.90909090909088</v>
      </c>
    </row>
    <row r="7" spans="1:14" ht="13.9" customHeight="1" x14ac:dyDescent="0.2">
      <c r="A7" s="841" t="s">
        <v>528</v>
      </c>
      <c r="B7" s="567" t="s">
        <v>316</v>
      </c>
      <c r="C7" s="565">
        <v>319.89772727272725</v>
      </c>
      <c r="D7" s="565">
        <v>352.1904761904762</v>
      </c>
      <c r="E7" s="565">
        <v>412.64285714285717</v>
      </c>
      <c r="F7" s="565">
        <v>453.91250000000002</v>
      </c>
      <c r="G7" s="565">
        <v>504.86250000000001</v>
      </c>
      <c r="H7" s="565">
        <v>521.86956521739125</v>
      </c>
      <c r="I7" s="565">
        <v>525.375</v>
      </c>
      <c r="J7" s="565">
        <v>558.40789473684208</v>
      </c>
      <c r="K7" s="565">
        <v>594.85227272727275</v>
      </c>
      <c r="L7" s="565">
        <v>608.89772727272725</v>
      </c>
      <c r="M7" s="565">
        <v>588.07142857142856</v>
      </c>
      <c r="N7" s="565">
        <v>634.4204545454545</v>
      </c>
    </row>
    <row r="8" spans="1:14" ht="13.9" customHeight="1" x14ac:dyDescent="0.2">
      <c r="A8" s="842"/>
      <c r="B8" s="568" t="s">
        <v>317</v>
      </c>
      <c r="C8" s="564">
        <v>325.84090909090907</v>
      </c>
      <c r="D8" s="564">
        <v>361.67857142857144</v>
      </c>
      <c r="E8" s="564">
        <v>424.88095238095241</v>
      </c>
      <c r="F8" s="564">
        <v>461.83749999999998</v>
      </c>
      <c r="G8" s="564">
        <v>517.5625</v>
      </c>
      <c r="H8" s="564">
        <v>528.83695652173913</v>
      </c>
      <c r="I8" s="564">
        <v>534.04999999999995</v>
      </c>
      <c r="J8" s="564">
        <v>569.5</v>
      </c>
      <c r="K8" s="564">
        <v>605.9545454545455</v>
      </c>
      <c r="L8" s="564">
        <v>617.9545454545455</v>
      </c>
      <c r="M8" s="564">
        <v>595.51190476190482</v>
      </c>
      <c r="N8" s="564">
        <v>646.76136363636363</v>
      </c>
    </row>
    <row r="9" spans="1:14" ht="13.9" customHeight="1" x14ac:dyDescent="0.2">
      <c r="A9" s="841" t="s">
        <v>492</v>
      </c>
      <c r="B9" s="567" t="s">
        <v>316</v>
      </c>
      <c r="C9" s="563">
        <v>331.82954545454544</v>
      </c>
      <c r="D9" s="563">
        <v>355.5595238095238</v>
      </c>
      <c r="E9" s="563">
        <v>411.21217391304344</v>
      </c>
      <c r="F9" s="563">
        <v>445.1742857142857</v>
      </c>
      <c r="G9" s="563">
        <v>503.03800000000001</v>
      </c>
      <c r="H9" s="563">
        <v>514.33695652173913</v>
      </c>
      <c r="I9" s="563">
        <v>512.38681818181806</v>
      </c>
      <c r="J9" s="563">
        <v>545.49476190476184</v>
      </c>
      <c r="K9" s="563">
        <v>586.65954545454542</v>
      </c>
      <c r="L9" s="563">
        <v>597.98863636363637</v>
      </c>
      <c r="M9" s="563">
        <v>577.40909090909088</v>
      </c>
      <c r="N9" s="563">
        <v>626.93772727272733</v>
      </c>
    </row>
    <row r="10" spans="1:14" ht="13.9" customHeight="1" x14ac:dyDescent="0.2">
      <c r="A10" s="842"/>
      <c r="B10" s="568" t="s">
        <v>317</v>
      </c>
      <c r="C10" s="564">
        <v>331.30136363636365</v>
      </c>
      <c r="D10" s="564">
        <v>357.41095238095238</v>
      </c>
      <c r="E10" s="564">
        <v>414.60142857142864</v>
      </c>
      <c r="F10" s="564">
        <v>452.363</v>
      </c>
      <c r="G10" s="564">
        <v>511.60699999999997</v>
      </c>
      <c r="H10" s="564">
        <v>524.18478260869563</v>
      </c>
      <c r="I10" s="564">
        <v>523.07500000000005</v>
      </c>
      <c r="J10" s="564">
        <v>557.69105263157905</v>
      </c>
      <c r="K10" s="564">
        <v>594.11954545454546</v>
      </c>
      <c r="L10" s="564">
        <v>601.46590909090912</v>
      </c>
      <c r="M10" s="564">
        <v>581.05952380952385</v>
      </c>
      <c r="N10" s="564">
        <v>631.26136363636363</v>
      </c>
    </row>
    <row r="11" spans="1:14" ht="13.9" customHeight="1" x14ac:dyDescent="0.2">
      <c r="A11" s="839" t="s">
        <v>318</v>
      </c>
      <c r="B11" s="567" t="s">
        <v>316</v>
      </c>
      <c r="C11" s="563">
        <v>280.05681818181819</v>
      </c>
      <c r="D11" s="563">
        <v>296.98809523809524</v>
      </c>
      <c r="E11" s="563">
        <v>325.81521739130437</v>
      </c>
      <c r="F11" s="563">
        <v>363.04761904761904</v>
      </c>
      <c r="G11" s="563">
        <v>419.61250000000001</v>
      </c>
      <c r="H11" s="563">
        <v>430.02173913043481</v>
      </c>
      <c r="I11" s="563">
        <v>417.22727272727275</v>
      </c>
      <c r="J11" s="563">
        <v>422.03571428571428</v>
      </c>
      <c r="K11" s="563">
        <v>447.00045454545455</v>
      </c>
      <c r="L11" s="563">
        <v>461.45454545454544</v>
      </c>
      <c r="M11" s="563">
        <v>446.71428571428572</v>
      </c>
      <c r="N11" s="563">
        <v>487.38090909090914</v>
      </c>
    </row>
    <row r="12" spans="1:14" ht="13.9" customHeight="1" x14ac:dyDescent="0.2">
      <c r="A12" s="840"/>
      <c r="B12" s="568" t="s">
        <v>317</v>
      </c>
      <c r="C12" s="564">
        <v>271.51136363636363</v>
      </c>
      <c r="D12" s="564">
        <v>290.96428571428572</v>
      </c>
      <c r="E12" s="564">
        <v>321.75</v>
      </c>
      <c r="F12" s="564">
        <v>357.96249999999998</v>
      </c>
      <c r="G12" s="564">
        <v>413.01249999999999</v>
      </c>
      <c r="H12" s="564">
        <v>427.02173913043481</v>
      </c>
      <c r="I12" s="564">
        <v>410.67500000000001</v>
      </c>
      <c r="J12" s="564">
        <v>416.35526315789474</v>
      </c>
      <c r="K12" s="564">
        <v>441.80681818181819</v>
      </c>
      <c r="L12" s="564">
        <v>456.15909090909093</v>
      </c>
      <c r="M12" s="564">
        <v>438.83333333333331</v>
      </c>
      <c r="N12" s="564">
        <v>480.35227272727275</v>
      </c>
    </row>
    <row r="13" spans="1:14" ht="13.9" customHeight="1" x14ac:dyDescent="0.2">
      <c r="B13" s="557"/>
      <c r="N13" s="161" t="s">
        <v>297</v>
      </c>
    </row>
    <row r="14" spans="1:14" ht="13.9" customHeight="1" x14ac:dyDescent="0.2">
      <c r="A14" s="557"/>
    </row>
    <row r="15" spans="1:14" ht="13.9" customHeight="1" x14ac:dyDescent="0.2">
      <c r="A15" s="557"/>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319</v>
      </c>
      <c r="B1" s="53"/>
      <c r="C1" s="53"/>
      <c r="D1" s="6"/>
      <c r="E1" s="6"/>
      <c r="F1" s="6"/>
      <c r="G1" s="6"/>
      <c r="H1" s="3"/>
    </row>
    <row r="2" spans="1:8" x14ac:dyDescent="0.2">
      <c r="A2" s="54"/>
      <c r="B2" s="54"/>
      <c r="C2" s="54"/>
      <c r="D2" s="65"/>
      <c r="E2" s="65"/>
      <c r="F2" s="65"/>
      <c r="G2" s="108"/>
      <c r="H2" s="55" t="s">
        <v>473</v>
      </c>
    </row>
    <row r="3" spans="1:8" x14ac:dyDescent="0.2">
      <c r="A3" s="56"/>
      <c r="B3" s="810">
        <f>INDICE!A3</f>
        <v>44440</v>
      </c>
      <c r="C3" s="809">
        <v>41671</v>
      </c>
      <c r="D3" s="809" t="s">
        <v>115</v>
      </c>
      <c r="E3" s="809"/>
      <c r="F3" s="809" t="s">
        <v>116</v>
      </c>
      <c r="G3" s="809"/>
      <c r="H3" s="809"/>
    </row>
    <row r="4" spans="1:8" ht="25.5" x14ac:dyDescent="0.2">
      <c r="A4" s="66"/>
      <c r="B4" s="184" t="s">
        <v>54</v>
      </c>
      <c r="C4" s="185" t="s">
        <v>455</v>
      </c>
      <c r="D4" s="184" t="s">
        <v>54</v>
      </c>
      <c r="E4" s="185" t="s">
        <v>455</v>
      </c>
      <c r="F4" s="184" t="s">
        <v>54</v>
      </c>
      <c r="G4" s="186" t="s">
        <v>455</v>
      </c>
      <c r="H4" s="185" t="s">
        <v>106</v>
      </c>
    </row>
    <row r="5" spans="1:8" x14ac:dyDescent="0.2">
      <c r="A5" s="3" t="s">
        <v>320</v>
      </c>
      <c r="B5" s="71">
        <v>18887.293000000001</v>
      </c>
      <c r="C5" s="72">
        <v>5.0493953093088555</v>
      </c>
      <c r="D5" s="71">
        <v>201295.49299999999</v>
      </c>
      <c r="E5" s="338">
        <v>7.8810506593370651</v>
      </c>
      <c r="F5" s="71">
        <v>273707.82</v>
      </c>
      <c r="G5" s="338">
        <v>5.0957487453838288</v>
      </c>
      <c r="H5" s="72">
        <v>75.080563367164302</v>
      </c>
    </row>
    <row r="6" spans="1:8" x14ac:dyDescent="0.2">
      <c r="A6" s="3" t="s">
        <v>321</v>
      </c>
      <c r="B6" s="58">
        <v>10165.584999999999</v>
      </c>
      <c r="C6" s="187">
        <v>1.2637668212448221</v>
      </c>
      <c r="D6" s="58">
        <v>58049.432000000001</v>
      </c>
      <c r="E6" s="59">
        <v>-14.642980442787731</v>
      </c>
      <c r="F6" s="58">
        <v>77662.528000000006</v>
      </c>
      <c r="G6" s="59">
        <v>-17.927153832447303</v>
      </c>
      <c r="H6" s="59">
        <v>21.30354315327261</v>
      </c>
    </row>
    <row r="7" spans="1:8" x14ac:dyDescent="0.2">
      <c r="A7" s="3" t="s">
        <v>322</v>
      </c>
      <c r="B7" s="95">
        <v>1148.9069999999999</v>
      </c>
      <c r="C7" s="73">
        <v>13.722091784819199</v>
      </c>
      <c r="D7" s="95">
        <v>9945.3009999999995</v>
      </c>
      <c r="E7" s="73">
        <v>13.616642432229639</v>
      </c>
      <c r="F7" s="95">
        <v>13181.817999999999</v>
      </c>
      <c r="G7" s="187">
        <v>13.8198082012181</v>
      </c>
      <c r="H7" s="187">
        <v>3.6158934795630864</v>
      </c>
    </row>
    <row r="8" spans="1:8" x14ac:dyDescent="0.2">
      <c r="A8" s="216" t="s">
        <v>186</v>
      </c>
      <c r="B8" s="217">
        <v>30201.785</v>
      </c>
      <c r="C8" s="218">
        <v>4.0420711622931105</v>
      </c>
      <c r="D8" s="217">
        <v>269290.22600000002</v>
      </c>
      <c r="E8" s="218">
        <v>2.2550925567863302</v>
      </c>
      <c r="F8" s="217">
        <v>364552.16600000003</v>
      </c>
      <c r="G8" s="218">
        <v>-0.57060731605879611</v>
      </c>
      <c r="H8" s="219">
        <v>100</v>
      </c>
    </row>
    <row r="9" spans="1:8" x14ac:dyDescent="0.2">
      <c r="A9" s="220" t="s">
        <v>627</v>
      </c>
      <c r="B9" s="74">
        <v>6184.0079999999998</v>
      </c>
      <c r="C9" s="75">
        <v>-6.7212782909139941</v>
      </c>
      <c r="D9" s="74">
        <v>56884.364000000001</v>
      </c>
      <c r="E9" s="75">
        <v>0.96522126788496387</v>
      </c>
      <c r="F9" s="74">
        <v>76791.59</v>
      </c>
      <c r="G9" s="190">
        <v>0.63703140664827573</v>
      </c>
      <c r="H9" s="190">
        <v>21.064636878333616</v>
      </c>
    </row>
    <row r="10" spans="1:8" x14ac:dyDescent="0.2">
      <c r="A10" s="3"/>
      <c r="B10" s="3"/>
      <c r="C10" s="3"/>
      <c r="D10" s="3"/>
      <c r="E10" s="3"/>
      <c r="F10" s="3"/>
      <c r="G10" s="108"/>
      <c r="H10" s="55" t="s">
        <v>221</v>
      </c>
    </row>
    <row r="11" spans="1:8" x14ac:dyDescent="0.2">
      <c r="A11" s="80" t="s">
        <v>584</v>
      </c>
      <c r="B11" s="80"/>
      <c r="C11" s="200"/>
      <c r="D11" s="200"/>
      <c r="E11" s="200"/>
      <c r="F11" s="80"/>
      <c r="G11" s="80"/>
      <c r="H11" s="80"/>
    </row>
    <row r="12" spans="1:8" x14ac:dyDescent="0.2">
      <c r="A12" s="80" t="s">
        <v>516</v>
      </c>
      <c r="B12" s="108"/>
      <c r="C12" s="108"/>
      <c r="D12" s="108"/>
      <c r="E12" s="108"/>
      <c r="F12" s="108"/>
      <c r="G12" s="108"/>
      <c r="H12" s="108"/>
    </row>
    <row r="13" spans="1:8" x14ac:dyDescent="0.2">
      <c r="A13" s="441" t="s">
        <v>543</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9" priority="8" operator="between">
      <formula>-0.5</formula>
      <formula>0.5</formula>
    </cfRule>
  </conditionalFormatting>
  <conditionalFormatting sqref="E5">
    <cfRule type="cellIs" dxfId="88" priority="7" operator="equal">
      <formula>0</formula>
    </cfRule>
  </conditionalFormatting>
  <conditionalFormatting sqref="G5">
    <cfRule type="cellIs" dxfId="87" priority="6" operator="between">
      <formula>-0.5</formula>
      <formula>0.5</formula>
    </cfRule>
  </conditionalFormatting>
  <conditionalFormatting sqref="G5">
    <cfRule type="cellIs" dxfId="86" priority="5" operator="equal">
      <formula>0</formula>
    </cfRule>
  </conditionalFormatting>
  <conditionalFormatting sqref="C7">
    <cfRule type="cellIs" dxfId="85" priority="3" operator="between">
      <formula>-0.5</formula>
      <formula>0.5</formula>
    </cfRule>
    <cfRule type="cellIs" dxfId="84" priority="4" operator="between">
      <formula>0</formula>
      <formula>0.49</formula>
    </cfRule>
  </conditionalFormatting>
  <conditionalFormatting sqref="E7">
    <cfRule type="cellIs" dxfId="83" priority="1" operator="between">
      <formula>-0.5</formula>
      <formula>0.5</formula>
    </cfRule>
    <cfRule type="cellIs" dxfId="82"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323</v>
      </c>
      <c r="B1" s="53"/>
      <c r="C1" s="53"/>
      <c r="D1" s="6"/>
      <c r="E1" s="6"/>
      <c r="F1" s="6"/>
      <c r="G1" s="6"/>
      <c r="H1" s="3"/>
    </row>
    <row r="2" spans="1:8" x14ac:dyDescent="0.2">
      <c r="A2" s="54"/>
      <c r="B2" s="54"/>
      <c r="C2" s="54"/>
      <c r="D2" s="65"/>
      <c r="E2" s="65"/>
      <c r="F2" s="65"/>
      <c r="G2" s="108"/>
      <c r="H2" s="55" t="s">
        <v>473</v>
      </c>
    </row>
    <row r="3" spans="1:8" ht="14.1" customHeight="1" x14ac:dyDescent="0.2">
      <c r="A3" s="56"/>
      <c r="B3" s="810">
        <f>INDICE!A3</f>
        <v>44440</v>
      </c>
      <c r="C3" s="810">
        <v>41671</v>
      </c>
      <c r="D3" s="809" t="s">
        <v>115</v>
      </c>
      <c r="E3" s="809"/>
      <c r="F3" s="809" t="s">
        <v>116</v>
      </c>
      <c r="G3" s="809"/>
      <c r="H3" s="183"/>
    </row>
    <row r="4" spans="1:8" ht="25.5" x14ac:dyDescent="0.2">
      <c r="A4" s="66"/>
      <c r="B4" s="184" t="s">
        <v>54</v>
      </c>
      <c r="C4" s="185" t="s">
        <v>455</v>
      </c>
      <c r="D4" s="184" t="s">
        <v>54</v>
      </c>
      <c r="E4" s="185" t="s">
        <v>455</v>
      </c>
      <c r="F4" s="184" t="s">
        <v>54</v>
      </c>
      <c r="G4" s="186" t="s">
        <v>455</v>
      </c>
      <c r="H4" s="185" t="s">
        <v>106</v>
      </c>
    </row>
    <row r="5" spans="1:8" x14ac:dyDescent="0.2">
      <c r="A5" s="3" t="s">
        <v>496</v>
      </c>
      <c r="B5" s="71">
        <v>15517.391</v>
      </c>
      <c r="C5" s="72">
        <v>-0.30679446332138011</v>
      </c>
      <c r="D5" s="71">
        <v>110627.3</v>
      </c>
      <c r="E5" s="72">
        <v>-7.020348500407871</v>
      </c>
      <c r="F5" s="71">
        <v>147872.56400000001</v>
      </c>
      <c r="G5" s="59">
        <v>-9.1145058207378984</v>
      </c>
      <c r="H5" s="72">
        <v>40.562799454056737</v>
      </c>
    </row>
    <row r="6" spans="1:8" x14ac:dyDescent="0.2">
      <c r="A6" s="3" t="s">
        <v>495</v>
      </c>
      <c r="B6" s="58">
        <v>10752.018</v>
      </c>
      <c r="C6" s="187">
        <v>5.4148142468981018</v>
      </c>
      <c r="D6" s="58">
        <v>98572.505000000005</v>
      </c>
      <c r="E6" s="59">
        <v>9.1705082940288332</v>
      </c>
      <c r="F6" s="58">
        <v>130960.133</v>
      </c>
      <c r="G6" s="59">
        <v>5.3574379793789735</v>
      </c>
      <c r="H6" s="59">
        <v>35.923564640128895</v>
      </c>
    </row>
    <row r="7" spans="1:8" x14ac:dyDescent="0.2">
      <c r="A7" s="3" t="s">
        <v>494</v>
      </c>
      <c r="B7" s="95">
        <v>2783.4690000000001</v>
      </c>
      <c r="C7" s="187">
        <v>23.528941864196089</v>
      </c>
      <c r="D7" s="95">
        <v>50145.120000000003</v>
      </c>
      <c r="E7" s="187">
        <v>10.632966431507734</v>
      </c>
      <c r="F7" s="95">
        <v>72537.650999999998</v>
      </c>
      <c r="G7" s="187">
        <v>6.5787973849118151</v>
      </c>
      <c r="H7" s="187">
        <v>19.897742426251281</v>
      </c>
    </row>
    <row r="8" spans="1:8" x14ac:dyDescent="0.2">
      <c r="A8" s="435" t="s">
        <v>324</v>
      </c>
      <c r="B8" s="95">
        <v>1148.9069999999999</v>
      </c>
      <c r="C8" s="73">
        <v>13.722091784819199</v>
      </c>
      <c r="D8" s="95">
        <v>9945.3009999999995</v>
      </c>
      <c r="E8" s="73">
        <v>13.616642432229639</v>
      </c>
      <c r="F8" s="95">
        <v>13181.817999999999</v>
      </c>
      <c r="G8" s="187">
        <v>13.8198082012181</v>
      </c>
      <c r="H8" s="187">
        <v>3.6158934795630864</v>
      </c>
    </row>
    <row r="9" spans="1:8" x14ac:dyDescent="0.2">
      <c r="A9" s="216" t="s">
        <v>186</v>
      </c>
      <c r="B9" s="217">
        <v>30201.785</v>
      </c>
      <c r="C9" s="218">
        <v>4.0420711622931105</v>
      </c>
      <c r="D9" s="217">
        <v>269290.22600000002</v>
      </c>
      <c r="E9" s="218">
        <v>2.2550925567863302</v>
      </c>
      <c r="F9" s="217">
        <v>364552.16600000003</v>
      </c>
      <c r="G9" s="218">
        <v>-0.57060731605879611</v>
      </c>
      <c r="H9" s="219">
        <v>100</v>
      </c>
    </row>
    <row r="10" spans="1:8" x14ac:dyDescent="0.2">
      <c r="A10" s="80"/>
      <c r="B10" s="3"/>
      <c r="C10" s="3"/>
      <c r="D10" s="3"/>
      <c r="E10" s="3"/>
      <c r="F10" s="3"/>
      <c r="G10" s="108"/>
      <c r="H10" s="55" t="s">
        <v>221</v>
      </c>
    </row>
    <row r="11" spans="1:8" x14ac:dyDescent="0.2">
      <c r="A11" s="80" t="s">
        <v>584</v>
      </c>
      <c r="B11" s="80"/>
      <c r="C11" s="200"/>
      <c r="D11" s="200"/>
      <c r="E11" s="200"/>
      <c r="F11" s="80"/>
      <c r="G11" s="80"/>
      <c r="H11" s="80"/>
    </row>
    <row r="12" spans="1:8" x14ac:dyDescent="0.2">
      <c r="A12" s="80" t="s">
        <v>493</v>
      </c>
      <c r="B12" s="108"/>
      <c r="C12" s="108"/>
      <c r="D12" s="108"/>
      <c r="E12" s="108"/>
      <c r="F12" s="108"/>
      <c r="G12" s="108"/>
      <c r="H12" s="108"/>
    </row>
    <row r="13" spans="1:8" x14ac:dyDescent="0.2">
      <c r="A13" s="441" t="s">
        <v>543</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323</v>
      </c>
    </row>
  </sheetData>
  <mergeCells count="3">
    <mergeCell ref="B3:C3"/>
    <mergeCell ref="D3:E3"/>
    <mergeCell ref="F3:G3"/>
  </mergeCells>
  <conditionalFormatting sqref="C8">
    <cfRule type="cellIs" dxfId="81" priority="3" operator="between">
      <formula>-0.5</formula>
      <formula>0.5</formula>
    </cfRule>
    <cfRule type="cellIs" dxfId="80" priority="4" operator="between">
      <formula>0</formula>
      <formula>0.49</formula>
    </cfRule>
  </conditionalFormatting>
  <conditionalFormatting sqref="E8">
    <cfRule type="cellIs" dxfId="79" priority="1" operator="between">
      <formula>-0.5</formula>
      <formula>0.5</formula>
    </cfRule>
    <cfRule type="cellIs" dxfId="78"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497</v>
      </c>
      <c r="B1" s="158"/>
      <c r="C1" s="158"/>
      <c r="D1" s="158"/>
    </row>
    <row r="2" spans="1:4" x14ac:dyDescent="0.2">
      <c r="A2" s="159"/>
      <c r="B2" s="159"/>
      <c r="C2" s="159"/>
      <c r="D2" s="159"/>
    </row>
    <row r="3" spans="1:4" x14ac:dyDescent="0.2">
      <c r="A3" s="162"/>
      <c r="B3" s="843">
        <v>2019</v>
      </c>
      <c r="C3" s="843">
        <v>2020</v>
      </c>
      <c r="D3" s="843">
        <v>2021</v>
      </c>
    </row>
    <row r="4" spans="1:4" x14ac:dyDescent="0.2">
      <c r="A4" s="651"/>
      <c r="B4" s="844"/>
      <c r="C4" s="844"/>
      <c r="D4" s="844"/>
    </row>
    <row r="5" spans="1:4" x14ac:dyDescent="0.2">
      <c r="A5" s="191" t="s">
        <v>325</v>
      </c>
      <c r="B5" s="214">
        <v>1.8364266255420716</v>
      </c>
      <c r="C5" s="214">
        <v>12.469658966254778</v>
      </c>
      <c r="D5" s="214">
        <v>-9.7103076125047885</v>
      </c>
    </row>
    <row r="6" spans="1:4" x14ac:dyDescent="0.2">
      <c r="A6" s="1" t="s">
        <v>127</v>
      </c>
      <c r="B6" s="167">
        <v>0.50110883443795717</v>
      </c>
      <c r="C6" s="167">
        <v>12.525995427578678</v>
      </c>
      <c r="D6" s="167">
        <v>-10.466193018119267</v>
      </c>
    </row>
    <row r="7" spans="1:4" x14ac:dyDescent="0.2">
      <c r="A7" s="1" t="s">
        <v>128</v>
      </c>
      <c r="B7" s="167">
        <v>-0.32456552598204064</v>
      </c>
      <c r="C7" s="167">
        <v>12.044091716071515</v>
      </c>
      <c r="D7" s="167">
        <v>-9.3490266536541888</v>
      </c>
    </row>
    <row r="8" spans="1:4" x14ac:dyDescent="0.2">
      <c r="A8" s="1" t="s">
        <v>129</v>
      </c>
      <c r="B8" s="167">
        <v>-0.2349519197275495</v>
      </c>
      <c r="C8" s="167">
        <v>9.0249079402992933</v>
      </c>
      <c r="D8" s="167">
        <v>-6.0029387426069425</v>
      </c>
    </row>
    <row r="9" spans="1:4" x14ac:dyDescent="0.2">
      <c r="A9" s="1" t="s">
        <v>130</v>
      </c>
      <c r="B9" s="167">
        <v>0.12330717865920947</v>
      </c>
      <c r="C9" s="167">
        <v>5.9900378728725636</v>
      </c>
      <c r="D9" s="167">
        <v>-3.4933265583399429</v>
      </c>
    </row>
    <row r="10" spans="1:4" x14ac:dyDescent="0.2">
      <c r="A10" s="1" t="s">
        <v>131</v>
      </c>
      <c r="B10" s="167">
        <v>2.0917099391867673</v>
      </c>
      <c r="C10" s="167">
        <v>2.857915472383775</v>
      </c>
      <c r="D10" s="167">
        <v>-2.0033202883476835</v>
      </c>
    </row>
    <row r="11" spans="1:4" x14ac:dyDescent="0.2">
      <c r="A11" s="1" t="s">
        <v>132</v>
      </c>
      <c r="B11" s="167">
        <v>5.9764056363324274</v>
      </c>
      <c r="C11" s="167">
        <v>-0.91207499227457467</v>
      </c>
      <c r="D11" s="167">
        <v>-2.0753031115686436</v>
      </c>
    </row>
    <row r="12" spans="1:4" x14ac:dyDescent="0.2">
      <c r="A12" s="1" t="s">
        <v>133</v>
      </c>
      <c r="B12" s="167">
        <v>8.594854770079392</v>
      </c>
      <c r="C12" s="167">
        <v>-4.150402284315307</v>
      </c>
      <c r="D12" s="167">
        <v>-1.4856870542409706</v>
      </c>
    </row>
    <row r="13" spans="1:4" x14ac:dyDescent="0.2">
      <c r="A13" s="1" t="s">
        <v>134</v>
      </c>
      <c r="B13" s="167">
        <v>10.59256994346487</v>
      </c>
      <c r="C13" s="167">
        <v>-6.1956115842579429</v>
      </c>
      <c r="D13" s="167">
        <v>-0.57060731605879611</v>
      </c>
    </row>
    <row r="14" spans="1:4" x14ac:dyDescent="0.2">
      <c r="A14" s="1" t="s">
        <v>135</v>
      </c>
      <c r="B14" s="167">
        <v>12.546286247463312</v>
      </c>
      <c r="C14" s="167">
        <v>-8.7374811808646573</v>
      </c>
      <c r="D14" s="167" t="s">
        <v>520</v>
      </c>
    </row>
    <row r="15" spans="1:4" x14ac:dyDescent="0.2">
      <c r="A15" s="1" t="s">
        <v>136</v>
      </c>
      <c r="B15" s="167">
        <v>13.886680391283265</v>
      </c>
      <c r="C15" s="167">
        <v>-10.143487395037607</v>
      </c>
      <c r="D15" s="167" t="s">
        <v>520</v>
      </c>
    </row>
    <row r="16" spans="1:4" x14ac:dyDescent="0.2">
      <c r="A16" s="212" t="s">
        <v>137</v>
      </c>
      <c r="B16" s="213">
        <v>14.591905664635282</v>
      </c>
      <c r="C16" s="213">
        <v>-9.9287888748864273</v>
      </c>
      <c r="D16" s="213" t="s">
        <v>520</v>
      </c>
    </row>
    <row r="17" spans="4:4" x14ac:dyDescent="0.2">
      <c r="D17" s="55" t="s">
        <v>221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803" t="s">
        <v>653</v>
      </c>
      <c r="C3" s="799" t="s">
        <v>427</v>
      </c>
      <c r="D3" s="803" t="s">
        <v>641</v>
      </c>
      <c r="E3" s="799" t="s">
        <v>427</v>
      </c>
      <c r="F3" s="805" t="s">
        <v>654</v>
      </c>
    </row>
    <row r="4" spans="1:6" x14ac:dyDescent="0.2">
      <c r="A4" s="66"/>
      <c r="B4" s="804"/>
      <c r="C4" s="800"/>
      <c r="D4" s="804"/>
      <c r="E4" s="800"/>
      <c r="F4" s="806"/>
    </row>
    <row r="5" spans="1:6" x14ac:dyDescent="0.2">
      <c r="A5" s="3" t="s">
        <v>107</v>
      </c>
      <c r="B5" s="58">
        <v>1103</v>
      </c>
      <c r="C5" s="59">
        <v>1.4</v>
      </c>
      <c r="D5" s="58">
        <v>1099</v>
      </c>
      <c r="E5" s="59">
        <v>1.2</v>
      </c>
      <c r="F5" s="59">
        <v>0.4</v>
      </c>
    </row>
    <row r="6" spans="1:6" x14ac:dyDescent="0.2">
      <c r="A6" s="3" t="s">
        <v>117</v>
      </c>
      <c r="B6" s="58">
        <v>39383</v>
      </c>
      <c r="C6" s="59">
        <v>49.4</v>
      </c>
      <c r="D6" s="58">
        <v>49223</v>
      </c>
      <c r="E6" s="59">
        <v>53.8</v>
      </c>
      <c r="F6" s="59">
        <v>-20</v>
      </c>
    </row>
    <row r="7" spans="1:6" x14ac:dyDescent="0.2">
      <c r="A7" s="3" t="s">
        <v>118</v>
      </c>
      <c r="B7" s="58">
        <v>14037</v>
      </c>
      <c r="C7" s="59">
        <v>17.600000000000001</v>
      </c>
      <c r="D7" s="58">
        <v>14678</v>
      </c>
      <c r="E7" s="59">
        <v>16</v>
      </c>
      <c r="F7" s="59">
        <v>-4.4000000000000004</v>
      </c>
    </row>
    <row r="8" spans="1:6" x14ac:dyDescent="0.2">
      <c r="A8" s="3" t="s">
        <v>119</v>
      </c>
      <c r="B8" s="58">
        <v>18997</v>
      </c>
      <c r="C8" s="59">
        <v>23.8</v>
      </c>
      <c r="D8" s="58">
        <v>20166</v>
      </c>
      <c r="E8" s="59">
        <v>22</v>
      </c>
      <c r="F8" s="59">
        <v>-5.8</v>
      </c>
    </row>
    <row r="9" spans="1:6" x14ac:dyDescent="0.2">
      <c r="A9" s="3" t="s">
        <v>120</v>
      </c>
      <c r="B9" s="58">
        <v>5949</v>
      </c>
      <c r="C9" s="59">
        <v>7.5</v>
      </c>
      <c r="D9" s="58">
        <v>6340</v>
      </c>
      <c r="E9" s="59">
        <v>6.9</v>
      </c>
      <c r="F9" s="59">
        <v>-6.2</v>
      </c>
    </row>
    <row r="10" spans="1:6" x14ac:dyDescent="0.2">
      <c r="A10" s="683" t="s">
        <v>112</v>
      </c>
      <c r="B10" s="58">
        <v>272</v>
      </c>
      <c r="C10" s="73">
        <v>0.34071634264656053</v>
      </c>
      <c r="D10" s="58">
        <v>4.8008025222126678</v>
      </c>
      <c r="E10" s="337">
        <v>5.2461710350377626E-3</v>
      </c>
      <c r="F10" s="59">
        <v>5559.2</v>
      </c>
    </row>
    <row r="11" spans="1:6" x14ac:dyDescent="0.2">
      <c r="A11" s="60" t="s">
        <v>114</v>
      </c>
      <c r="B11" s="61">
        <v>79740</v>
      </c>
      <c r="C11" s="62">
        <v>100</v>
      </c>
      <c r="D11" s="61">
        <v>91511</v>
      </c>
      <c r="E11" s="62">
        <v>100</v>
      </c>
      <c r="F11" s="62">
        <v>-12.9</v>
      </c>
    </row>
    <row r="12" spans="1:6" x14ac:dyDescent="0.2">
      <c r="A12" s="3"/>
      <c r="B12" s="3"/>
      <c r="C12" s="3"/>
      <c r="D12" s="3"/>
      <c r="E12" s="3"/>
      <c r="F12" s="55" t="s">
        <v>583</v>
      </c>
    </row>
    <row r="13" spans="1:6" x14ac:dyDescent="0.2">
      <c r="A13" s="441" t="s">
        <v>642</v>
      </c>
    </row>
  </sheetData>
  <mergeCells count="5">
    <mergeCell ref="B3:B4"/>
    <mergeCell ref="C3:C4"/>
    <mergeCell ref="D3:D4"/>
    <mergeCell ref="E3:E4"/>
    <mergeCell ref="F3:F4"/>
  </mergeCells>
  <conditionalFormatting sqref="E10">
    <cfRule type="cellIs" dxfId="245" priority="2" operator="between">
      <formula>0</formula>
      <formula>0.5</formula>
    </cfRule>
  </conditionalFormatting>
  <conditionalFormatting sqref="E10">
    <cfRule type="cellIs" dxfId="244" priority="1"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9" customWidth="1"/>
    <col min="2" max="12" width="11" style="549"/>
    <col min="13" max="45" width="11" style="18"/>
    <col min="46" max="16384" width="11" style="549"/>
  </cols>
  <sheetData>
    <row r="1" spans="1:12" x14ac:dyDescent="0.2">
      <c r="A1" s="845" t="s">
        <v>499</v>
      </c>
      <c r="B1" s="845"/>
      <c r="C1" s="845"/>
      <c r="D1" s="845"/>
      <c r="E1" s="845"/>
      <c r="F1" s="845"/>
      <c r="G1" s="18"/>
      <c r="H1" s="18"/>
      <c r="I1" s="18"/>
      <c r="J1" s="18"/>
      <c r="K1" s="18"/>
      <c r="L1" s="18"/>
    </row>
    <row r="2" spans="1:12" x14ac:dyDescent="0.2">
      <c r="A2" s="846"/>
      <c r="B2" s="846"/>
      <c r="C2" s="846"/>
      <c r="D2" s="846"/>
      <c r="E2" s="846"/>
      <c r="F2" s="846"/>
      <c r="G2" s="18"/>
      <c r="H2" s="18"/>
      <c r="I2" s="18"/>
      <c r="J2" s="18"/>
      <c r="K2" s="578"/>
      <c r="L2" s="55" t="s">
        <v>473</v>
      </c>
    </row>
    <row r="3" spans="1:12" x14ac:dyDescent="0.2">
      <c r="A3" s="579"/>
      <c r="B3" s="847">
        <f>INDICE!A3</f>
        <v>44440</v>
      </c>
      <c r="C3" s="848">
        <v>41671</v>
      </c>
      <c r="D3" s="848">
        <v>41671</v>
      </c>
      <c r="E3" s="848">
        <v>41671</v>
      </c>
      <c r="F3" s="849">
        <v>41671</v>
      </c>
      <c r="G3" s="850" t="s">
        <v>116</v>
      </c>
      <c r="H3" s="848"/>
      <c r="I3" s="848"/>
      <c r="J3" s="848"/>
      <c r="K3" s="848"/>
      <c r="L3" s="851" t="s">
        <v>106</v>
      </c>
    </row>
    <row r="4" spans="1:12" x14ac:dyDescent="0.2">
      <c r="A4" s="555"/>
      <c r="B4" s="222" t="s">
        <v>326</v>
      </c>
      <c r="C4" s="222" t="s">
        <v>327</v>
      </c>
      <c r="D4" s="223" t="s">
        <v>328</v>
      </c>
      <c r="E4" s="223" t="s">
        <v>329</v>
      </c>
      <c r="F4" s="224" t="s">
        <v>186</v>
      </c>
      <c r="G4" s="225" t="s">
        <v>326</v>
      </c>
      <c r="H4" s="163" t="s">
        <v>327</v>
      </c>
      <c r="I4" s="226" t="s">
        <v>328</v>
      </c>
      <c r="J4" s="226" t="s">
        <v>329</v>
      </c>
      <c r="K4" s="226" t="s">
        <v>186</v>
      </c>
      <c r="L4" s="852"/>
    </row>
    <row r="5" spans="1:12" x14ac:dyDescent="0.2">
      <c r="A5" s="552" t="s">
        <v>153</v>
      </c>
      <c r="B5" s="444">
        <v>3926.482</v>
      </c>
      <c r="C5" s="444">
        <v>560.05200000000002</v>
      </c>
      <c r="D5" s="444">
        <v>133.03700000000001</v>
      </c>
      <c r="E5" s="444">
        <v>251.012</v>
      </c>
      <c r="F5" s="580">
        <v>4870.5829999999996</v>
      </c>
      <c r="G5" s="444">
        <v>37911.773000000001</v>
      </c>
      <c r="H5" s="444">
        <v>7537.31</v>
      </c>
      <c r="I5" s="444">
        <v>2675.94</v>
      </c>
      <c r="J5" s="444">
        <v>3061.2669999999998</v>
      </c>
      <c r="K5" s="581">
        <v>51186.29</v>
      </c>
      <c r="L5" s="72">
        <v>14.040583232966334</v>
      </c>
    </row>
    <row r="6" spans="1:12" x14ac:dyDescent="0.2">
      <c r="A6" s="554" t="s">
        <v>154</v>
      </c>
      <c r="B6" s="444">
        <v>545.69399999999996</v>
      </c>
      <c r="C6" s="444">
        <v>706.48</v>
      </c>
      <c r="D6" s="444">
        <v>77.733000000000004</v>
      </c>
      <c r="E6" s="444">
        <v>68.334999999999994</v>
      </c>
      <c r="F6" s="582">
        <v>1398.242</v>
      </c>
      <c r="G6" s="444">
        <v>5524.6729999999998</v>
      </c>
      <c r="H6" s="444">
        <v>8423.4639999999999</v>
      </c>
      <c r="I6" s="444">
        <v>3185.9560000000001</v>
      </c>
      <c r="J6" s="444">
        <v>818.00300000000004</v>
      </c>
      <c r="K6" s="583">
        <v>17952.096000000001</v>
      </c>
      <c r="L6" s="59">
        <v>4.9243244254311458</v>
      </c>
    </row>
    <row r="7" spans="1:12" x14ac:dyDescent="0.2">
      <c r="A7" s="554" t="s">
        <v>155</v>
      </c>
      <c r="B7" s="444">
        <v>733.93899999999996</v>
      </c>
      <c r="C7" s="444">
        <v>410.21</v>
      </c>
      <c r="D7" s="444">
        <v>82.572999999999993</v>
      </c>
      <c r="E7" s="444">
        <v>14.894</v>
      </c>
      <c r="F7" s="582">
        <v>1241.616</v>
      </c>
      <c r="G7" s="444">
        <v>4758.2219999999998</v>
      </c>
      <c r="H7" s="444">
        <v>5408.4520000000002</v>
      </c>
      <c r="I7" s="444">
        <v>2109.1039999999998</v>
      </c>
      <c r="J7" s="444">
        <v>186.17400000000001</v>
      </c>
      <c r="K7" s="583">
        <v>12461.951999999999</v>
      </c>
      <c r="L7" s="59">
        <v>3.4183582029725397</v>
      </c>
    </row>
    <row r="8" spans="1:12" x14ac:dyDescent="0.2">
      <c r="A8" s="554" t="s">
        <v>156</v>
      </c>
      <c r="B8" s="444">
        <v>1006.253</v>
      </c>
      <c r="C8" s="96">
        <v>24.213000000000001</v>
      </c>
      <c r="D8" s="444">
        <v>56.898000000000003</v>
      </c>
      <c r="E8" s="96">
        <v>0.61499999999999999</v>
      </c>
      <c r="F8" s="582">
        <v>1087.979</v>
      </c>
      <c r="G8" s="444">
        <v>8153.4189999999999</v>
      </c>
      <c r="H8" s="444">
        <v>186.25700000000001</v>
      </c>
      <c r="I8" s="444">
        <v>882.44600000000003</v>
      </c>
      <c r="J8" s="444">
        <v>13.375</v>
      </c>
      <c r="K8" s="583">
        <v>9235.4969999999994</v>
      </c>
      <c r="L8" s="59">
        <v>2.5333300054821493</v>
      </c>
    </row>
    <row r="9" spans="1:12" x14ac:dyDescent="0.2">
      <c r="A9" s="554" t="s">
        <v>580</v>
      </c>
      <c r="B9" s="444">
        <v>0</v>
      </c>
      <c r="C9" s="444">
        <v>0</v>
      </c>
      <c r="D9" s="444">
        <v>0</v>
      </c>
      <c r="E9" s="96">
        <v>1.718</v>
      </c>
      <c r="F9" s="631">
        <v>1.718</v>
      </c>
      <c r="G9" s="444">
        <v>0</v>
      </c>
      <c r="H9" s="444">
        <v>0</v>
      </c>
      <c r="I9" s="444">
        <v>0</v>
      </c>
      <c r="J9" s="444">
        <v>17.925999999999998</v>
      </c>
      <c r="K9" s="583">
        <v>17.925999999999998</v>
      </c>
      <c r="L9" s="96">
        <v>4.9171661988816635E-3</v>
      </c>
    </row>
    <row r="10" spans="1:12" x14ac:dyDescent="0.2">
      <c r="A10" s="554" t="s">
        <v>158</v>
      </c>
      <c r="B10" s="444">
        <v>114.553</v>
      </c>
      <c r="C10" s="444">
        <v>159.90199999999999</v>
      </c>
      <c r="D10" s="444">
        <v>40.441000000000003</v>
      </c>
      <c r="E10" s="444">
        <v>2.2719999999999998</v>
      </c>
      <c r="F10" s="582">
        <v>317.16799999999995</v>
      </c>
      <c r="G10" s="444">
        <v>2368.7979999999998</v>
      </c>
      <c r="H10" s="444">
        <v>1858.6949999999999</v>
      </c>
      <c r="I10" s="444">
        <v>1083.184</v>
      </c>
      <c r="J10" s="444">
        <v>26.893000000000001</v>
      </c>
      <c r="K10" s="583">
        <v>5337.57</v>
      </c>
      <c r="L10" s="59">
        <v>1.4641146261388376</v>
      </c>
    </row>
    <row r="11" spans="1:12" x14ac:dyDescent="0.2">
      <c r="A11" s="554" t="s">
        <v>159</v>
      </c>
      <c r="B11" s="444">
        <v>228.733</v>
      </c>
      <c r="C11" s="444">
        <v>852.66399999999999</v>
      </c>
      <c r="D11" s="444">
        <v>203.38200000000001</v>
      </c>
      <c r="E11" s="444">
        <v>57.343000000000004</v>
      </c>
      <c r="F11" s="582">
        <v>1342.1220000000001</v>
      </c>
      <c r="G11" s="444">
        <v>3135.1080000000002</v>
      </c>
      <c r="H11" s="444">
        <v>11129.867</v>
      </c>
      <c r="I11" s="444">
        <v>7061.8360000000002</v>
      </c>
      <c r="J11" s="444">
        <v>707.48500000000001</v>
      </c>
      <c r="K11" s="583">
        <v>22034.296000000002</v>
      </c>
      <c r="L11" s="59">
        <v>6.0440865506724002</v>
      </c>
    </row>
    <row r="12" spans="1:12" x14ac:dyDescent="0.2">
      <c r="A12" s="554" t="s">
        <v>523</v>
      </c>
      <c r="B12" s="444">
        <v>517.49699999999996</v>
      </c>
      <c r="C12" s="444">
        <v>435.19799999999998</v>
      </c>
      <c r="D12" s="444">
        <v>80.152000000000001</v>
      </c>
      <c r="E12" s="444">
        <v>97.248000000000005</v>
      </c>
      <c r="F12" s="582">
        <v>1130.095</v>
      </c>
      <c r="G12" s="444">
        <v>9066.8140000000003</v>
      </c>
      <c r="H12" s="444">
        <v>5288.6369999999997</v>
      </c>
      <c r="I12" s="444">
        <v>3068.1680000000001</v>
      </c>
      <c r="J12" s="444">
        <v>779.07500000000005</v>
      </c>
      <c r="K12" s="583">
        <v>18202.694000000003</v>
      </c>
      <c r="L12" s="59">
        <v>4.993064357100641</v>
      </c>
    </row>
    <row r="13" spans="1:12" x14ac:dyDescent="0.2">
      <c r="A13" s="554" t="s">
        <v>160</v>
      </c>
      <c r="B13" s="444">
        <v>1241.886</v>
      </c>
      <c r="C13" s="444">
        <v>2859.384</v>
      </c>
      <c r="D13" s="444">
        <v>942.94500000000005</v>
      </c>
      <c r="E13" s="444">
        <v>242.96299999999999</v>
      </c>
      <c r="F13" s="582">
        <v>5287.1779999999999</v>
      </c>
      <c r="G13" s="444">
        <v>11033.416999999999</v>
      </c>
      <c r="H13" s="444">
        <v>35220.762000000002</v>
      </c>
      <c r="I13" s="444">
        <v>16884.654999999999</v>
      </c>
      <c r="J13" s="444">
        <v>2732.3870000000002</v>
      </c>
      <c r="K13" s="583">
        <v>65871.221000000005</v>
      </c>
      <c r="L13" s="59">
        <v>18.068712561657037</v>
      </c>
    </row>
    <row r="14" spans="1:12" x14ac:dyDescent="0.2">
      <c r="A14" s="554" t="s">
        <v>330</v>
      </c>
      <c r="B14" s="444">
        <v>1143.0709999999999</v>
      </c>
      <c r="C14" s="444">
        <v>1890.7729999999999</v>
      </c>
      <c r="D14" s="444">
        <v>136.63800000000001</v>
      </c>
      <c r="E14" s="444">
        <v>127.071</v>
      </c>
      <c r="F14" s="582">
        <v>3297.5529999999999</v>
      </c>
      <c r="G14" s="444">
        <v>11501.971</v>
      </c>
      <c r="H14" s="444">
        <v>23280.079000000002</v>
      </c>
      <c r="I14" s="444">
        <v>3555.366</v>
      </c>
      <c r="J14" s="444">
        <v>1972.992</v>
      </c>
      <c r="K14" s="583">
        <v>40310.408000000003</v>
      </c>
      <c r="L14" s="59">
        <v>11.057289728926087</v>
      </c>
    </row>
    <row r="15" spans="1:12" x14ac:dyDescent="0.2">
      <c r="A15" s="554" t="s">
        <v>163</v>
      </c>
      <c r="B15" s="444">
        <v>0</v>
      </c>
      <c r="C15" s="444">
        <v>482.596</v>
      </c>
      <c r="D15" s="444">
        <v>16.669</v>
      </c>
      <c r="E15" s="444">
        <v>85.629000000000005</v>
      </c>
      <c r="F15" s="582">
        <v>584.89400000000001</v>
      </c>
      <c r="G15" s="96">
        <v>4.2000000000000003E-2</v>
      </c>
      <c r="H15" s="444">
        <v>2153.1260000000002</v>
      </c>
      <c r="I15" s="444">
        <v>582.43899999999996</v>
      </c>
      <c r="J15" s="444">
        <v>655.88</v>
      </c>
      <c r="K15" s="583">
        <v>3391.4870000000001</v>
      </c>
      <c r="L15" s="59">
        <v>0.93029706796533407</v>
      </c>
    </row>
    <row r="16" spans="1:12" x14ac:dyDescent="0.2">
      <c r="A16" s="554" t="s">
        <v>164</v>
      </c>
      <c r="B16" s="444">
        <v>1275.835</v>
      </c>
      <c r="C16" s="444">
        <v>599.63199999999995</v>
      </c>
      <c r="D16" s="444">
        <v>100.604</v>
      </c>
      <c r="E16" s="444">
        <v>54.628</v>
      </c>
      <c r="F16" s="582">
        <v>2030.6990000000001</v>
      </c>
      <c r="G16" s="444">
        <v>11363.347</v>
      </c>
      <c r="H16" s="444">
        <v>7332.0110000000004</v>
      </c>
      <c r="I16" s="444">
        <v>2429.877</v>
      </c>
      <c r="J16" s="444">
        <v>667.55799999999999</v>
      </c>
      <c r="K16" s="583">
        <v>21792.793000000001</v>
      </c>
      <c r="L16" s="59">
        <v>5.9778414101765565</v>
      </c>
    </row>
    <row r="17" spans="1:12" x14ac:dyDescent="0.2">
      <c r="A17" s="554" t="s">
        <v>165</v>
      </c>
      <c r="B17" s="96">
        <v>128.91900000000001</v>
      </c>
      <c r="C17" s="444">
        <v>61.604999999999997</v>
      </c>
      <c r="D17" s="444">
        <v>32.158999999999999</v>
      </c>
      <c r="E17" s="444">
        <v>8.1530000000000005</v>
      </c>
      <c r="F17" s="582">
        <v>230.83599999999998</v>
      </c>
      <c r="G17" s="444">
        <v>2055.152</v>
      </c>
      <c r="H17" s="444">
        <v>654.21500000000003</v>
      </c>
      <c r="I17" s="444">
        <v>1113.1610000000001</v>
      </c>
      <c r="J17" s="444">
        <v>91.710999999999999</v>
      </c>
      <c r="K17" s="583">
        <v>3914.239</v>
      </c>
      <c r="L17" s="59">
        <v>1.0736898195439231</v>
      </c>
    </row>
    <row r="18" spans="1:12" x14ac:dyDescent="0.2">
      <c r="A18" s="554" t="s">
        <v>166</v>
      </c>
      <c r="B18" s="444">
        <v>185.14099999999999</v>
      </c>
      <c r="C18" s="444">
        <v>258.399</v>
      </c>
      <c r="D18" s="444">
        <v>596.54100000000005</v>
      </c>
      <c r="E18" s="444">
        <v>28.963000000000001</v>
      </c>
      <c r="F18" s="582">
        <v>1069.0440000000001</v>
      </c>
      <c r="G18" s="444">
        <v>2085.2240000000002</v>
      </c>
      <c r="H18" s="444">
        <v>3413.306</v>
      </c>
      <c r="I18" s="444">
        <v>19570.851999999999</v>
      </c>
      <c r="J18" s="444">
        <v>292.36900000000003</v>
      </c>
      <c r="K18" s="583">
        <v>25361.750999999997</v>
      </c>
      <c r="L18" s="59">
        <v>6.9568194110037496</v>
      </c>
    </row>
    <row r="19" spans="1:12" x14ac:dyDescent="0.2">
      <c r="A19" s="554" t="s">
        <v>168</v>
      </c>
      <c r="B19" s="444">
        <v>2179.7449999999999</v>
      </c>
      <c r="C19" s="444">
        <v>146.61000000000001</v>
      </c>
      <c r="D19" s="444">
        <v>26.704999999999998</v>
      </c>
      <c r="E19" s="444">
        <v>73.664000000000001</v>
      </c>
      <c r="F19" s="582">
        <v>2426.7240000000002</v>
      </c>
      <c r="G19" s="444">
        <v>24147.185000000001</v>
      </c>
      <c r="H19" s="444">
        <v>1991</v>
      </c>
      <c r="I19" s="444">
        <v>610.1</v>
      </c>
      <c r="J19" s="444">
        <v>774.29300000000001</v>
      </c>
      <c r="K19" s="583">
        <v>27522.578000000001</v>
      </c>
      <c r="L19" s="59">
        <v>7.5495420198418008</v>
      </c>
    </row>
    <row r="20" spans="1:12" x14ac:dyDescent="0.2">
      <c r="A20" s="554" t="s">
        <v>169</v>
      </c>
      <c r="B20" s="444">
        <v>1000.0940000000001</v>
      </c>
      <c r="C20" s="444">
        <v>424.32600000000002</v>
      </c>
      <c r="D20" s="444">
        <v>77.097999999999999</v>
      </c>
      <c r="E20" s="444">
        <v>20.29</v>
      </c>
      <c r="F20" s="582">
        <v>1521.808</v>
      </c>
      <c r="G20" s="444">
        <v>4415.04</v>
      </c>
      <c r="H20" s="444">
        <v>5490.5860000000002</v>
      </c>
      <c r="I20" s="444">
        <v>2456.585</v>
      </c>
      <c r="J20" s="444">
        <v>215.10300000000001</v>
      </c>
      <c r="K20" s="583">
        <v>12577.313999999998</v>
      </c>
      <c r="L20" s="59">
        <v>3.4500024140087655</v>
      </c>
    </row>
    <row r="21" spans="1:12" x14ac:dyDescent="0.2">
      <c r="A21" s="554" t="s">
        <v>170</v>
      </c>
      <c r="B21" s="444">
        <v>1289.549</v>
      </c>
      <c r="C21" s="444">
        <v>879.97799999999995</v>
      </c>
      <c r="D21" s="444">
        <v>187.62100000000001</v>
      </c>
      <c r="E21" s="444">
        <v>14.112</v>
      </c>
      <c r="F21" s="582">
        <v>2371.2600000000002</v>
      </c>
      <c r="G21" s="444">
        <v>10352.404</v>
      </c>
      <c r="H21" s="444">
        <v>11592.87</v>
      </c>
      <c r="I21" s="444">
        <v>5274.8580000000002</v>
      </c>
      <c r="J21" s="444">
        <v>169.327</v>
      </c>
      <c r="K21" s="583">
        <v>27389.459000000003</v>
      </c>
      <c r="L21" s="59">
        <v>7.5130269999138228</v>
      </c>
    </row>
    <row r="22" spans="1:12" x14ac:dyDescent="0.2">
      <c r="A22" s="227" t="s">
        <v>114</v>
      </c>
      <c r="B22" s="174">
        <v>15517.391</v>
      </c>
      <c r="C22" s="174">
        <v>10752.021999999997</v>
      </c>
      <c r="D22" s="174">
        <v>2791.1960000000004</v>
      </c>
      <c r="E22" s="174">
        <v>1148.9100000000001</v>
      </c>
      <c r="F22" s="584">
        <v>30209.518999999997</v>
      </c>
      <c r="G22" s="585">
        <v>147872.58900000004</v>
      </c>
      <c r="H22" s="174">
        <v>130960.637</v>
      </c>
      <c r="I22" s="174">
        <v>72544.527000000002</v>
      </c>
      <c r="J22" s="174">
        <v>13181.817999999997</v>
      </c>
      <c r="K22" s="174">
        <v>364559.571</v>
      </c>
      <c r="L22" s="175">
        <v>100</v>
      </c>
    </row>
    <row r="23" spans="1:12" x14ac:dyDescent="0.2">
      <c r="A23" s="18"/>
      <c r="B23" s="18"/>
      <c r="C23" s="18"/>
      <c r="D23" s="18"/>
      <c r="E23" s="18"/>
      <c r="F23" s="18"/>
      <c r="G23" s="18"/>
      <c r="H23" s="18"/>
      <c r="I23" s="18"/>
      <c r="J23" s="18"/>
      <c r="L23" s="161" t="s">
        <v>221</v>
      </c>
    </row>
    <row r="24" spans="1:12" x14ac:dyDescent="0.2">
      <c r="A24" s="80" t="s">
        <v>498</v>
      </c>
      <c r="B24" s="557"/>
      <c r="C24" s="586"/>
      <c r="D24" s="586"/>
      <c r="E24" s="586"/>
      <c r="F24" s="586"/>
      <c r="G24" s="18"/>
      <c r="H24" s="18"/>
      <c r="I24" s="18"/>
      <c r="J24" s="18"/>
      <c r="K24" s="18"/>
      <c r="L24" s="18"/>
    </row>
    <row r="25" spans="1:12" x14ac:dyDescent="0.2">
      <c r="A25" s="80" t="s">
        <v>222</v>
      </c>
      <c r="B25" s="557"/>
      <c r="C25" s="557"/>
      <c r="D25" s="557"/>
      <c r="E25" s="557"/>
      <c r="F25" s="587"/>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77" priority="31" operator="between">
      <formula>0</formula>
      <formula>0.5</formula>
    </cfRule>
    <cfRule type="cellIs" dxfId="76" priority="32" operator="between">
      <formula>0</formula>
      <formula>0.49</formula>
    </cfRule>
  </conditionalFormatting>
  <conditionalFormatting sqref="B17">
    <cfRule type="cellIs" dxfId="75" priority="29" operator="between">
      <formula>0</formula>
      <formula>0.5</formula>
    </cfRule>
    <cfRule type="cellIs" dxfId="74" priority="30" operator="between">
      <formula>0</formula>
      <formula>0.49</formula>
    </cfRule>
  </conditionalFormatting>
  <conditionalFormatting sqref="L9">
    <cfRule type="cellIs" dxfId="73" priority="27" operator="between">
      <formula>0</formula>
      <formula>0.5</formula>
    </cfRule>
    <cfRule type="cellIs" dxfId="72" priority="28" operator="between">
      <formula>0</formula>
      <formula>0.49</formula>
    </cfRule>
  </conditionalFormatting>
  <conditionalFormatting sqref="E8">
    <cfRule type="cellIs" dxfId="71" priority="25" operator="between">
      <formula>0</formula>
      <formula>0.5</formula>
    </cfRule>
    <cfRule type="cellIs" dxfId="70" priority="26" operator="between">
      <formula>0</formula>
      <formula>0.49</formula>
    </cfRule>
  </conditionalFormatting>
  <conditionalFormatting sqref="G15">
    <cfRule type="cellIs" dxfId="69" priority="21" operator="between">
      <formula>0</formula>
      <formula>0.5</formula>
    </cfRule>
    <cfRule type="cellIs" dxfId="68" priority="22" operator="between">
      <formula>0</formula>
      <formula>0.49</formula>
    </cfRule>
  </conditionalFormatting>
  <conditionalFormatting sqref="E9">
    <cfRule type="cellIs" dxfId="67" priority="15" operator="between">
      <formula>0</formula>
      <formula>0.5</formula>
    </cfRule>
    <cfRule type="cellIs" dxfId="66" priority="16" operator="between">
      <formula>0</formula>
      <formula>0.49</formula>
    </cfRule>
  </conditionalFormatting>
  <conditionalFormatting sqref="F9">
    <cfRule type="cellIs" dxfId="65" priority="13" operator="between">
      <formula>0</formula>
      <formula>0.5</formula>
    </cfRule>
    <cfRule type="cellIs" dxfId="64" priority="14"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zoomScaleNormal="100" workbookViewId="0">
      <selection activeCell="I14" sqref="I14"/>
    </sheetView>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500</v>
      </c>
      <c r="B1" s="158"/>
      <c r="C1" s="158"/>
      <c r="D1" s="158"/>
      <c r="E1" s="158"/>
      <c r="F1" s="158"/>
      <c r="G1" s="158"/>
      <c r="H1" s="1"/>
      <c r="I1" s="1"/>
    </row>
    <row r="2" spans="1:45" x14ac:dyDescent="0.2">
      <c r="A2" s="159"/>
      <c r="B2" s="159"/>
      <c r="C2" s="159"/>
      <c r="D2" s="159"/>
      <c r="E2" s="159"/>
      <c r="F2" s="159"/>
      <c r="G2" s="159"/>
      <c r="H2" s="1"/>
      <c r="I2" s="55" t="s">
        <v>473</v>
      </c>
      <c r="J2" s="55"/>
    </row>
    <row r="3" spans="1:45" x14ac:dyDescent="0.2">
      <c r="A3" s="826" t="s">
        <v>457</v>
      </c>
      <c r="B3" s="826" t="s">
        <v>458</v>
      </c>
      <c r="C3" s="810">
        <f>INDICE!A3</f>
        <v>44440</v>
      </c>
      <c r="D3" s="810">
        <v>41671</v>
      </c>
      <c r="E3" s="809" t="s">
        <v>115</v>
      </c>
      <c r="F3" s="809"/>
      <c r="G3" s="809" t="s">
        <v>116</v>
      </c>
      <c r="H3" s="809"/>
      <c r="I3" s="809"/>
      <c r="J3" s="161"/>
    </row>
    <row r="4" spans="1:45" x14ac:dyDescent="0.2">
      <c r="A4" s="827"/>
      <c r="B4" s="827"/>
      <c r="C4" s="184" t="s">
        <v>54</v>
      </c>
      <c r="D4" s="185" t="s">
        <v>428</v>
      </c>
      <c r="E4" s="184" t="s">
        <v>54</v>
      </c>
      <c r="F4" s="185" t="s">
        <v>428</v>
      </c>
      <c r="G4" s="184" t="s">
        <v>54</v>
      </c>
      <c r="H4" s="186" t="s">
        <v>428</v>
      </c>
      <c r="I4" s="185" t="s">
        <v>477</v>
      </c>
      <c r="J4" s="10"/>
    </row>
    <row r="5" spans="1:45" x14ac:dyDescent="0.2">
      <c r="A5" s="1"/>
      <c r="B5" s="11" t="s">
        <v>331</v>
      </c>
      <c r="C5" s="464">
        <v>0</v>
      </c>
      <c r="D5" s="142" t="s">
        <v>142</v>
      </c>
      <c r="E5" s="467">
        <v>0</v>
      </c>
      <c r="F5" s="142">
        <v>-100</v>
      </c>
      <c r="G5" s="467">
        <v>0</v>
      </c>
      <c r="H5" s="142">
        <v>-100</v>
      </c>
      <c r="I5" s="669">
        <v>0</v>
      </c>
      <c r="J5" s="1"/>
    </row>
    <row r="6" spans="1:45" x14ac:dyDescent="0.2">
      <c r="A6" s="1"/>
      <c r="B6" s="11" t="s">
        <v>476</v>
      </c>
      <c r="C6" s="464">
        <v>832.48572000000001</v>
      </c>
      <c r="D6" s="142">
        <v>40.22363973956594</v>
      </c>
      <c r="E6" s="467">
        <v>12269.980410000002</v>
      </c>
      <c r="F6" s="142">
        <v>-43.148573471511398</v>
      </c>
      <c r="G6" s="467">
        <v>14768.335590000001</v>
      </c>
      <c r="H6" s="142">
        <v>-40.615533249733694</v>
      </c>
      <c r="I6" s="413">
        <v>3.7553822938593475</v>
      </c>
      <c r="J6" s="1"/>
    </row>
    <row r="7" spans="1:45" x14ac:dyDescent="0.2">
      <c r="A7" s="740"/>
      <c r="B7" s="11" t="s">
        <v>578</v>
      </c>
      <c r="C7" s="464">
        <v>0</v>
      </c>
      <c r="D7" s="142" t="s">
        <v>142</v>
      </c>
      <c r="E7" s="467">
        <v>0</v>
      </c>
      <c r="F7" s="142">
        <v>-100</v>
      </c>
      <c r="G7" s="467">
        <v>0</v>
      </c>
      <c r="H7" s="142">
        <v>-100</v>
      </c>
      <c r="I7" s="669">
        <v>0</v>
      </c>
      <c r="J7" s="1"/>
    </row>
    <row r="8" spans="1:45" x14ac:dyDescent="0.2">
      <c r="A8" s="740" t="s">
        <v>464</v>
      </c>
      <c r="B8" s="145"/>
      <c r="C8" s="465">
        <v>832.48572000000001</v>
      </c>
      <c r="D8" s="148">
        <v>40.22363973956594</v>
      </c>
      <c r="E8" s="465">
        <v>12269.980410000002</v>
      </c>
      <c r="F8" s="148">
        <v>-51.210576791796271</v>
      </c>
      <c r="G8" s="465">
        <v>14768.335590000001</v>
      </c>
      <c r="H8" s="233">
        <v>-54.669429048314754</v>
      </c>
      <c r="I8" s="148">
        <v>3.7553822938593475</v>
      </c>
      <c r="J8" s="1"/>
    </row>
    <row r="9" spans="1:45" x14ac:dyDescent="0.2">
      <c r="A9" s="690"/>
      <c r="B9" s="11" t="s">
        <v>232</v>
      </c>
      <c r="C9" s="464">
        <v>5920.2776800000001</v>
      </c>
      <c r="D9" s="142">
        <v>98.003629731288015</v>
      </c>
      <c r="E9" s="467">
        <v>32862.20059</v>
      </c>
      <c r="F9" s="142">
        <v>-27.751315852897072</v>
      </c>
      <c r="G9" s="467">
        <v>44494.18864</v>
      </c>
      <c r="H9" s="142">
        <v>-31.284907998834598</v>
      </c>
      <c r="I9" s="415">
        <v>11.31425319935418</v>
      </c>
      <c r="J9" s="1"/>
    </row>
    <row r="10" spans="1:45" s="440" customFormat="1" x14ac:dyDescent="0.2">
      <c r="A10" s="160" t="s">
        <v>307</v>
      </c>
      <c r="B10" s="145"/>
      <c r="C10" s="465">
        <v>5920.2776800000001</v>
      </c>
      <c r="D10" s="148">
        <v>98.003629731288015</v>
      </c>
      <c r="E10" s="465">
        <v>32862.20059</v>
      </c>
      <c r="F10" s="148">
        <v>-27.751315852897072</v>
      </c>
      <c r="G10" s="465">
        <v>44494.18864</v>
      </c>
      <c r="H10" s="233">
        <v>-31.284907998834598</v>
      </c>
      <c r="I10" s="148">
        <v>11.31425319935418</v>
      </c>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row>
    <row r="11" spans="1:45" s="440" customFormat="1" x14ac:dyDescent="0.2">
      <c r="A11" s="438"/>
      <c r="B11" s="11" t="s">
        <v>234</v>
      </c>
      <c r="C11" s="464">
        <v>1.76149</v>
      </c>
      <c r="D11" s="142" t="s">
        <v>142</v>
      </c>
      <c r="E11" s="467">
        <v>1.76149</v>
      </c>
      <c r="F11" s="142">
        <v>-99.688030149192571</v>
      </c>
      <c r="G11" s="467">
        <v>1.76149</v>
      </c>
      <c r="H11" s="142">
        <v>-99.693024923781664</v>
      </c>
      <c r="I11" s="752">
        <v>4.4792240239242159E-4</v>
      </c>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row>
    <row r="12" spans="1:45" s="440" customFormat="1" x14ac:dyDescent="0.2">
      <c r="A12" s="438"/>
      <c r="B12" s="439" t="s">
        <v>332</v>
      </c>
      <c r="C12" s="466">
        <v>1.76149</v>
      </c>
      <c r="D12" s="423" t="s">
        <v>142</v>
      </c>
      <c r="E12" s="468">
        <v>1.76149</v>
      </c>
      <c r="F12" s="588">
        <v>-99.688030149192571</v>
      </c>
      <c r="G12" s="468">
        <v>1.76149</v>
      </c>
      <c r="H12" s="588">
        <v>-99.693024923781664</v>
      </c>
      <c r="I12" s="724">
        <v>4.4792240239242159E-4</v>
      </c>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row>
    <row r="13" spans="1:45" s="440" customFormat="1" x14ac:dyDescent="0.2">
      <c r="A13" s="438"/>
      <c r="B13" s="439" t="s">
        <v>329</v>
      </c>
      <c r="C13" s="466" t="s">
        <v>142</v>
      </c>
      <c r="D13" s="423" t="s">
        <v>142</v>
      </c>
      <c r="E13" s="468" t="s">
        <v>142</v>
      </c>
      <c r="F13" s="588" t="s">
        <v>142</v>
      </c>
      <c r="G13" s="468" t="s">
        <v>142</v>
      </c>
      <c r="H13" s="588" t="s">
        <v>142</v>
      </c>
      <c r="I13" s="724" t="s">
        <v>142</v>
      </c>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row>
    <row r="14" spans="1:45" s="440" customFormat="1" x14ac:dyDescent="0.2">
      <c r="A14" s="438"/>
      <c r="B14" s="11" t="s">
        <v>235</v>
      </c>
      <c r="C14" s="464">
        <v>2064.28469</v>
      </c>
      <c r="D14" s="142">
        <v>-13.123450186589434</v>
      </c>
      <c r="E14" s="467">
        <v>11566.967050000003</v>
      </c>
      <c r="F14" s="142">
        <v>-34.171028738147506</v>
      </c>
      <c r="G14" s="467">
        <v>16223.175240000004</v>
      </c>
      <c r="H14" s="142">
        <v>-25.240317663292849</v>
      </c>
      <c r="I14" s="507">
        <v>4.1253277781503463</v>
      </c>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row>
    <row r="15" spans="1:45" x14ac:dyDescent="0.2">
      <c r="A15" s="1"/>
      <c r="B15" s="439" t="s">
        <v>332</v>
      </c>
      <c r="C15" s="466">
        <v>2064.28469</v>
      </c>
      <c r="D15" s="423">
        <v>41.966649288237228</v>
      </c>
      <c r="E15" s="468">
        <v>11566.967050000003</v>
      </c>
      <c r="F15" s="588">
        <v>-26.640581457882835</v>
      </c>
      <c r="G15" s="468">
        <v>16223.175240000004</v>
      </c>
      <c r="H15" s="588">
        <v>-18.463071545222107</v>
      </c>
      <c r="I15" s="682">
        <v>4.1253277781503463</v>
      </c>
      <c r="J15" s="1"/>
    </row>
    <row r="16" spans="1:45" x14ac:dyDescent="0.2">
      <c r="A16" s="1"/>
      <c r="B16" s="439" t="s">
        <v>329</v>
      </c>
      <c r="C16" s="466">
        <v>0</v>
      </c>
      <c r="D16" s="423">
        <v>-100</v>
      </c>
      <c r="E16" s="468">
        <v>0</v>
      </c>
      <c r="F16" s="588">
        <v>-100</v>
      </c>
      <c r="G16" s="468">
        <v>0</v>
      </c>
      <c r="H16" s="588">
        <v>-100</v>
      </c>
      <c r="I16" s="669">
        <v>0</v>
      </c>
      <c r="J16" s="1"/>
    </row>
    <row r="17" spans="1:45" s="440" customFormat="1" x14ac:dyDescent="0.2">
      <c r="A17" s="438"/>
      <c r="B17" s="11" t="s">
        <v>612</v>
      </c>
      <c r="C17" s="464">
        <v>47.463000000000001</v>
      </c>
      <c r="D17" s="706">
        <v>271.64669955367629</v>
      </c>
      <c r="E17" s="467">
        <v>209.15199999999999</v>
      </c>
      <c r="F17" s="149">
        <v>1.5838477641081932</v>
      </c>
      <c r="G17" s="467">
        <v>226.995</v>
      </c>
      <c r="H17" s="149">
        <v>-30.667167584506977</v>
      </c>
      <c r="I17" s="507">
        <v>5.7721670705520756E-2</v>
      </c>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row>
    <row r="18" spans="1:45" s="440" customFormat="1" x14ac:dyDescent="0.2">
      <c r="A18" s="438"/>
      <c r="B18" s="11" t="s">
        <v>207</v>
      </c>
      <c r="C18" s="464">
        <v>944.57130000000006</v>
      </c>
      <c r="D18" s="142">
        <v>-46.429579519992402</v>
      </c>
      <c r="E18" s="467">
        <v>8477.0039800000013</v>
      </c>
      <c r="F18" s="142">
        <v>-47.011436249995519</v>
      </c>
      <c r="G18" s="467">
        <v>10789.65854</v>
      </c>
      <c r="H18" s="142">
        <v>-48.494538731039157</v>
      </c>
      <c r="I18" s="507">
        <v>2.7436600685957391</v>
      </c>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row>
    <row r="19" spans="1:45" x14ac:dyDescent="0.2">
      <c r="A19" s="1"/>
      <c r="B19" s="439" t="s">
        <v>332</v>
      </c>
      <c r="C19" s="466">
        <v>944.57130000000006</v>
      </c>
      <c r="D19" s="423">
        <v>12.55836699849516</v>
      </c>
      <c r="E19" s="468">
        <v>8477.0039800000013</v>
      </c>
      <c r="F19" s="588">
        <v>-19.094126111953106</v>
      </c>
      <c r="G19" s="468">
        <v>10789.65854</v>
      </c>
      <c r="H19" s="588">
        <v>-20.505779103682165</v>
      </c>
      <c r="I19" s="682">
        <v>2.7436600685957391</v>
      </c>
      <c r="J19" s="1"/>
    </row>
    <row r="20" spans="1:45" x14ac:dyDescent="0.2">
      <c r="A20" s="1"/>
      <c r="B20" s="439" t="s">
        <v>329</v>
      </c>
      <c r="C20" s="466">
        <v>0</v>
      </c>
      <c r="D20" s="423">
        <v>-100</v>
      </c>
      <c r="E20" s="468">
        <v>0</v>
      </c>
      <c r="F20" s="703">
        <v>-100</v>
      </c>
      <c r="G20" s="468">
        <v>0</v>
      </c>
      <c r="H20" s="588">
        <v>-100</v>
      </c>
      <c r="I20" s="669">
        <v>0</v>
      </c>
      <c r="J20" s="1"/>
    </row>
    <row r="21" spans="1:45" s="440" customFormat="1" x14ac:dyDescent="0.2">
      <c r="A21" s="1"/>
      <c r="B21" s="11" t="s">
        <v>237</v>
      </c>
      <c r="C21" s="464">
        <v>563.92948000000001</v>
      </c>
      <c r="D21" s="142">
        <v>1896.0339085036721</v>
      </c>
      <c r="E21" s="467">
        <v>3006.7151999999996</v>
      </c>
      <c r="F21" s="142">
        <v>101.0731838221856</v>
      </c>
      <c r="G21" s="467">
        <v>3368.18183</v>
      </c>
      <c r="H21" s="142">
        <v>90.376121987066256</v>
      </c>
      <c r="I21" s="507">
        <v>0.85648178359689975</v>
      </c>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row>
    <row r="22" spans="1:45" s="440" customFormat="1" x14ac:dyDescent="0.2">
      <c r="A22" s="693"/>
      <c r="B22" s="439" t="s">
        <v>332</v>
      </c>
      <c r="C22" s="466">
        <v>563.92948000000001</v>
      </c>
      <c r="D22" s="423">
        <v>1896.0339085036721</v>
      </c>
      <c r="E22" s="468">
        <v>3005.9199899999999</v>
      </c>
      <c r="F22" s="588">
        <v>101.02000439019044</v>
      </c>
      <c r="G22" s="468">
        <v>3367.3866200000002</v>
      </c>
      <c r="H22" s="588">
        <v>90.331175186802398</v>
      </c>
      <c r="I22" s="682">
        <v>0.85627957275630096</v>
      </c>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row>
    <row r="23" spans="1:45" x14ac:dyDescent="0.2">
      <c r="A23" s="693"/>
      <c r="B23" s="439" t="s">
        <v>329</v>
      </c>
      <c r="C23" s="466">
        <v>0</v>
      </c>
      <c r="D23" s="423" t="s">
        <v>142</v>
      </c>
      <c r="E23" s="468">
        <v>0.79521000000000008</v>
      </c>
      <c r="F23" s="588" t="s">
        <v>142</v>
      </c>
      <c r="G23" s="468">
        <v>0.79521000000000008</v>
      </c>
      <c r="H23" s="588" t="s">
        <v>142</v>
      </c>
      <c r="I23" s="724">
        <v>2.0221084059885531E-4</v>
      </c>
      <c r="J23" s="1"/>
    </row>
    <row r="24" spans="1:45" x14ac:dyDescent="0.2">
      <c r="A24" s="740"/>
      <c r="B24" s="11" t="s">
        <v>209</v>
      </c>
      <c r="C24" s="464">
        <v>0</v>
      </c>
      <c r="D24" s="142">
        <v>-100</v>
      </c>
      <c r="E24" s="467">
        <v>26667.830890000001</v>
      </c>
      <c r="F24" s="149">
        <v>-8.2161153431975169</v>
      </c>
      <c r="G24" s="467">
        <v>35693.351120000007</v>
      </c>
      <c r="H24" s="149">
        <v>-2.7930698517147365</v>
      </c>
      <c r="I24" s="507">
        <v>9.0763226490679116</v>
      </c>
      <c r="J24" s="1"/>
    </row>
    <row r="25" spans="1:45" x14ac:dyDescent="0.2">
      <c r="A25" s="740" t="s">
        <v>449</v>
      </c>
      <c r="B25" s="145"/>
      <c r="C25" s="465">
        <v>3622.0099600000003</v>
      </c>
      <c r="D25" s="148">
        <v>-61.785795870871432</v>
      </c>
      <c r="E25" s="465">
        <v>49929.430609999996</v>
      </c>
      <c r="F25" s="148">
        <v>-23.055187851279214</v>
      </c>
      <c r="G25" s="465">
        <v>66303.123220000009</v>
      </c>
      <c r="H25" s="233">
        <v>-19.180367945472643</v>
      </c>
      <c r="I25" s="148">
        <v>16.859961872518809</v>
      </c>
      <c r="J25" s="1"/>
    </row>
    <row r="26" spans="1:45" x14ac:dyDescent="0.2">
      <c r="A26" s="690"/>
      <c r="B26" s="11" t="s">
        <v>333</v>
      </c>
      <c r="C26" s="464">
        <v>4322.4406900000004</v>
      </c>
      <c r="D26" s="142">
        <v>145.98994690027132</v>
      </c>
      <c r="E26" s="467">
        <v>20780.88089</v>
      </c>
      <c r="F26" s="149">
        <v>-29.824976541624231</v>
      </c>
      <c r="G26" s="467">
        <v>23416.095920000007</v>
      </c>
      <c r="H26" s="149">
        <v>-36.944691893716403</v>
      </c>
      <c r="I26" s="507">
        <v>5.9543874442306146</v>
      </c>
      <c r="J26" s="1"/>
    </row>
    <row r="27" spans="1:45" x14ac:dyDescent="0.2">
      <c r="A27" s="160" t="s">
        <v>347</v>
      </c>
      <c r="B27" s="145"/>
      <c r="C27" s="465">
        <v>4322.4406900000004</v>
      </c>
      <c r="D27" s="148">
        <v>145.98994690027132</v>
      </c>
      <c r="E27" s="465">
        <v>20780.88089</v>
      </c>
      <c r="F27" s="148">
        <v>-29.824976541624231</v>
      </c>
      <c r="G27" s="465">
        <v>23416.095920000007</v>
      </c>
      <c r="H27" s="233">
        <v>-36.944691893716403</v>
      </c>
      <c r="I27" s="148">
        <v>5.9543874442306146</v>
      </c>
      <c r="J27" s="1"/>
    </row>
    <row r="28" spans="1:45" x14ac:dyDescent="0.2">
      <c r="A28" s="693"/>
      <c r="B28" s="11" t="s">
        <v>212</v>
      </c>
      <c r="C28" s="464">
        <v>0</v>
      </c>
      <c r="D28" s="706" t="s">
        <v>142</v>
      </c>
      <c r="E28" s="467">
        <v>0</v>
      </c>
      <c r="F28" s="149">
        <v>-100</v>
      </c>
      <c r="G28" s="467">
        <v>0</v>
      </c>
      <c r="H28" s="149">
        <v>-100</v>
      </c>
      <c r="I28" s="701">
        <v>0</v>
      </c>
      <c r="J28" s="1"/>
    </row>
    <row r="29" spans="1:45" x14ac:dyDescent="0.2">
      <c r="A29" s="693"/>
      <c r="B29" s="11" t="s">
        <v>213</v>
      </c>
      <c r="C29" s="464">
        <v>16687.215179999999</v>
      </c>
      <c r="D29" s="142">
        <v>66.270275350906033</v>
      </c>
      <c r="E29" s="467">
        <v>141909.79515000002</v>
      </c>
      <c r="F29" s="142">
        <v>127.95552778009846</v>
      </c>
      <c r="G29" s="467">
        <v>185862.00592</v>
      </c>
      <c r="H29" s="142">
        <v>73.031517763316927</v>
      </c>
      <c r="I29" s="507">
        <v>47.26212252420445</v>
      </c>
      <c r="J29" s="1"/>
    </row>
    <row r="30" spans="1:45" x14ac:dyDescent="0.2">
      <c r="A30" s="438"/>
      <c r="B30" s="439" t="s">
        <v>332</v>
      </c>
      <c r="C30" s="466">
        <v>14864.69968</v>
      </c>
      <c r="D30" s="423">
        <v>48.110855055332536</v>
      </c>
      <c r="E30" s="468">
        <v>126622.52572000001</v>
      </c>
      <c r="F30" s="588">
        <v>115.82813902491384</v>
      </c>
      <c r="G30" s="468">
        <v>168585.79945999998</v>
      </c>
      <c r="H30" s="588">
        <v>64.927132366325822</v>
      </c>
      <c r="I30" s="682">
        <v>42.869023555836371</v>
      </c>
      <c r="J30" s="1"/>
    </row>
    <row r="31" spans="1:45" x14ac:dyDescent="0.2">
      <c r="A31" s="438"/>
      <c r="B31" s="439" t="s">
        <v>329</v>
      </c>
      <c r="C31" s="466">
        <v>1822.5155</v>
      </c>
      <c r="D31" s="423" t="s">
        <v>142</v>
      </c>
      <c r="E31" s="468">
        <v>12401.795119999999</v>
      </c>
      <c r="F31" s="588">
        <v>300.67487531728483</v>
      </c>
      <c r="G31" s="468">
        <v>17276.206460000001</v>
      </c>
      <c r="H31" s="588">
        <v>232.44171271123074</v>
      </c>
      <c r="I31" s="669">
        <v>4.3930989683680712</v>
      </c>
      <c r="J31" s="1"/>
    </row>
    <row r="32" spans="1:45" x14ac:dyDescent="0.2">
      <c r="A32" s="1"/>
      <c r="B32" s="11" t="s">
        <v>214</v>
      </c>
      <c r="C32" s="464">
        <v>0</v>
      </c>
      <c r="D32" s="142">
        <v>-100</v>
      </c>
      <c r="E32" s="467">
        <v>0</v>
      </c>
      <c r="F32" s="149">
        <v>-100</v>
      </c>
      <c r="G32" s="467">
        <v>0</v>
      </c>
      <c r="H32" s="149">
        <v>-100</v>
      </c>
      <c r="I32" s="507">
        <v>0</v>
      </c>
      <c r="J32" s="1"/>
    </row>
    <row r="33" spans="1:45" x14ac:dyDescent="0.2">
      <c r="A33" s="693"/>
      <c r="B33" s="11" t="s">
        <v>216</v>
      </c>
      <c r="C33" s="464">
        <v>1006.5650899999999</v>
      </c>
      <c r="D33" s="142" t="s">
        <v>142</v>
      </c>
      <c r="E33" s="467">
        <v>2821.9618599999999</v>
      </c>
      <c r="F33" s="149">
        <v>191.6383237820491</v>
      </c>
      <c r="G33" s="467">
        <v>2821.9618599999999</v>
      </c>
      <c r="H33" s="149">
        <v>191.6383237820491</v>
      </c>
      <c r="I33" s="507">
        <v>0.71758564385320756</v>
      </c>
      <c r="J33" s="1"/>
    </row>
    <row r="34" spans="1:45" x14ac:dyDescent="0.2">
      <c r="A34" s="693"/>
      <c r="B34" s="11" t="s">
        <v>623</v>
      </c>
      <c r="C34" s="464">
        <v>0</v>
      </c>
      <c r="D34" s="142">
        <v>-100</v>
      </c>
      <c r="E34" s="467">
        <v>7999.9618700000001</v>
      </c>
      <c r="F34" s="142">
        <v>3.4636340548108517</v>
      </c>
      <c r="G34" s="467">
        <v>10836.765759999998</v>
      </c>
      <c r="H34" s="142">
        <v>24.458773633706773</v>
      </c>
      <c r="I34" s="507">
        <v>2.7556387793192898</v>
      </c>
      <c r="J34" s="1"/>
    </row>
    <row r="35" spans="1:45" x14ac:dyDescent="0.2">
      <c r="A35" s="438"/>
      <c r="B35" s="11" t="s">
        <v>218</v>
      </c>
      <c r="C35" s="464">
        <v>2799.51505</v>
      </c>
      <c r="D35" s="142">
        <v>-50.374503061241214</v>
      </c>
      <c r="E35" s="467">
        <v>30998.141920000002</v>
      </c>
      <c r="F35" s="142">
        <v>1.2794211160619036</v>
      </c>
      <c r="G35" s="467">
        <v>44587.068439999995</v>
      </c>
      <c r="H35" s="142">
        <v>8.8132667508318114</v>
      </c>
      <c r="I35" s="507">
        <v>11.337871240415854</v>
      </c>
      <c r="J35" s="1"/>
    </row>
    <row r="36" spans="1:45" x14ac:dyDescent="0.2">
      <c r="A36" s="160" t="s">
        <v>450</v>
      </c>
      <c r="B36" s="145"/>
      <c r="C36" s="465">
        <v>20493.295320000001</v>
      </c>
      <c r="D36" s="148">
        <v>16.007076378365984</v>
      </c>
      <c r="E36" s="465">
        <v>183729.86080000002</v>
      </c>
      <c r="F36" s="148">
        <v>72.399307246643517</v>
      </c>
      <c r="G36" s="465">
        <v>244107.80197999999</v>
      </c>
      <c r="H36" s="233">
        <v>49.687498661934768</v>
      </c>
      <c r="I36" s="148">
        <v>62.073218187792797</v>
      </c>
      <c r="J36" s="166"/>
    </row>
    <row r="37" spans="1:45" x14ac:dyDescent="0.2">
      <c r="A37" s="438"/>
      <c r="B37" s="11" t="s">
        <v>669</v>
      </c>
      <c r="C37" s="464">
        <v>0</v>
      </c>
      <c r="D37" s="142" t="s">
        <v>142</v>
      </c>
      <c r="E37" s="467">
        <v>168.30257</v>
      </c>
      <c r="F37" s="142" t="s">
        <v>142</v>
      </c>
      <c r="G37" s="467">
        <v>168.30257</v>
      </c>
      <c r="H37" s="142" t="s">
        <v>142</v>
      </c>
      <c r="I37" s="753">
        <v>4.279700224424704E-2</v>
      </c>
      <c r="J37" s="1"/>
    </row>
    <row r="38" spans="1:45" x14ac:dyDescent="0.2">
      <c r="A38" s="160" t="s">
        <v>465</v>
      </c>
      <c r="B38" s="145"/>
      <c r="C38" s="465">
        <v>0</v>
      </c>
      <c r="D38" s="148" t="s">
        <v>142</v>
      </c>
      <c r="E38" s="465">
        <v>168.30257</v>
      </c>
      <c r="F38" s="148" t="s">
        <v>142</v>
      </c>
      <c r="G38" s="465">
        <v>168.30257</v>
      </c>
      <c r="H38" s="233" t="s">
        <v>142</v>
      </c>
      <c r="I38" s="754">
        <v>4.279700224424704E-2</v>
      </c>
      <c r="J38" s="1"/>
    </row>
    <row r="39" spans="1:45" ht="14.25" customHeight="1" x14ac:dyDescent="0.2">
      <c r="A39" s="710" t="s">
        <v>114</v>
      </c>
      <c r="B39" s="711"/>
      <c r="C39" s="711">
        <v>35190.50937</v>
      </c>
      <c r="D39" s="712">
        <v>8.3299433924579471</v>
      </c>
      <c r="E39" s="713">
        <v>299740.65587000002</v>
      </c>
      <c r="F39" s="712">
        <v>10.316864516783438</v>
      </c>
      <c r="G39" s="713">
        <v>393257.84792000003</v>
      </c>
      <c r="H39" s="714">
        <v>3.6024969559953246</v>
      </c>
      <c r="I39" s="715">
        <v>100</v>
      </c>
      <c r="J39" s="1"/>
    </row>
    <row r="40" spans="1:45" ht="14.25" customHeight="1" x14ac:dyDescent="0.2">
      <c r="A40" s="739"/>
      <c r="B40" s="790" t="s">
        <v>332</v>
      </c>
      <c r="C40" s="181">
        <v>18439.246640000001</v>
      </c>
      <c r="D40" s="155">
        <v>49.212635426265891</v>
      </c>
      <c r="E40" s="529">
        <v>149674.17823000002</v>
      </c>
      <c r="F40" s="530">
        <v>72.092043500492224</v>
      </c>
      <c r="G40" s="529">
        <v>198967.78134999998</v>
      </c>
      <c r="H40" s="530">
        <v>44.147164843246905</v>
      </c>
      <c r="I40" s="530">
        <v>50.594738897741145</v>
      </c>
      <c r="J40" s="1"/>
    </row>
    <row r="41" spans="1:45" ht="14.25" customHeight="1" x14ac:dyDescent="0.2">
      <c r="A41" s="739"/>
      <c r="B41" s="790" t="s">
        <v>329</v>
      </c>
      <c r="C41" s="181">
        <v>16751.262730000002</v>
      </c>
      <c r="D41" s="155">
        <v>-16.771627884102301</v>
      </c>
      <c r="E41" s="529">
        <v>150066.47764000003</v>
      </c>
      <c r="F41" s="530">
        <v>-18.766841890178185</v>
      </c>
      <c r="G41" s="529">
        <v>194290.06656999997</v>
      </c>
      <c r="H41" s="530">
        <v>-19.566066654279048</v>
      </c>
      <c r="I41" s="530">
        <v>49.405261102258827</v>
      </c>
      <c r="J41" s="693"/>
      <c r="K41" s="693"/>
      <c r="L41" s="693"/>
      <c r="M41" s="693"/>
      <c r="N41" s="693"/>
      <c r="O41" s="693"/>
      <c r="P41" s="693"/>
      <c r="Q41" s="693"/>
      <c r="R41" s="693"/>
      <c r="S41" s="693"/>
      <c r="T41" s="693"/>
      <c r="U41" s="693"/>
      <c r="V41" s="693"/>
      <c r="W41" s="693"/>
      <c r="X41" s="693"/>
      <c r="Y41" s="693"/>
      <c r="Z41" s="693"/>
      <c r="AA41" s="693"/>
      <c r="AB41" s="693"/>
      <c r="AC41" s="693"/>
      <c r="AD41" s="693"/>
      <c r="AE41" s="693"/>
      <c r="AF41" s="693"/>
      <c r="AG41" s="693"/>
      <c r="AH41" s="693"/>
      <c r="AI41" s="693"/>
      <c r="AJ41" s="693"/>
      <c r="AK41" s="693"/>
      <c r="AL41" s="693"/>
      <c r="AM41" s="693"/>
      <c r="AN41" s="693"/>
      <c r="AO41" s="693"/>
      <c r="AP41" s="693"/>
      <c r="AQ41" s="693"/>
      <c r="AR41" s="693"/>
      <c r="AS41" s="693"/>
    </row>
    <row r="42" spans="1:45" ht="14.25" customHeight="1" x14ac:dyDescent="0.2">
      <c r="A42" s="482"/>
      <c r="B42" s="791" t="s">
        <v>453</v>
      </c>
      <c r="C42" s="416">
        <v>9542.2876400000005</v>
      </c>
      <c r="D42" s="417">
        <v>33.079737654385198</v>
      </c>
      <c r="E42" s="418">
        <v>56123.800310000006</v>
      </c>
      <c r="F42" s="419">
        <v>-30.98379476666911</v>
      </c>
      <c r="G42" s="418">
        <v>75103.96074000001</v>
      </c>
      <c r="H42" s="419">
        <v>-31.767805190208914</v>
      </c>
      <c r="I42" s="419">
        <v>19.097892422805078</v>
      </c>
      <c r="J42" s="693"/>
      <c r="K42" s="693"/>
      <c r="L42" s="693"/>
      <c r="M42" s="693"/>
      <c r="N42" s="693"/>
      <c r="O42" s="693"/>
      <c r="P42" s="693"/>
      <c r="Q42" s="693"/>
      <c r="R42" s="693"/>
      <c r="S42" s="693"/>
      <c r="T42" s="693"/>
      <c r="U42" s="693"/>
      <c r="V42" s="693"/>
      <c r="W42" s="693"/>
      <c r="X42" s="693"/>
      <c r="Y42" s="693"/>
      <c r="Z42" s="693"/>
      <c r="AA42" s="693"/>
      <c r="AB42" s="693"/>
      <c r="AC42" s="693"/>
      <c r="AD42" s="693"/>
      <c r="AE42" s="693"/>
      <c r="AF42" s="693"/>
      <c r="AG42" s="693"/>
      <c r="AH42" s="693"/>
      <c r="AI42" s="693"/>
      <c r="AJ42" s="693"/>
      <c r="AK42" s="693"/>
      <c r="AL42" s="693"/>
      <c r="AM42" s="693"/>
      <c r="AN42" s="693"/>
      <c r="AO42" s="693"/>
      <c r="AP42" s="693"/>
      <c r="AQ42" s="693"/>
      <c r="AR42" s="693"/>
      <c r="AS42" s="693"/>
    </row>
    <row r="43" spans="1:45" ht="14.25" customHeight="1" x14ac:dyDescent="0.2">
      <c r="A43" s="482"/>
      <c r="B43" s="791" t="s">
        <v>454</v>
      </c>
      <c r="C43" s="416">
        <v>25648.221729999997</v>
      </c>
      <c r="D43" s="417">
        <v>1.3194629762514107</v>
      </c>
      <c r="E43" s="418">
        <v>243616.85556</v>
      </c>
      <c r="F43" s="419">
        <v>27.957366460366789</v>
      </c>
      <c r="G43" s="418">
        <v>318153.88718000002</v>
      </c>
      <c r="H43" s="419">
        <v>18.048037858442814</v>
      </c>
      <c r="I43" s="419">
        <v>80.902107577194911</v>
      </c>
    </row>
    <row r="44" spans="1:45" s="1" customFormat="1" ht="15" customHeight="1" x14ac:dyDescent="0.2">
      <c r="A44" s="739"/>
      <c r="B44" s="790" t="s">
        <v>671</v>
      </c>
      <c r="C44" s="181">
        <v>2629.9756600000001</v>
      </c>
      <c r="D44" s="155">
        <v>9.3833713236111311</v>
      </c>
      <c r="E44" s="529">
        <v>14575.443740000002</v>
      </c>
      <c r="F44" s="530">
        <v>-25.75371408959624</v>
      </c>
      <c r="G44" s="529">
        <v>19606.445560000004</v>
      </c>
      <c r="H44" s="530">
        <v>-19.025605003266993</v>
      </c>
      <c r="I44" s="530">
        <v>4.9856463548538059</v>
      </c>
    </row>
    <row r="45" spans="1:45" s="1" customFormat="1" ht="13.5" customHeight="1" x14ac:dyDescent="0.2">
      <c r="A45" s="853" t="s">
        <v>643</v>
      </c>
      <c r="B45" s="853"/>
      <c r="C45" s="853"/>
      <c r="D45" s="853"/>
      <c r="E45" s="853"/>
      <c r="F45" s="853"/>
      <c r="G45" s="853"/>
      <c r="H45" s="853"/>
      <c r="I45" s="694" t="s">
        <v>221</v>
      </c>
      <c r="J45" s="693"/>
      <c r="K45" s="693"/>
    </row>
    <row r="46" spans="1:45" s="1" customFormat="1" x14ac:dyDescent="0.2">
      <c r="A46" s="853"/>
      <c r="B46" s="853"/>
      <c r="C46" s="853"/>
      <c r="D46" s="853"/>
      <c r="E46" s="853"/>
      <c r="F46" s="853"/>
      <c r="G46" s="853"/>
      <c r="H46" s="853"/>
      <c r="I46" s="693"/>
      <c r="J46" s="693"/>
      <c r="K46" s="693"/>
    </row>
    <row r="47" spans="1:45" s="1" customFormat="1" ht="14.25" customHeight="1" x14ac:dyDescent="0.2">
      <c r="A47" s="441" t="s">
        <v>478</v>
      </c>
      <c r="J47" s="693"/>
      <c r="K47" s="693"/>
    </row>
    <row r="48" spans="1:45" s="1" customFormat="1" x14ac:dyDescent="0.2">
      <c r="I48" s="693"/>
      <c r="J48" s="693"/>
      <c r="K48" s="693"/>
    </row>
    <row r="49" spans="9:9" s="1" customFormat="1" x14ac:dyDescent="0.2"/>
    <row r="50" spans="9:9" s="1" customFormat="1" x14ac:dyDescent="0.2">
      <c r="I50" s="698"/>
    </row>
    <row r="51" spans="9:9" s="1" customFormat="1" x14ac:dyDescent="0.2"/>
    <row r="52" spans="9:9" s="1" customFormat="1" x14ac:dyDescent="0.2"/>
    <row r="53" spans="9:9" s="1" customFormat="1" x14ac:dyDescent="0.2"/>
    <row r="54" spans="9:9" s="1" customFormat="1" x14ac:dyDescent="0.2"/>
    <row r="55" spans="9:9" s="1" customFormat="1" x14ac:dyDescent="0.2"/>
    <row r="56" spans="9:9" s="1" customFormat="1" x14ac:dyDescent="0.2"/>
    <row r="57" spans="9:9" s="1" customFormat="1" x14ac:dyDescent="0.2"/>
    <row r="58" spans="9:9" s="1" customFormat="1" x14ac:dyDescent="0.2"/>
    <row r="59" spans="9:9" s="1" customFormat="1" x14ac:dyDescent="0.2"/>
    <row r="60" spans="9:9" s="1" customFormat="1" x14ac:dyDescent="0.2"/>
    <row r="61" spans="9:9" s="1" customFormat="1" x14ac:dyDescent="0.2"/>
    <row r="62" spans="9:9" s="1" customFormat="1" x14ac:dyDescent="0.2"/>
    <row r="63" spans="9:9" s="1" customFormat="1" x14ac:dyDescent="0.2"/>
    <row r="64" spans="9: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45:H46"/>
    <mergeCell ref="A3:A4"/>
    <mergeCell ref="B3:B4"/>
    <mergeCell ref="C3:D3"/>
    <mergeCell ref="E3:F3"/>
    <mergeCell ref="G3:I3"/>
  </mergeCells>
  <conditionalFormatting sqref="D17">
    <cfRule type="cellIs" dxfId="63" priority="20" operator="between">
      <formula>0</formula>
      <formula>0.5</formula>
    </cfRule>
    <cfRule type="cellIs" dxfId="62" priority="21" operator="between">
      <formula>0</formula>
      <formula>0.49</formula>
    </cfRule>
  </conditionalFormatting>
  <conditionalFormatting sqref="F20">
    <cfRule type="cellIs" dxfId="61" priority="19" operator="between">
      <formula>0.00001</formula>
      <formula>0.499</formula>
    </cfRule>
  </conditionalFormatting>
  <conditionalFormatting sqref="F20">
    <cfRule type="cellIs" dxfId="60" priority="18" operator="between">
      <formula>0.00001</formula>
      <formula>0.499</formula>
    </cfRule>
  </conditionalFormatting>
  <conditionalFormatting sqref="F20">
    <cfRule type="cellIs" dxfId="59" priority="17" operator="between">
      <formula>0.00001</formula>
      <formula>0.499</formula>
    </cfRule>
  </conditionalFormatting>
  <conditionalFormatting sqref="D28">
    <cfRule type="cellIs" dxfId="58" priority="15" operator="between">
      <formula>0</formula>
      <formula>0.5</formula>
    </cfRule>
    <cfRule type="cellIs" dxfId="57" priority="16" operator="between">
      <formula>0</formula>
      <formula>0.49</formula>
    </cfRule>
  </conditionalFormatting>
  <conditionalFormatting sqref="I23">
    <cfRule type="cellIs" dxfId="56" priority="13" operator="between">
      <formula>0</formula>
      <formula>0.5</formula>
    </cfRule>
    <cfRule type="cellIs" dxfId="55" priority="14" operator="between">
      <formula>0</formula>
      <formula>0.49</formula>
    </cfRule>
  </conditionalFormatting>
  <conditionalFormatting sqref="I11:I12">
    <cfRule type="cellIs" dxfId="54" priority="7" operator="between">
      <formula>0</formula>
      <formula>0.5</formula>
    </cfRule>
    <cfRule type="cellIs" dxfId="53" priority="8" operator="between">
      <formula>0</formula>
      <formula>0.49</formula>
    </cfRule>
  </conditionalFormatting>
  <conditionalFormatting sqref="I37">
    <cfRule type="cellIs" dxfId="52" priority="5" operator="between">
      <formula>0</formula>
      <formula>0.5</formula>
    </cfRule>
    <cfRule type="cellIs" dxfId="51" priority="6" operator="between">
      <formula>0</formula>
      <formula>0.49</formula>
    </cfRule>
  </conditionalFormatting>
  <conditionalFormatting sqref="I38">
    <cfRule type="cellIs" dxfId="50" priority="3" operator="between">
      <formula>0</formula>
      <formula>0.5</formula>
    </cfRule>
    <cfRule type="cellIs" dxfId="49" priority="4" operator="between">
      <formula>0</formula>
      <formula>0.49</formula>
    </cfRule>
  </conditionalFormatting>
  <conditionalFormatting sqref="I13">
    <cfRule type="cellIs" dxfId="48" priority="1" operator="between">
      <formula>0</formula>
      <formula>0.5</formula>
    </cfRule>
    <cfRule type="cellIs" dxfId="47"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45" t="s">
        <v>18</v>
      </c>
      <c r="B1" s="845"/>
      <c r="C1" s="845"/>
      <c r="D1" s="845"/>
      <c r="E1" s="845"/>
      <c r="F1" s="845"/>
      <c r="G1" s="1"/>
      <c r="H1" s="1"/>
    </row>
    <row r="2" spans="1:9" x14ac:dyDescent="0.2">
      <c r="A2" s="846"/>
      <c r="B2" s="846"/>
      <c r="C2" s="846"/>
      <c r="D2" s="846"/>
      <c r="E2" s="846"/>
      <c r="F2" s="846"/>
      <c r="G2" s="10"/>
      <c r="H2" s="55" t="s">
        <v>473</v>
      </c>
    </row>
    <row r="3" spans="1:9" x14ac:dyDescent="0.2">
      <c r="A3" s="11"/>
      <c r="B3" s="810">
        <f>INDICE!A3</f>
        <v>44440</v>
      </c>
      <c r="C3" s="810">
        <v>41671</v>
      </c>
      <c r="D3" s="809" t="s">
        <v>115</v>
      </c>
      <c r="E3" s="809"/>
      <c r="F3" s="809" t="s">
        <v>116</v>
      </c>
      <c r="G3" s="809"/>
      <c r="H3" s="809"/>
    </row>
    <row r="4" spans="1:9" x14ac:dyDescent="0.2">
      <c r="A4" s="262"/>
      <c r="B4" s="184" t="s">
        <v>54</v>
      </c>
      <c r="C4" s="185" t="s">
        <v>428</v>
      </c>
      <c r="D4" s="184" t="s">
        <v>54</v>
      </c>
      <c r="E4" s="185" t="s">
        <v>428</v>
      </c>
      <c r="F4" s="184" t="s">
        <v>54</v>
      </c>
      <c r="G4" s="186" t="s">
        <v>428</v>
      </c>
      <c r="H4" s="185" t="s">
        <v>477</v>
      </c>
      <c r="I4" s="55"/>
    </row>
    <row r="5" spans="1:9" ht="14.1" customHeight="1" x14ac:dyDescent="0.2">
      <c r="A5" s="420" t="s">
        <v>336</v>
      </c>
      <c r="B5" s="235">
        <v>18439.246640000001</v>
      </c>
      <c r="C5" s="236">
        <v>49.212635426265919</v>
      </c>
      <c r="D5" s="235">
        <v>149674.19562000001</v>
      </c>
      <c r="E5" s="236">
        <v>72.092063495127746</v>
      </c>
      <c r="F5" s="235">
        <v>198967.79874</v>
      </c>
      <c r="G5" s="236">
        <v>44.147177441865566</v>
      </c>
      <c r="H5" s="236">
        <v>50.594741082459038</v>
      </c>
    </row>
    <row r="6" spans="1:9" x14ac:dyDescent="0.2">
      <c r="A6" s="412" t="s">
        <v>337</v>
      </c>
      <c r="B6" s="442">
        <v>7848.5851700000003</v>
      </c>
      <c r="C6" s="515">
        <v>72.132011725026857</v>
      </c>
      <c r="D6" s="442">
        <v>65060.006079999999</v>
      </c>
      <c r="E6" s="443">
        <v>69.181851128613019</v>
      </c>
      <c r="F6" s="442">
        <v>86451.056690000012</v>
      </c>
      <c r="G6" s="443">
        <v>42.971204589294381</v>
      </c>
      <c r="H6" s="443">
        <v>21.983300097978148</v>
      </c>
    </row>
    <row r="7" spans="1:9" x14ac:dyDescent="0.2">
      <c r="A7" s="412" t="s">
        <v>338</v>
      </c>
      <c r="B7" s="444">
        <v>7016.1145099999994</v>
      </c>
      <c r="C7" s="443">
        <v>28.111535698037326</v>
      </c>
      <c r="D7" s="442">
        <v>61562.519639999999</v>
      </c>
      <c r="E7" s="443">
        <v>204.5756578063652</v>
      </c>
      <c r="F7" s="442">
        <v>82134.742770000012</v>
      </c>
      <c r="G7" s="443">
        <v>96.72571428570744</v>
      </c>
      <c r="H7" s="443">
        <v>20.885721562175057</v>
      </c>
    </row>
    <row r="8" spans="1:9" x14ac:dyDescent="0.2">
      <c r="A8" s="412" t="s">
        <v>530</v>
      </c>
      <c r="B8" s="444">
        <v>563.92948000000001</v>
      </c>
      <c r="C8" s="481">
        <v>1896.0339085036721</v>
      </c>
      <c r="D8" s="442">
        <v>3005.9199899999999</v>
      </c>
      <c r="E8" s="481">
        <v>101.02000439019044</v>
      </c>
      <c r="F8" s="442">
        <v>3367.3866200000002</v>
      </c>
      <c r="G8" s="481">
        <v>90.331175186802398</v>
      </c>
      <c r="H8" s="443">
        <v>0.85627953489131947</v>
      </c>
    </row>
    <row r="9" spans="1:9" x14ac:dyDescent="0.2">
      <c r="A9" s="412" t="s">
        <v>531</v>
      </c>
      <c r="B9" s="442">
        <v>3010.6174799999999</v>
      </c>
      <c r="C9" s="443">
        <v>31.281886043248868</v>
      </c>
      <c r="D9" s="442">
        <v>20045.749910000002</v>
      </c>
      <c r="E9" s="443">
        <v>-25.2296986785508</v>
      </c>
      <c r="F9" s="442">
        <v>27014.612659999999</v>
      </c>
      <c r="G9" s="443">
        <v>-20.6466124203322</v>
      </c>
      <c r="H9" s="443">
        <v>6.8694398874145177</v>
      </c>
    </row>
    <row r="10" spans="1:9" x14ac:dyDescent="0.2">
      <c r="A10" s="420" t="s">
        <v>339</v>
      </c>
      <c r="B10" s="422">
        <v>16703.799729999999</v>
      </c>
      <c r="C10" s="236">
        <v>-16.954752727832943</v>
      </c>
      <c r="D10" s="422">
        <v>149856.53043000001</v>
      </c>
      <c r="E10" s="236">
        <v>-18.789979341976579</v>
      </c>
      <c r="F10" s="422">
        <v>194062.27635999999</v>
      </c>
      <c r="G10" s="236">
        <v>-19.551329504831568</v>
      </c>
      <c r="H10" s="236">
        <v>49.347335038556253</v>
      </c>
    </row>
    <row r="11" spans="1:9" x14ac:dyDescent="0.2">
      <c r="A11" s="412" t="s">
        <v>340</v>
      </c>
      <c r="B11" s="442">
        <v>2692.8024100000002</v>
      </c>
      <c r="C11" s="445">
        <v>-43.999879090756252</v>
      </c>
      <c r="D11" s="442">
        <v>25094.27938</v>
      </c>
      <c r="E11" s="443">
        <v>-36.944227754447311</v>
      </c>
      <c r="F11" s="442">
        <v>31229.676309999999</v>
      </c>
      <c r="G11" s="443">
        <v>-38.747127615531909</v>
      </c>
      <c r="H11" s="443">
        <v>7.9412718892175382</v>
      </c>
    </row>
    <row r="12" spans="1:9" x14ac:dyDescent="0.2">
      <c r="A12" s="412" t="s">
        <v>341</v>
      </c>
      <c r="B12" s="442">
        <v>1833.57726</v>
      </c>
      <c r="C12" s="443">
        <v>-60.996428116818855</v>
      </c>
      <c r="D12" s="442">
        <v>31494.289479999999</v>
      </c>
      <c r="E12" s="443">
        <v>-35.318381964719478</v>
      </c>
      <c r="F12" s="442">
        <v>40586.487019999986</v>
      </c>
      <c r="G12" s="443">
        <v>-35.631820998346036</v>
      </c>
      <c r="H12" s="443">
        <v>10.320578582199797</v>
      </c>
    </row>
    <row r="13" spans="1:9" x14ac:dyDescent="0.2">
      <c r="A13" s="412" t="s">
        <v>342</v>
      </c>
      <c r="B13" s="442">
        <v>3768.9410400000002</v>
      </c>
      <c r="C13" s="451">
        <v>94.670505511324961</v>
      </c>
      <c r="D13" s="442">
        <v>25767.896029999996</v>
      </c>
      <c r="E13" s="443">
        <v>-9.7617107790170916</v>
      </c>
      <c r="F13" s="442">
        <v>31429.84231</v>
      </c>
      <c r="G13" s="443">
        <v>-6.3123773432129324</v>
      </c>
      <c r="H13" s="443">
        <v>7.9921713161984096</v>
      </c>
    </row>
    <row r="14" spans="1:9" x14ac:dyDescent="0.2">
      <c r="A14" s="412" t="s">
        <v>343</v>
      </c>
      <c r="B14" s="442">
        <v>5579.4502400000001</v>
      </c>
      <c r="C14" s="443">
        <v>50.573970181241116</v>
      </c>
      <c r="D14" s="442">
        <v>33517.92409</v>
      </c>
      <c r="E14" s="443">
        <v>-11.962293574543292</v>
      </c>
      <c r="F14" s="442">
        <v>44550.015759999995</v>
      </c>
      <c r="G14" s="443">
        <v>-16.660351419180163</v>
      </c>
      <c r="H14" s="443">
        <v>11.328448758394648</v>
      </c>
    </row>
    <row r="15" spans="1:9" x14ac:dyDescent="0.2">
      <c r="A15" s="412" t="s">
        <v>344</v>
      </c>
      <c r="B15" s="442">
        <v>2113.0482700000002</v>
      </c>
      <c r="C15" s="451">
        <v>4.0873949822568925</v>
      </c>
      <c r="D15" s="442">
        <v>19377.426019999999</v>
      </c>
      <c r="E15" s="443">
        <v>38.043162907546616</v>
      </c>
      <c r="F15" s="442">
        <v>26965.627439999997</v>
      </c>
      <c r="G15" s="443">
        <v>40.671302002955969</v>
      </c>
      <c r="H15" s="443">
        <v>6.8569836279671978</v>
      </c>
    </row>
    <row r="16" spans="1:9" x14ac:dyDescent="0.2">
      <c r="A16" s="412" t="s">
        <v>345</v>
      </c>
      <c r="B16" s="442">
        <v>715.98050999999998</v>
      </c>
      <c r="C16" s="443">
        <v>-75.587902359357429</v>
      </c>
      <c r="D16" s="442">
        <v>14604.71543</v>
      </c>
      <c r="E16" s="443">
        <v>-5.0195251989566296</v>
      </c>
      <c r="F16" s="442">
        <v>19300.627520000002</v>
      </c>
      <c r="G16" s="443">
        <v>-8.1525079826913718</v>
      </c>
      <c r="H16" s="726">
        <v>4.907880864578658</v>
      </c>
    </row>
    <row r="17" spans="1:8" x14ac:dyDescent="0.2">
      <c r="A17" s="420" t="s">
        <v>550</v>
      </c>
      <c r="B17" s="531">
        <v>47.463000000000001</v>
      </c>
      <c r="C17" s="704">
        <v>271.64669955367629</v>
      </c>
      <c r="D17" s="422">
        <v>209.94720999999998</v>
      </c>
      <c r="E17" s="684">
        <v>1.9700763996483537</v>
      </c>
      <c r="F17" s="422">
        <v>227.79021000000003</v>
      </c>
      <c r="G17" s="424">
        <v>-30.424280465120535</v>
      </c>
      <c r="H17" s="236">
        <v>5.7923878984705371E-2</v>
      </c>
    </row>
    <row r="18" spans="1:8" x14ac:dyDescent="0.2">
      <c r="A18" s="421" t="s">
        <v>114</v>
      </c>
      <c r="B18" s="61">
        <v>35190.50937</v>
      </c>
      <c r="C18" s="62">
        <v>8.3299433924579596</v>
      </c>
      <c r="D18" s="61">
        <v>299740.67326000001</v>
      </c>
      <c r="E18" s="62">
        <v>10.316870917017223</v>
      </c>
      <c r="F18" s="61">
        <v>393257.86531000002</v>
      </c>
      <c r="G18" s="62">
        <v>3.6025015373340823</v>
      </c>
      <c r="H18" s="62">
        <v>100</v>
      </c>
    </row>
    <row r="19" spans="1:8" x14ac:dyDescent="0.2">
      <c r="A19" s="156"/>
      <c r="B19" s="1"/>
      <c r="C19" s="1"/>
      <c r="D19" s="1"/>
      <c r="E19" s="1"/>
      <c r="F19" s="1"/>
      <c r="G19" s="1"/>
      <c r="H19" s="161" t="s">
        <v>221</v>
      </c>
    </row>
    <row r="20" spans="1:8" x14ac:dyDescent="0.2">
      <c r="A20" s="133" t="s">
        <v>587</v>
      </c>
      <c r="B20" s="1"/>
      <c r="C20" s="1"/>
      <c r="D20" s="1"/>
      <c r="E20" s="1"/>
      <c r="F20" s="1"/>
      <c r="G20" s="1"/>
      <c r="H20" s="1"/>
    </row>
    <row r="21" spans="1:8" x14ac:dyDescent="0.2">
      <c r="A21" s="441" t="s">
        <v>542</v>
      </c>
      <c r="B21" s="1"/>
      <c r="C21" s="1"/>
      <c r="D21" s="1"/>
      <c r="E21" s="1"/>
      <c r="F21" s="1"/>
      <c r="G21" s="1"/>
      <c r="H21" s="1"/>
    </row>
    <row r="22" spans="1:8" x14ac:dyDescent="0.2">
      <c r="A22" s="854"/>
      <c r="B22" s="854"/>
      <c r="C22" s="854"/>
      <c r="D22" s="854"/>
      <c r="E22" s="854"/>
      <c r="F22" s="854"/>
      <c r="G22" s="854"/>
      <c r="H22" s="854"/>
    </row>
    <row r="23" spans="1:8" s="1" customFormat="1" x14ac:dyDescent="0.2">
      <c r="A23" s="854"/>
      <c r="B23" s="854"/>
      <c r="C23" s="854"/>
      <c r="D23" s="854"/>
      <c r="E23" s="854"/>
      <c r="F23" s="854"/>
      <c r="G23" s="854"/>
      <c r="H23" s="85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46" priority="8" operator="between">
      <formula>0.00001</formula>
      <formula>0.049999</formula>
    </cfRule>
  </conditionalFormatting>
  <conditionalFormatting sqref="G18">
    <cfRule type="cellIs" dxfId="45" priority="7" operator="between">
      <formula>0.00001</formula>
      <formula>0.049999</formula>
    </cfRule>
  </conditionalFormatting>
  <conditionalFormatting sqref="C6">
    <cfRule type="cellIs" dxfId="44" priority="5" operator="between">
      <formula>0.0001</formula>
      <formula>0.44999</formula>
    </cfRule>
  </conditionalFormatting>
  <conditionalFormatting sqref="C17">
    <cfRule type="cellIs" dxfId="43" priority="3" operator="between">
      <formula>0</formula>
      <formula>0.5</formula>
    </cfRule>
    <cfRule type="cellIs" dxfId="42"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4" t="s">
        <v>512</v>
      </c>
      <c r="B1" s="1"/>
      <c r="C1" s="1"/>
      <c r="D1" s="1"/>
      <c r="E1" s="1"/>
      <c r="F1" s="1"/>
      <c r="G1" s="1"/>
      <c r="H1" s="1"/>
    </row>
    <row r="2" spans="1:8" x14ac:dyDescent="0.2">
      <c r="A2" s="1"/>
      <c r="B2" s="1"/>
      <c r="C2" s="1"/>
      <c r="D2" s="1"/>
      <c r="E2" s="1"/>
      <c r="F2" s="1"/>
      <c r="G2" s="55" t="s">
        <v>475</v>
      </c>
      <c r="H2" s="1"/>
    </row>
    <row r="3" spans="1:8" x14ac:dyDescent="0.2">
      <c r="A3" s="56"/>
      <c r="B3" s="810">
        <f>INDICE!A3</f>
        <v>44440</v>
      </c>
      <c r="C3" s="809">
        <v>41671</v>
      </c>
      <c r="D3" s="809" t="s">
        <v>115</v>
      </c>
      <c r="E3" s="809"/>
      <c r="F3" s="809" t="s">
        <v>116</v>
      </c>
      <c r="G3" s="809"/>
      <c r="H3" s="1"/>
    </row>
    <row r="4" spans="1:8" x14ac:dyDescent="0.2">
      <c r="A4" s="66"/>
      <c r="B4" s="184" t="s">
        <v>349</v>
      </c>
      <c r="C4" s="185" t="s">
        <v>428</v>
      </c>
      <c r="D4" s="184" t="s">
        <v>349</v>
      </c>
      <c r="E4" s="185" t="s">
        <v>428</v>
      </c>
      <c r="F4" s="184" t="s">
        <v>349</v>
      </c>
      <c r="G4" s="186" t="s">
        <v>428</v>
      </c>
      <c r="H4" s="1"/>
    </row>
    <row r="5" spans="1:8" x14ac:dyDescent="0.2">
      <c r="A5" s="446" t="s">
        <v>474</v>
      </c>
      <c r="B5" s="447">
        <v>24.699645344461892</v>
      </c>
      <c r="C5" s="427">
        <v>115.08632186290822</v>
      </c>
      <c r="D5" s="448">
        <v>17.816913340759537</v>
      </c>
      <c r="E5" s="427">
        <v>28.315525163994472</v>
      </c>
      <c r="F5" s="448">
        <v>16.657291988029296</v>
      </c>
      <c r="G5" s="427">
        <v>11.296440689208371</v>
      </c>
      <c r="H5" s="1"/>
    </row>
    <row r="6" spans="1:8" x14ac:dyDescent="0.2">
      <c r="A6" s="3"/>
      <c r="B6" s="3"/>
      <c r="C6" s="3"/>
      <c r="D6" s="3"/>
      <c r="E6" s="3"/>
      <c r="F6" s="3"/>
      <c r="G6" s="55" t="s">
        <v>350</v>
      </c>
      <c r="H6" s="1"/>
    </row>
    <row r="7" spans="1:8" x14ac:dyDescent="0.2">
      <c r="A7" s="80" t="s">
        <v>584</v>
      </c>
      <c r="B7" s="80"/>
      <c r="C7" s="200"/>
      <c r="D7" s="200"/>
      <c r="E7" s="200"/>
      <c r="F7" s="80"/>
      <c r="G7" s="80"/>
      <c r="H7" s="1"/>
    </row>
    <row r="8" spans="1:8" x14ac:dyDescent="0.2">
      <c r="A8" s="133" t="s">
        <v>351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workbookViewId="0">
      <selection sqref="A1:G2"/>
    </sheetView>
  </sheetViews>
  <sheetFormatPr baseColWidth="10" defaultRowHeight="14.25" x14ac:dyDescent="0.2"/>
  <cols>
    <col min="1" max="1" width="6.5" customWidth="1"/>
    <col min="2" max="2" width="20.625" customWidth="1"/>
    <col min="7" max="7" width="11" style="449"/>
    <col min="9" max="9" width="10.75" customWidth="1"/>
    <col min="10" max="34" width="11" style="1"/>
  </cols>
  <sheetData>
    <row r="1" spans="1:34" x14ac:dyDescent="0.2">
      <c r="A1" s="845" t="s">
        <v>346</v>
      </c>
      <c r="B1" s="845"/>
      <c r="C1" s="845"/>
      <c r="D1" s="845"/>
      <c r="E1" s="845"/>
      <c r="F1" s="845"/>
      <c r="G1" s="845"/>
      <c r="H1" s="1"/>
      <c r="I1" s="1"/>
    </row>
    <row r="2" spans="1:34" x14ac:dyDescent="0.2">
      <c r="A2" s="846"/>
      <c r="B2" s="846"/>
      <c r="C2" s="846"/>
      <c r="D2" s="846"/>
      <c r="E2" s="846"/>
      <c r="F2" s="846"/>
      <c r="G2" s="846"/>
      <c r="H2" s="10"/>
      <c r="I2" s="55" t="s">
        <v>473</v>
      </c>
    </row>
    <row r="3" spans="1:34" x14ac:dyDescent="0.2">
      <c r="A3" s="826" t="s">
        <v>457</v>
      </c>
      <c r="B3" s="826" t="s">
        <v>458</v>
      </c>
      <c r="C3" s="807">
        <f>INDICE!A3</f>
        <v>44440</v>
      </c>
      <c r="D3" s="808">
        <v>41671</v>
      </c>
      <c r="E3" s="808" t="s">
        <v>115</v>
      </c>
      <c r="F3" s="808"/>
      <c r="G3" s="808" t="s">
        <v>116</v>
      </c>
      <c r="H3" s="808"/>
      <c r="I3" s="808"/>
    </row>
    <row r="4" spans="1:34" x14ac:dyDescent="0.2">
      <c r="A4" s="827"/>
      <c r="B4" s="827"/>
      <c r="C4" s="82" t="s">
        <v>54</v>
      </c>
      <c r="D4" s="82" t="s">
        <v>428</v>
      </c>
      <c r="E4" s="82" t="s">
        <v>54</v>
      </c>
      <c r="F4" s="82" t="s">
        <v>428</v>
      </c>
      <c r="G4" s="82" t="s">
        <v>54</v>
      </c>
      <c r="H4" s="83" t="s">
        <v>428</v>
      </c>
      <c r="I4" s="83" t="s">
        <v>106</v>
      </c>
    </row>
    <row r="5" spans="1:34" x14ac:dyDescent="0.2">
      <c r="A5" s="696"/>
      <c r="B5" s="707" t="s">
        <v>620</v>
      </c>
      <c r="C5" s="765">
        <v>1.7367999999999999</v>
      </c>
      <c r="D5" s="142">
        <v>95.58338307001047</v>
      </c>
      <c r="E5" s="766">
        <v>24.55106</v>
      </c>
      <c r="F5" s="142">
        <v>21.409596037520153</v>
      </c>
      <c r="G5" s="766">
        <v>32.321579999999997</v>
      </c>
      <c r="H5" s="142">
        <v>12.634404574015704</v>
      </c>
      <c r="I5" s="767">
        <v>9.4869947029562293E-2</v>
      </c>
      <c r="J5" s="664"/>
    </row>
    <row r="6" spans="1:34" x14ac:dyDescent="0.2">
      <c r="A6" s="696"/>
      <c r="B6" s="707" t="s">
        <v>276</v>
      </c>
      <c r="C6" s="765">
        <v>0</v>
      </c>
      <c r="D6" s="142" t="s">
        <v>142</v>
      </c>
      <c r="E6" s="766">
        <v>0</v>
      </c>
      <c r="F6" s="142" t="s">
        <v>142</v>
      </c>
      <c r="G6" s="766">
        <v>145.13882999999998</v>
      </c>
      <c r="H6" s="142" t="s">
        <v>142</v>
      </c>
      <c r="I6" s="768">
        <v>0.42600990155904028</v>
      </c>
      <c r="J6" s="664"/>
    </row>
    <row r="7" spans="1:34" x14ac:dyDescent="0.2">
      <c r="A7" s="696"/>
      <c r="B7" s="707" t="s">
        <v>235</v>
      </c>
      <c r="C7" s="765">
        <v>1393.81051</v>
      </c>
      <c r="D7" s="142">
        <v>1239.1838611210128</v>
      </c>
      <c r="E7" s="766">
        <v>12478.170900000001</v>
      </c>
      <c r="F7" s="142">
        <v>227.32570615074798</v>
      </c>
      <c r="G7" s="766">
        <v>14719.682470000002</v>
      </c>
      <c r="H7" s="142">
        <v>81.980930778634061</v>
      </c>
      <c r="I7" s="768">
        <v>43.205050502508755</v>
      </c>
      <c r="J7" s="664"/>
    </row>
    <row r="8" spans="1:34" x14ac:dyDescent="0.2">
      <c r="A8" s="696"/>
      <c r="B8" s="708" t="s">
        <v>332</v>
      </c>
      <c r="C8" s="769">
        <v>1375.63949</v>
      </c>
      <c r="D8" s="423">
        <v>1677.2178605526062</v>
      </c>
      <c r="E8" s="770">
        <v>12238.984110000001</v>
      </c>
      <c r="F8" s="423">
        <v>246.0400418581481</v>
      </c>
      <c r="G8" s="771">
        <v>14389.211600000002</v>
      </c>
      <c r="H8" s="423">
        <v>86.72848103020182</v>
      </c>
      <c r="I8" s="772">
        <v>42.235056030341447</v>
      </c>
      <c r="J8" s="664"/>
    </row>
    <row r="9" spans="1:34" x14ac:dyDescent="0.2">
      <c r="A9" s="696"/>
      <c r="B9" s="708" t="s">
        <v>329</v>
      </c>
      <c r="C9" s="769">
        <v>18.171020000000002</v>
      </c>
      <c r="D9" s="423">
        <v>-31.879962511715089</v>
      </c>
      <c r="E9" s="770">
        <v>239.18678999999997</v>
      </c>
      <c r="F9" s="423">
        <v>-13.113978814913843</v>
      </c>
      <c r="G9" s="771">
        <v>330.47087000000005</v>
      </c>
      <c r="H9" s="423">
        <v>-13.631901109035397</v>
      </c>
      <c r="I9" s="772">
        <v>0.9699944721673065</v>
      </c>
      <c r="J9" s="664"/>
    </row>
    <row r="10" spans="1:34" x14ac:dyDescent="0.2">
      <c r="A10" s="696"/>
      <c r="B10" s="707" t="s">
        <v>612</v>
      </c>
      <c r="C10" s="773">
        <v>67.343100000000007</v>
      </c>
      <c r="D10" s="142">
        <v>184.84254016754772</v>
      </c>
      <c r="E10" s="766">
        <v>657.51062000000002</v>
      </c>
      <c r="F10" s="142">
        <v>42.034072635202762</v>
      </c>
      <c r="G10" s="766">
        <v>789.98869999999999</v>
      </c>
      <c r="H10" s="142">
        <v>25.630519174751527</v>
      </c>
      <c r="I10" s="768">
        <v>2.3187661656067795</v>
      </c>
      <c r="J10" s="664"/>
    </row>
    <row r="11" spans="1:34" x14ac:dyDescent="0.2">
      <c r="A11" s="696"/>
      <c r="B11" s="707" t="s">
        <v>206</v>
      </c>
      <c r="C11" s="765">
        <v>3.8041499999999999</v>
      </c>
      <c r="D11" s="142">
        <v>326.54594382463415</v>
      </c>
      <c r="E11" s="766">
        <v>1042.6062100000001</v>
      </c>
      <c r="F11" s="142">
        <v>3037.850967112051</v>
      </c>
      <c r="G11" s="766">
        <v>1042.90813</v>
      </c>
      <c r="H11" s="142">
        <v>2605.0118714573027</v>
      </c>
      <c r="I11" s="774">
        <v>3.0611325018702633</v>
      </c>
      <c r="J11" s="664"/>
    </row>
    <row r="12" spans="1:34" x14ac:dyDescent="0.2">
      <c r="A12" s="696"/>
      <c r="B12" s="707" t="s">
        <v>556</v>
      </c>
      <c r="C12" s="765">
        <v>941.35799999999995</v>
      </c>
      <c r="D12" s="142" t="s">
        <v>142</v>
      </c>
      <c r="E12" s="766">
        <v>944.18350999999996</v>
      </c>
      <c r="F12" s="142" t="s">
        <v>142</v>
      </c>
      <c r="G12" s="766">
        <v>944.18350999999996</v>
      </c>
      <c r="H12" s="142" t="s">
        <v>142</v>
      </c>
      <c r="I12" s="774">
        <v>2.7713570803124781</v>
      </c>
      <c r="J12" s="664"/>
    </row>
    <row r="13" spans="1:34" x14ac:dyDescent="0.2">
      <c r="A13" s="696"/>
      <c r="B13" s="708" t="s">
        <v>237</v>
      </c>
      <c r="C13" s="769">
        <v>648.84118000000001</v>
      </c>
      <c r="D13" s="423">
        <v>-10.835352522863365</v>
      </c>
      <c r="E13" s="770">
        <v>3487.1057400000009</v>
      </c>
      <c r="F13" s="423">
        <v>-13.178163672110395</v>
      </c>
      <c r="G13" s="771">
        <v>5787.6707500000002</v>
      </c>
      <c r="H13" s="423">
        <v>0.23486583300482061</v>
      </c>
      <c r="I13" s="772">
        <v>16.987907691302439</v>
      </c>
      <c r="J13" s="664"/>
    </row>
    <row r="14" spans="1:34" x14ac:dyDescent="0.2">
      <c r="A14" s="696"/>
      <c r="B14" s="708" t="s">
        <v>332</v>
      </c>
      <c r="C14" s="769">
        <v>611.89129000000003</v>
      </c>
      <c r="D14" s="423">
        <v>-15.913057233543068</v>
      </c>
      <c r="E14" s="770">
        <v>3418.6887800000004</v>
      </c>
      <c r="F14" s="423">
        <v>-14.881606740966635</v>
      </c>
      <c r="G14" s="771">
        <v>5719.2537899999998</v>
      </c>
      <c r="H14" s="423">
        <v>-0.9500261732140981</v>
      </c>
      <c r="I14" s="772">
        <v>16.787090980884084</v>
      </c>
      <c r="J14" s="664"/>
    </row>
    <row r="15" spans="1:34" x14ac:dyDescent="0.2">
      <c r="A15" s="705"/>
      <c r="B15" s="708" t="s">
        <v>329</v>
      </c>
      <c r="C15" s="769">
        <v>36.949889999999996</v>
      </c>
      <c r="D15" s="423" t="s">
        <v>142</v>
      </c>
      <c r="E15" s="770">
        <v>68.416959999999989</v>
      </c>
      <c r="F15" s="423" t="s">
        <v>142</v>
      </c>
      <c r="G15" s="771">
        <v>68.416959999999989</v>
      </c>
      <c r="H15" s="423" t="s">
        <v>142</v>
      </c>
      <c r="I15" s="772">
        <v>0.20081671041835458</v>
      </c>
      <c r="J15" s="664"/>
    </row>
    <row r="16" spans="1:34" x14ac:dyDescent="0.2">
      <c r="A16" s="705"/>
      <c r="B16" s="707" t="s">
        <v>621</v>
      </c>
      <c r="C16" s="765">
        <v>0</v>
      </c>
      <c r="D16" s="142" t="s">
        <v>142</v>
      </c>
      <c r="E16" s="766">
        <v>0.58552999999999999</v>
      </c>
      <c r="F16" s="142">
        <v>-0.76435495898582995</v>
      </c>
      <c r="G16" s="766">
        <v>3.2082799999999998</v>
      </c>
      <c r="H16" s="142">
        <v>77.641691213926592</v>
      </c>
      <c r="I16" s="775">
        <v>9.4169082593117074E-3</v>
      </c>
      <c r="J16" s="664"/>
      <c r="K16" s="693"/>
      <c r="L16" s="693"/>
      <c r="M16" s="693"/>
      <c r="N16" s="693"/>
      <c r="O16" s="693"/>
      <c r="P16" s="693"/>
      <c r="Q16" s="693"/>
      <c r="R16" s="693"/>
      <c r="S16" s="693"/>
      <c r="T16" s="693"/>
      <c r="U16" s="693"/>
      <c r="V16" s="693"/>
      <c r="W16" s="693"/>
      <c r="X16" s="693"/>
      <c r="Y16" s="693"/>
      <c r="Z16" s="693"/>
      <c r="AA16" s="693"/>
      <c r="AB16" s="693"/>
      <c r="AC16" s="693"/>
      <c r="AD16" s="693"/>
      <c r="AE16" s="693"/>
      <c r="AF16" s="693"/>
      <c r="AG16" s="693"/>
      <c r="AH16" s="693"/>
    </row>
    <row r="17" spans="1:34" x14ac:dyDescent="0.2">
      <c r="A17" s="709" t="s">
        <v>449</v>
      </c>
      <c r="B17" s="697"/>
      <c r="C17" s="776">
        <v>3056.8937400000004</v>
      </c>
      <c r="D17" s="540">
        <v>256.6179848502901</v>
      </c>
      <c r="E17" s="776">
        <v>18634.713570000004</v>
      </c>
      <c r="F17" s="784">
        <v>123.290213475076</v>
      </c>
      <c r="G17" s="776">
        <v>23465.10225</v>
      </c>
      <c r="H17" s="784">
        <v>61.155104717718679</v>
      </c>
      <c r="I17" s="778">
        <v>68.874510698448617</v>
      </c>
      <c r="J17" s="664"/>
      <c r="K17" s="693"/>
      <c r="L17" s="693"/>
      <c r="M17" s="693"/>
      <c r="N17" s="693"/>
      <c r="O17" s="693"/>
      <c r="P17" s="693"/>
      <c r="Q17" s="693"/>
      <c r="R17" s="693"/>
      <c r="S17" s="693"/>
      <c r="T17" s="693"/>
      <c r="U17" s="693"/>
      <c r="V17" s="693"/>
      <c r="W17" s="693"/>
      <c r="X17" s="693"/>
      <c r="Y17" s="693"/>
      <c r="Z17" s="693"/>
      <c r="AA17" s="693"/>
      <c r="AB17" s="693"/>
      <c r="AC17" s="693"/>
      <c r="AD17" s="693"/>
      <c r="AE17" s="693"/>
      <c r="AF17" s="693"/>
      <c r="AG17" s="693"/>
      <c r="AH17" s="693"/>
    </row>
    <row r="18" spans="1:34" x14ac:dyDescent="0.2">
      <c r="A18" s="705"/>
      <c r="B18" s="707" t="s">
        <v>232</v>
      </c>
      <c r="C18" s="765">
        <v>0</v>
      </c>
      <c r="D18" s="142" t="s">
        <v>142</v>
      </c>
      <c r="E18" s="766">
        <v>976.95263</v>
      </c>
      <c r="F18" s="142" t="s">
        <v>142</v>
      </c>
      <c r="G18" s="766">
        <v>976.95263</v>
      </c>
      <c r="H18" s="142" t="s">
        <v>142</v>
      </c>
      <c r="I18" s="774">
        <v>2.867540641840268</v>
      </c>
      <c r="J18" s="664"/>
      <c r="K18" s="693"/>
      <c r="L18" s="693"/>
      <c r="M18" s="693"/>
      <c r="N18" s="693"/>
      <c r="O18" s="693"/>
      <c r="P18" s="693"/>
      <c r="Q18" s="693"/>
      <c r="R18" s="693"/>
      <c r="S18" s="693"/>
      <c r="T18" s="693"/>
      <c r="U18" s="693"/>
      <c r="V18" s="693"/>
      <c r="W18" s="693"/>
      <c r="X18" s="693"/>
      <c r="Y18" s="693"/>
      <c r="Z18" s="693"/>
      <c r="AA18" s="693"/>
      <c r="AB18" s="693"/>
      <c r="AC18" s="693"/>
      <c r="AD18" s="693"/>
      <c r="AE18" s="693"/>
      <c r="AF18" s="693"/>
      <c r="AG18" s="693"/>
      <c r="AH18" s="693"/>
    </row>
    <row r="19" spans="1:34" x14ac:dyDescent="0.2">
      <c r="A19" s="709" t="s">
        <v>307</v>
      </c>
      <c r="B19" s="697"/>
      <c r="C19" s="776">
        <v>0</v>
      </c>
      <c r="D19" s="540" t="s">
        <v>142</v>
      </c>
      <c r="E19" s="776">
        <v>976.95263</v>
      </c>
      <c r="F19" s="784" t="s">
        <v>142</v>
      </c>
      <c r="G19" s="776">
        <v>976.95263</v>
      </c>
      <c r="H19" s="784" t="s">
        <v>142</v>
      </c>
      <c r="I19" s="778">
        <v>2.867540641840268</v>
      </c>
      <c r="J19" s="664"/>
      <c r="K19" s="693"/>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row>
    <row r="20" spans="1:34" x14ac:dyDescent="0.2">
      <c r="A20" s="705"/>
      <c r="B20" s="707" t="s">
        <v>661</v>
      </c>
      <c r="C20" s="765">
        <v>0</v>
      </c>
      <c r="D20" s="142" t="s">
        <v>142</v>
      </c>
      <c r="E20" s="766">
        <v>1840.57071</v>
      </c>
      <c r="F20" s="142" t="s">
        <v>142</v>
      </c>
      <c r="G20" s="766">
        <v>1840.57071</v>
      </c>
      <c r="H20" s="142" t="s">
        <v>142</v>
      </c>
      <c r="I20" s="774">
        <v>5.4024229558661379</v>
      </c>
      <c r="J20" s="664"/>
    </row>
    <row r="21" spans="1:34" x14ac:dyDescent="0.2">
      <c r="A21" s="709" t="s">
        <v>662</v>
      </c>
      <c r="B21" s="697"/>
      <c r="C21" s="776">
        <v>0</v>
      </c>
      <c r="D21" s="540" t="s">
        <v>142</v>
      </c>
      <c r="E21" s="776">
        <v>1840.57071</v>
      </c>
      <c r="F21" s="784" t="s">
        <v>142</v>
      </c>
      <c r="G21" s="776">
        <v>1840.57071</v>
      </c>
      <c r="H21" s="784" t="s">
        <v>142</v>
      </c>
      <c r="I21" s="778">
        <v>5.4024229558661379</v>
      </c>
      <c r="J21" s="664"/>
      <c r="K21" s="693"/>
      <c r="L21" s="693"/>
      <c r="M21" s="693"/>
      <c r="N21" s="693"/>
      <c r="O21" s="693"/>
      <c r="P21" s="693"/>
      <c r="Q21" s="693"/>
      <c r="R21" s="693"/>
      <c r="S21" s="693"/>
      <c r="T21" s="693"/>
      <c r="U21" s="693"/>
      <c r="V21" s="693"/>
      <c r="W21" s="693"/>
      <c r="X21" s="693"/>
      <c r="Y21" s="693"/>
      <c r="Z21" s="693"/>
      <c r="AA21" s="693"/>
      <c r="AB21" s="693"/>
      <c r="AC21" s="693"/>
      <c r="AD21" s="693"/>
      <c r="AE21" s="693"/>
      <c r="AF21" s="693"/>
      <c r="AG21" s="693"/>
      <c r="AH21" s="693"/>
    </row>
    <row r="22" spans="1:34" x14ac:dyDescent="0.2">
      <c r="A22" s="696"/>
      <c r="B22" s="707" t="s">
        <v>549</v>
      </c>
      <c r="C22" s="765">
        <v>0</v>
      </c>
      <c r="D22" s="142" t="s">
        <v>142</v>
      </c>
      <c r="E22" s="766">
        <v>1153.89651</v>
      </c>
      <c r="F22" s="142" t="s">
        <v>142</v>
      </c>
      <c r="G22" s="766">
        <v>1153.89651</v>
      </c>
      <c r="H22" s="142" t="s">
        <v>142</v>
      </c>
      <c r="I22" s="774">
        <v>3.386904377239504</v>
      </c>
      <c r="J22" s="664"/>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3"/>
    </row>
    <row r="23" spans="1:34" x14ac:dyDescent="0.2">
      <c r="A23" s="696"/>
      <c r="B23" s="707" t="s">
        <v>667</v>
      </c>
      <c r="C23" s="765">
        <v>0</v>
      </c>
      <c r="D23" s="142" t="s">
        <v>142</v>
      </c>
      <c r="E23" s="766">
        <v>2039.7512199999999</v>
      </c>
      <c r="F23" s="142" t="s">
        <v>142</v>
      </c>
      <c r="G23" s="766">
        <v>2039.7512199999999</v>
      </c>
      <c r="H23" s="142" t="s">
        <v>142</v>
      </c>
      <c r="I23" s="774">
        <v>5.9870554036926737</v>
      </c>
      <c r="J23" s="664"/>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row>
    <row r="24" spans="1:34" x14ac:dyDescent="0.2">
      <c r="A24" s="696"/>
      <c r="B24" s="707" t="s">
        <v>682</v>
      </c>
      <c r="C24" s="765">
        <v>937.99982</v>
      </c>
      <c r="D24" s="142" t="s">
        <v>142</v>
      </c>
      <c r="E24" s="766">
        <v>937.99982</v>
      </c>
      <c r="F24" s="142" t="s">
        <v>142</v>
      </c>
      <c r="G24" s="766">
        <v>937.99982</v>
      </c>
      <c r="H24" s="142" t="s">
        <v>142</v>
      </c>
      <c r="I24" s="774">
        <v>2.7532067812631364</v>
      </c>
      <c r="J24" s="664"/>
      <c r="K24" s="693"/>
      <c r="L24" s="693"/>
      <c r="M24" s="693"/>
      <c r="N24" s="693"/>
      <c r="O24" s="693"/>
      <c r="P24" s="693"/>
      <c r="Q24" s="693"/>
      <c r="R24" s="693"/>
      <c r="S24" s="693"/>
      <c r="T24" s="693"/>
      <c r="U24" s="693"/>
      <c r="V24" s="693"/>
      <c r="W24" s="693"/>
      <c r="X24" s="693"/>
      <c r="Y24" s="693"/>
      <c r="Z24" s="693"/>
      <c r="AA24" s="693"/>
      <c r="AB24" s="693"/>
      <c r="AC24" s="693"/>
      <c r="AD24" s="693"/>
      <c r="AE24" s="693"/>
      <c r="AF24" s="693"/>
      <c r="AG24" s="693"/>
      <c r="AH24" s="693"/>
    </row>
    <row r="25" spans="1:34" x14ac:dyDescent="0.2">
      <c r="A25" s="709" t="s">
        <v>465</v>
      </c>
      <c r="B25" s="697"/>
      <c r="C25" s="776">
        <v>937.99982</v>
      </c>
      <c r="D25" s="540" t="s">
        <v>142</v>
      </c>
      <c r="E25" s="776">
        <v>4131.6475499999997</v>
      </c>
      <c r="F25" s="784" t="s">
        <v>142</v>
      </c>
      <c r="G25" s="776">
        <v>4131.6475499999997</v>
      </c>
      <c r="H25" s="784" t="s">
        <v>142</v>
      </c>
      <c r="I25" s="778">
        <v>12.127166562195313</v>
      </c>
      <c r="J25" s="664"/>
      <c r="K25" s="693"/>
      <c r="L25" s="693"/>
      <c r="M25" s="693"/>
      <c r="N25" s="693"/>
      <c r="O25" s="693"/>
      <c r="P25" s="693"/>
      <c r="Q25" s="693"/>
      <c r="R25" s="693"/>
      <c r="S25" s="693"/>
      <c r="T25" s="693"/>
      <c r="U25" s="693"/>
      <c r="V25" s="693"/>
      <c r="W25" s="693"/>
      <c r="X25" s="693"/>
      <c r="Y25" s="693"/>
      <c r="Z25" s="693"/>
      <c r="AA25" s="693"/>
      <c r="AB25" s="693"/>
      <c r="AC25" s="693"/>
      <c r="AD25" s="693"/>
      <c r="AE25" s="693"/>
      <c r="AF25" s="693"/>
      <c r="AG25" s="693"/>
      <c r="AH25" s="693"/>
    </row>
    <row r="26" spans="1:34" ht="14.25" customHeight="1" x14ac:dyDescent="0.2">
      <c r="A26" s="696"/>
      <c r="B26" s="707" t="s">
        <v>660</v>
      </c>
      <c r="C26" s="765">
        <v>0</v>
      </c>
      <c r="D26" s="142" t="s">
        <v>142</v>
      </c>
      <c r="E26" s="766">
        <v>1968.49092</v>
      </c>
      <c r="F26" s="142" t="s">
        <v>142</v>
      </c>
      <c r="G26" s="766">
        <v>1968.49092</v>
      </c>
      <c r="H26" s="142" t="s">
        <v>142</v>
      </c>
      <c r="I26" s="774">
        <v>5.7778929528994052</v>
      </c>
      <c r="J26" s="664"/>
    </row>
    <row r="27" spans="1:34" x14ac:dyDescent="0.2">
      <c r="A27" s="709" t="s">
        <v>347</v>
      </c>
      <c r="B27" s="697"/>
      <c r="C27" s="776">
        <v>0</v>
      </c>
      <c r="D27" s="540" t="s">
        <v>142</v>
      </c>
      <c r="E27" s="776">
        <v>1968.49092</v>
      </c>
      <c r="F27" s="784" t="s">
        <v>142</v>
      </c>
      <c r="G27" s="776">
        <v>1968.49092</v>
      </c>
      <c r="H27" s="784" t="s">
        <v>142</v>
      </c>
      <c r="I27" s="778">
        <v>5.7778929528994052</v>
      </c>
      <c r="J27" s="664"/>
    </row>
    <row r="28" spans="1:34" x14ac:dyDescent="0.2">
      <c r="A28" s="697" t="s">
        <v>672</v>
      </c>
      <c r="B28" s="756"/>
      <c r="C28" s="776">
        <v>47.463000000000001</v>
      </c>
      <c r="D28" s="697">
        <v>271.64669955367629</v>
      </c>
      <c r="E28" s="776">
        <v>1668.7489500000001</v>
      </c>
      <c r="F28" s="784">
        <v>255.34064279698779</v>
      </c>
      <c r="G28" s="776">
        <v>1686.5919500000002</v>
      </c>
      <c r="H28" s="777">
        <v>175.05923766379686</v>
      </c>
      <c r="I28" s="778">
        <v>4.9504661887502461</v>
      </c>
      <c r="J28" s="664"/>
    </row>
    <row r="29" spans="1:34" ht="14.25" customHeight="1" x14ac:dyDescent="0.2">
      <c r="A29" s="710" t="s">
        <v>114</v>
      </c>
      <c r="B29" s="711"/>
      <c r="C29" s="711">
        <v>4042.3565599999997</v>
      </c>
      <c r="D29" s="712">
        <v>364.65950928076654</v>
      </c>
      <c r="E29" s="713">
        <v>29221.124330000002</v>
      </c>
      <c r="F29" s="712">
        <v>231.48820691564427</v>
      </c>
      <c r="G29" s="713">
        <v>34069.356010000003</v>
      </c>
      <c r="H29" s="714">
        <v>124.52833820449092</v>
      </c>
      <c r="I29" s="715">
        <v>100</v>
      </c>
      <c r="J29" s="664"/>
    </row>
    <row r="30" spans="1:34" ht="14.25" customHeight="1" x14ac:dyDescent="0.2">
      <c r="A30" s="716"/>
      <c r="B30" s="716" t="s">
        <v>332</v>
      </c>
      <c r="C30" s="716">
        <v>1987.53078</v>
      </c>
      <c r="D30" s="757">
        <v>146.86973465286798</v>
      </c>
      <c r="E30" s="758">
        <v>15657.67289</v>
      </c>
      <c r="F30" s="757">
        <v>107.29683679641005</v>
      </c>
      <c r="G30" s="758">
        <v>20108.465390000005</v>
      </c>
      <c r="H30" s="757">
        <v>49.171886556672959</v>
      </c>
      <c r="I30" s="759">
        <v>59.022147011225535</v>
      </c>
      <c r="J30" s="664"/>
    </row>
    <row r="31" spans="1:34" ht="14.25" customHeight="1" x14ac:dyDescent="0.2">
      <c r="A31" s="716"/>
      <c r="B31" s="716" t="s">
        <v>329</v>
      </c>
      <c r="C31" s="716">
        <v>2054.8257800000001</v>
      </c>
      <c r="D31" s="757">
        <v>3067.699398533146</v>
      </c>
      <c r="E31" s="758">
        <v>13563.451439999999</v>
      </c>
      <c r="F31" s="757">
        <v>974.86868918527318</v>
      </c>
      <c r="G31" s="758">
        <v>13960.890619999998</v>
      </c>
      <c r="H31" s="757">
        <v>724.29299951832706</v>
      </c>
      <c r="I31" s="759">
        <v>40.977852988774458</v>
      </c>
      <c r="J31" s="681"/>
    </row>
    <row r="32" spans="1:34" ht="14.25" customHeight="1" x14ac:dyDescent="0.2">
      <c r="A32" s="717"/>
      <c r="B32" s="717" t="s">
        <v>453</v>
      </c>
      <c r="C32" s="760">
        <v>3055.1569400000003</v>
      </c>
      <c r="D32" s="761">
        <v>256.78498240106882</v>
      </c>
      <c r="E32" s="717">
        <v>19587.115140000005</v>
      </c>
      <c r="F32" s="761">
        <v>135.27243218766353</v>
      </c>
      <c r="G32" s="717">
        <v>24264.594470000004</v>
      </c>
      <c r="H32" s="762">
        <v>66.974982390864028</v>
      </c>
      <c r="I32" s="762">
        <v>71.221171491700304</v>
      </c>
      <c r="J32" s="681"/>
    </row>
    <row r="33" spans="1:10" ht="14.25" customHeight="1" x14ac:dyDescent="0.2">
      <c r="A33" s="717"/>
      <c r="B33" s="717" t="s">
        <v>454</v>
      </c>
      <c r="C33" s="760">
        <v>987.19961999999919</v>
      </c>
      <c r="D33" s="761">
        <v>7127.460994610934</v>
      </c>
      <c r="E33" s="717">
        <v>9634.009189999997</v>
      </c>
      <c r="F33" s="761">
        <v>1866.7617961397173</v>
      </c>
      <c r="G33" s="717">
        <v>9804.7615400000032</v>
      </c>
      <c r="H33" s="762">
        <v>1427.5305225703769</v>
      </c>
      <c r="I33" s="762">
        <v>28.778828508299714</v>
      </c>
      <c r="J33" s="664"/>
    </row>
    <row r="34" spans="1:10" ht="14.25" customHeight="1" x14ac:dyDescent="0.2">
      <c r="A34" s="716"/>
      <c r="B34" s="716" t="s">
        <v>655</v>
      </c>
      <c r="C34" s="716">
        <v>2987.8138399999998</v>
      </c>
      <c r="D34" s="757">
        <v>258.82768830265832</v>
      </c>
      <c r="E34" s="758">
        <v>17952.066360000004</v>
      </c>
      <c r="F34" s="757">
        <v>128.34617734069661</v>
      </c>
      <c r="G34" s="758">
        <v>22639.583690000003</v>
      </c>
      <c r="H34" s="757">
        <v>62.860067543959019</v>
      </c>
      <c r="I34" s="759">
        <v>66.451457677552966</v>
      </c>
      <c r="J34" s="664"/>
    </row>
    <row r="35" spans="1:10" x14ac:dyDescent="0.2">
      <c r="A35" s="781" t="s">
        <v>681</v>
      </c>
      <c r="B35" s="781"/>
      <c r="C35" s="781"/>
      <c r="D35" s="781"/>
      <c r="E35" s="781"/>
      <c r="F35" s="781"/>
      <c r="G35" s="755"/>
      <c r="H35" s="782"/>
      <c r="I35" s="55" t="s">
        <v>221</v>
      </c>
    </row>
    <row r="36" spans="1:10" ht="14.25" customHeight="1" x14ac:dyDescent="0.2">
      <c r="A36" s="855" t="s">
        <v>645</v>
      </c>
      <c r="B36" s="855"/>
      <c r="C36" s="855"/>
      <c r="D36" s="855"/>
      <c r="E36" s="855"/>
      <c r="F36" s="855"/>
      <c r="G36" s="855"/>
      <c r="H36" s="855"/>
      <c r="I36" s="855"/>
      <c r="J36" s="664"/>
    </row>
    <row r="37" spans="1:10" s="1" customFormat="1" x14ac:dyDescent="0.2">
      <c r="A37" s="855"/>
      <c r="B37" s="855"/>
      <c r="C37" s="855"/>
      <c r="D37" s="855"/>
      <c r="E37" s="855"/>
      <c r="F37" s="855"/>
      <c r="G37" s="855"/>
      <c r="H37" s="855"/>
      <c r="I37" s="855"/>
      <c r="J37" s="664"/>
    </row>
    <row r="38" spans="1:10" s="1" customFormat="1" x14ac:dyDescent="0.2">
      <c r="A38" s="781" t="s">
        <v>683</v>
      </c>
      <c r="B38" s="782"/>
      <c r="C38" s="782"/>
      <c r="D38" s="782"/>
      <c r="E38" s="782"/>
      <c r="F38" s="782"/>
      <c r="G38" s="782"/>
      <c r="H38" s="782"/>
      <c r="I38" s="783"/>
      <c r="J38" s="664"/>
    </row>
    <row r="39" spans="1:10" s="1" customFormat="1" x14ac:dyDescent="0.2">
      <c r="A39" s="664"/>
      <c r="B39" s="664"/>
      <c r="C39" s="664"/>
      <c r="D39" s="664"/>
      <c r="E39" s="664"/>
      <c r="F39" s="664"/>
      <c r="G39" s="664"/>
      <c r="H39" s="664"/>
      <c r="I39" s="664"/>
      <c r="J39" s="664"/>
    </row>
    <row r="40" spans="1:10" s="1" customFormat="1" x14ac:dyDescent="0.2">
      <c r="A40" s="657"/>
      <c r="B40" s="657"/>
      <c r="C40" s="657"/>
      <c r="D40" s="657"/>
      <c r="E40" s="657"/>
      <c r="F40" s="657"/>
      <c r="G40" s="658"/>
      <c r="H40" s="657"/>
      <c r="I40" s="657"/>
    </row>
    <row r="41" spans="1:10" s="1" customFormat="1" x14ac:dyDescent="0.2">
      <c r="G41" s="630"/>
    </row>
    <row r="42" spans="1:10" s="1" customFormat="1" x14ac:dyDescent="0.2">
      <c r="G42" s="630"/>
    </row>
    <row r="43" spans="1:10" s="1" customFormat="1" x14ac:dyDescent="0.2">
      <c r="G43" s="630"/>
    </row>
    <row r="44" spans="1:10" s="1" customFormat="1" x14ac:dyDescent="0.2">
      <c r="G44" s="630"/>
    </row>
    <row r="45" spans="1:10" s="1" customFormat="1" x14ac:dyDescent="0.2">
      <c r="G45" s="630"/>
    </row>
    <row r="46" spans="1:10" s="1" customFormat="1" x14ac:dyDescent="0.2">
      <c r="G46" s="630"/>
    </row>
    <row r="47" spans="1:10" s="1" customFormat="1" x14ac:dyDescent="0.2">
      <c r="G47" s="630"/>
    </row>
    <row r="48" spans="1:10" s="1" customFormat="1" x14ac:dyDescent="0.2">
      <c r="G48" s="630"/>
    </row>
    <row r="49" spans="7:7" s="1" customFormat="1" x14ac:dyDescent="0.2">
      <c r="G49" s="630"/>
    </row>
    <row r="50" spans="7:7" s="1" customFormat="1" x14ac:dyDescent="0.2">
      <c r="G50" s="630"/>
    </row>
    <row r="51" spans="7:7" s="1" customFormat="1" x14ac:dyDescent="0.2">
      <c r="G51" s="630"/>
    </row>
    <row r="52" spans="7:7" s="1" customFormat="1" x14ac:dyDescent="0.2">
      <c r="G52" s="630"/>
    </row>
    <row r="53" spans="7:7" s="1" customFormat="1" x14ac:dyDescent="0.2">
      <c r="G53" s="630"/>
    </row>
    <row r="54" spans="7:7" s="1" customFormat="1" x14ac:dyDescent="0.2">
      <c r="G54" s="630"/>
    </row>
    <row r="55" spans="7:7" s="1" customFormat="1" x14ac:dyDescent="0.2">
      <c r="G55" s="630"/>
    </row>
    <row r="56" spans="7:7" s="1" customFormat="1" x14ac:dyDescent="0.2">
      <c r="G56" s="630"/>
    </row>
    <row r="57" spans="7:7" s="1" customFormat="1" x14ac:dyDescent="0.2">
      <c r="G57" s="630"/>
    </row>
    <row r="58" spans="7:7" s="1" customFormat="1" x14ac:dyDescent="0.2">
      <c r="G58" s="630"/>
    </row>
    <row r="59" spans="7:7" s="1" customFormat="1" x14ac:dyDescent="0.2">
      <c r="G59" s="630"/>
    </row>
    <row r="60" spans="7:7" s="1" customFormat="1" x14ac:dyDescent="0.2">
      <c r="G60" s="630"/>
    </row>
    <row r="61" spans="7:7" s="1" customFormat="1" x14ac:dyDescent="0.2">
      <c r="G61" s="630"/>
    </row>
    <row r="62" spans="7:7" s="1" customFormat="1" x14ac:dyDescent="0.2">
      <c r="G62" s="630"/>
    </row>
    <row r="63" spans="7:7" s="1" customFormat="1" x14ac:dyDescent="0.2">
      <c r="G63" s="630"/>
    </row>
    <row r="64" spans="7:7" s="1" customFormat="1" x14ac:dyDescent="0.2">
      <c r="G64" s="630"/>
    </row>
    <row r="65" spans="7:7" s="1" customFormat="1" x14ac:dyDescent="0.2">
      <c r="G65" s="630"/>
    </row>
    <row r="66" spans="7:7" s="1" customFormat="1" x14ac:dyDescent="0.2">
      <c r="G66" s="630"/>
    </row>
    <row r="67" spans="7:7" s="1" customFormat="1" x14ac:dyDescent="0.2">
      <c r="G67" s="630"/>
    </row>
    <row r="68" spans="7:7" s="1" customFormat="1" x14ac:dyDescent="0.2">
      <c r="G68" s="630"/>
    </row>
    <row r="69" spans="7:7" s="1" customFormat="1" x14ac:dyDescent="0.2">
      <c r="G69" s="630"/>
    </row>
    <row r="70" spans="7:7" s="1" customFormat="1" x14ac:dyDescent="0.2">
      <c r="G70" s="630"/>
    </row>
    <row r="71" spans="7:7" s="1" customFormat="1" x14ac:dyDescent="0.2">
      <c r="G71" s="630"/>
    </row>
    <row r="72" spans="7:7" s="1" customFormat="1" x14ac:dyDescent="0.2">
      <c r="G72" s="630"/>
    </row>
    <row r="73" spans="7:7" s="1" customFormat="1" x14ac:dyDescent="0.2">
      <c r="G73" s="630"/>
    </row>
    <row r="74" spans="7:7" s="1" customFormat="1" x14ac:dyDescent="0.2">
      <c r="G74" s="630"/>
    </row>
    <row r="75" spans="7:7" s="1" customFormat="1" x14ac:dyDescent="0.2">
      <c r="G75" s="630"/>
    </row>
    <row r="76" spans="7:7" s="1" customFormat="1" x14ac:dyDescent="0.2">
      <c r="G76" s="630"/>
    </row>
    <row r="77" spans="7:7" s="1" customFormat="1" x14ac:dyDescent="0.2">
      <c r="G77" s="630"/>
    </row>
    <row r="78" spans="7:7" s="1" customFormat="1" x14ac:dyDescent="0.2">
      <c r="G78" s="630"/>
    </row>
    <row r="79" spans="7:7" s="1" customFormat="1" x14ac:dyDescent="0.2">
      <c r="G79" s="630"/>
    </row>
    <row r="80" spans="7:7" s="1" customFormat="1" x14ac:dyDescent="0.2">
      <c r="G80" s="630"/>
    </row>
    <row r="81" spans="7:7" s="1" customFormat="1" x14ac:dyDescent="0.2">
      <c r="G81" s="630"/>
    </row>
    <row r="82" spans="7:7" s="1" customFormat="1" x14ac:dyDescent="0.2">
      <c r="G82" s="630"/>
    </row>
    <row r="83" spans="7:7" s="1" customFormat="1" x14ac:dyDescent="0.2">
      <c r="G83" s="630"/>
    </row>
    <row r="84" spans="7:7" s="1" customFormat="1" x14ac:dyDescent="0.2">
      <c r="G84" s="630"/>
    </row>
    <row r="85" spans="7:7" s="1" customFormat="1" x14ac:dyDescent="0.2">
      <c r="G85" s="630"/>
    </row>
    <row r="86" spans="7:7" s="1" customFormat="1" x14ac:dyDescent="0.2">
      <c r="G86" s="630"/>
    </row>
    <row r="87" spans="7:7" s="1" customFormat="1" x14ac:dyDescent="0.2">
      <c r="G87" s="630"/>
    </row>
    <row r="88" spans="7:7" s="1" customFormat="1" x14ac:dyDescent="0.2">
      <c r="G88" s="630"/>
    </row>
    <row r="89" spans="7:7" s="1" customFormat="1" x14ac:dyDescent="0.2">
      <c r="G89" s="630"/>
    </row>
    <row r="90" spans="7:7" s="1" customFormat="1" x14ac:dyDescent="0.2">
      <c r="G90" s="630"/>
    </row>
    <row r="91" spans="7:7" s="1" customFormat="1" x14ac:dyDescent="0.2">
      <c r="G91" s="630"/>
    </row>
    <row r="92" spans="7:7" s="1" customFormat="1" x14ac:dyDescent="0.2">
      <c r="G92" s="630"/>
    </row>
    <row r="93" spans="7:7" s="1" customFormat="1" x14ac:dyDescent="0.2">
      <c r="G93" s="630"/>
    </row>
    <row r="94" spans="7:7" s="1" customFormat="1" x14ac:dyDescent="0.2">
      <c r="G94" s="630"/>
    </row>
    <row r="95" spans="7:7" s="1" customFormat="1" x14ac:dyDescent="0.2">
      <c r="G95" s="630"/>
    </row>
    <row r="96" spans="7:7" s="1" customFormat="1" x14ac:dyDescent="0.2">
      <c r="G96" s="630"/>
    </row>
    <row r="97" spans="7:7" s="1" customFormat="1" x14ac:dyDescent="0.2">
      <c r="G97" s="630"/>
    </row>
    <row r="98" spans="7:7" s="1" customFormat="1" x14ac:dyDescent="0.2">
      <c r="G98" s="630"/>
    </row>
    <row r="99" spans="7:7" s="1" customFormat="1" x14ac:dyDescent="0.2">
      <c r="G99" s="630"/>
    </row>
    <row r="100" spans="7:7" s="1" customFormat="1" x14ac:dyDescent="0.2">
      <c r="G100" s="630"/>
    </row>
    <row r="101" spans="7:7" s="1" customFormat="1" x14ac:dyDescent="0.2">
      <c r="G101" s="630"/>
    </row>
    <row r="102" spans="7:7" s="1" customFormat="1" x14ac:dyDescent="0.2">
      <c r="G102" s="630"/>
    </row>
    <row r="103" spans="7:7" s="1" customFormat="1" x14ac:dyDescent="0.2">
      <c r="G103" s="630"/>
    </row>
    <row r="104" spans="7:7" s="1" customFormat="1" x14ac:dyDescent="0.2">
      <c r="G104" s="630"/>
    </row>
    <row r="105" spans="7:7" s="1" customFormat="1" x14ac:dyDescent="0.2">
      <c r="G105" s="630"/>
    </row>
    <row r="106" spans="7:7" s="1" customFormat="1" x14ac:dyDescent="0.2">
      <c r="G106" s="630"/>
    </row>
    <row r="107" spans="7:7" s="1" customFormat="1" x14ac:dyDescent="0.2">
      <c r="G107" s="630"/>
    </row>
    <row r="108" spans="7:7" s="1" customFormat="1" x14ac:dyDescent="0.2">
      <c r="G108" s="630"/>
    </row>
    <row r="109" spans="7:7" s="1" customFormat="1" x14ac:dyDescent="0.2">
      <c r="G109" s="630"/>
    </row>
    <row r="110" spans="7:7" s="1" customFormat="1" x14ac:dyDescent="0.2">
      <c r="G110" s="630"/>
    </row>
    <row r="111" spans="7:7" s="1" customFormat="1" x14ac:dyDescent="0.2">
      <c r="G111" s="630"/>
    </row>
    <row r="112" spans="7:7" s="1" customFormat="1" x14ac:dyDescent="0.2">
      <c r="G112" s="630"/>
    </row>
    <row r="113" spans="7:7" s="1" customFormat="1" x14ac:dyDescent="0.2">
      <c r="G113" s="630"/>
    </row>
    <row r="114" spans="7:7" s="1" customFormat="1" x14ac:dyDescent="0.2">
      <c r="G114" s="630"/>
    </row>
    <row r="115" spans="7:7" s="1" customFormat="1" x14ac:dyDescent="0.2">
      <c r="G115" s="630"/>
    </row>
    <row r="116" spans="7:7" s="1" customFormat="1" x14ac:dyDescent="0.2">
      <c r="G116" s="630"/>
    </row>
    <row r="117" spans="7:7" s="1" customFormat="1" x14ac:dyDescent="0.2">
      <c r="G117" s="630"/>
    </row>
    <row r="118" spans="7:7" s="1" customFormat="1" x14ac:dyDescent="0.2">
      <c r="G118" s="630"/>
    </row>
    <row r="119" spans="7:7" s="1" customFormat="1" x14ac:dyDescent="0.2">
      <c r="G119" s="630"/>
    </row>
    <row r="120" spans="7:7" s="1" customFormat="1" x14ac:dyDescent="0.2">
      <c r="G120" s="630"/>
    </row>
    <row r="121" spans="7:7" s="1" customFormat="1" x14ac:dyDescent="0.2">
      <c r="G121" s="630"/>
    </row>
    <row r="122" spans="7:7" s="1" customFormat="1" x14ac:dyDescent="0.2">
      <c r="G122" s="630"/>
    </row>
    <row r="123" spans="7:7" s="1" customFormat="1" x14ac:dyDescent="0.2">
      <c r="G123" s="630"/>
    </row>
    <row r="124" spans="7:7" s="1" customFormat="1" x14ac:dyDescent="0.2">
      <c r="G124" s="630"/>
    </row>
    <row r="125" spans="7:7" s="1" customFormat="1" x14ac:dyDescent="0.2">
      <c r="G125" s="630"/>
    </row>
    <row r="126" spans="7:7" s="1" customFormat="1" x14ac:dyDescent="0.2">
      <c r="G126" s="630"/>
    </row>
    <row r="127" spans="7:7" s="1" customFormat="1" x14ac:dyDescent="0.2">
      <c r="G127" s="630"/>
    </row>
    <row r="128" spans="7:7" s="1" customFormat="1" x14ac:dyDescent="0.2">
      <c r="G128" s="630"/>
    </row>
    <row r="129" spans="7:7" s="1" customFormat="1" x14ac:dyDescent="0.2">
      <c r="G129" s="630"/>
    </row>
    <row r="130" spans="7:7" s="1" customFormat="1" x14ac:dyDescent="0.2">
      <c r="G130" s="630"/>
    </row>
    <row r="131" spans="7:7" s="1" customFormat="1" x14ac:dyDescent="0.2">
      <c r="G131" s="630"/>
    </row>
    <row r="132" spans="7:7" s="1" customFormat="1" x14ac:dyDescent="0.2">
      <c r="G132" s="630"/>
    </row>
    <row r="133" spans="7:7" s="1" customFormat="1" x14ac:dyDescent="0.2">
      <c r="G133" s="630"/>
    </row>
    <row r="134" spans="7:7" s="1" customFormat="1" x14ac:dyDescent="0.2">
      <c r="G134" s="630"/>
    </row>
    <row r="135" spans="7:7" s="1" customFormat="1" x14ac:dyDescent="0.2">
      <c r="G135" s="630"/>
    </row>
    <row r="136" spans="7:7" s="1" customFormat="1" x14ac:dyDescent="0.2">
      <c r="G136" s="630"/>
    </row>
    <row r="137" spans="7:7" s="1" customFormat="1" x14ac:dyDescent="0.2">
      <c r="G137" s="630"/>
    </row>
    <row r="138" spans="7:7" s="1" customFormat="1" x14ac:dyDescent="0.2">
      <c r="G138" s="630"/>
    </row>
    <row r="139" spans="7:7" s="1" customFormat="1" x14ac:dyDescent="0.2">
      <c r="G139" s="630"/>
    </row>
    <row r="140" spans="7:7" s="1" customFormat="1" x14ac:dyDescent="0.2">
      <c r="G140" s="630"/>
    </row>
    <row r="141" spans="7:7" s="1" customFormat="1" x14ac:dyDescent="0.2">
      <c r="G141" s="630"/>
    </row>
    <row r="142" spans="7:7" s="1" customFormat="1" x14ac:dyDescent="0.2">
      <c r="G142" s="630"/>
    </row>
    <row r="143" spans="7:7" s="1" customFormat="1" x14ac:dyDescent="0.2">
      <c r="G143" s="630"/>
    </row>
    <row r="144" spans="7:7" s="1" customFormat="1" x14ac:dyDescent="0.2">
      <c r="G144" s="630"/>
    </row>
    <row r="145" spans="7:7" s="1" customFormat="1" x14ac:dyDescent="0.2">
      <c r="G145" s="630"/>
    </row>
    <row r="146" spans="7:7" s="1" customFormat="1" x14ac:dyDescent="0.2">
      <c r="G146" s="630"/>
    </row>
    <row r="147" spans="7:7" s="1" customFormat="1" x14ac:dyDescent="0.2">
      <c r="G147" s="630"/>
    </row>
    <row r="148" spans="7:7" s="1" customFormat="1" x14ac:dyDescent="0.2">
      <c r="G148" s="630"/>
    </row>
    <row r="149" spans="7:7" s="1" customFormat="1" x14ac:dyDescent="0.2">
      <c r="G149" s="630"/>
    </row>
    <row r="150" spans="7:7" s="1" customFormat="1" x14ac:dyDescent="0.2">
      <c r="G150" s="630"/>
    </row>
    <row r="151" spans="7:7" s="1" customFormat="1" x14ac:dyDescent="0.2">
      <c r="G151" s="630"/>
    </row>
    <row r="152" spans="7:7" s="1" customFormat="1" x14ac:dyDescent="0.2">
      <c r="G152" s="630"/>
    </row>
    <row r="153" spans="7:7" s="1" customFormat="1" x14ac:dyDescent="0.2">
      <c r="G153" s="630"/>
    </row>
    <row r="154" spans="7:7" s="1" customFormat="1" x14ac:dyDescent="0.2">
      <c r="G154" s="630"/>
    </row>
    <row r="155" spans="7:7" s="1" customFormat="1" x14ac:dyDescent="0.2">
      <c r="G155" s="630"/>
    </row>
    <row r="156" spans="7:7" s="1" customFormat="1" x14ac:dyDescent="0.2">
      <c r="G156" s="630"/>
    </row>
    <row r="157" spans="7:7" s="1" customFormat="1" x14ac:dyDescent="0.2">
      <c r="G157" s="630"/>
    </row>
    <row r="158" spans="7:7" s="1" customFormat="1" x14ac:dyDescent="0.2">
      <c r="G158" s="630"/>
    </row>
    <row r="159" spans="7:7" s="1" customFormat="1" x14ac:dyDescent="0.2">
      <c r="G159" s="630"/>
    </row>
    <row r="160" spans="7:7" s="1" customFormat="1" x14ac:dyDescent="0.2">
      <c r="G160" s="630"/>
    </row>
    <row r="161" spans="7:7" s="1" customFormat="1" x14ac:dyDescent="0.2">
      <c r="G161" s="630"/>
    </row>
    <row r="162" spans="7:7" s="1" customFormat="1" x14ac:dyDescent="0.2">
      <c r="G162" s="630"/>
    </row>
    <row r="163" spans="7:7" s="1" customFormat="1" x14ac:dyDescent="0.2">
      <c r="G163" s="630"/>
    </row>
    <row r="164" spans="7:7" s="1" customFormat="1" x14ac:dyDescent="0.2">
      <c r="G164" s="630"/>
    </row>
    <row r="165" spans="7:7" s="1" customFormat="1" x14ac:dyDescent="0.2">
      <c r="G165" s="630"/>
    </row>
    <row r="166" spans="7:7" s="1" customFormat="1" x14ac:dyDescent="0.2">
      <c r="G166" s="630"/>
    </row>
    <row r="167" spans="7:7" s="1" customFormat="1" x14ac:dyDescent="0.2">
      <c r="G167" s="630"/>
    </row>
    <row r="168" spans="7:7" s="1" customFormat="1" x14ac:dyDescent="0.2">
      <c r="G168" s="630"/>
    </row>
    <row r="169" spans="7:7" s="1" customFormat="1" x14ac:dyDescent="0.2">
      <c r="G169" s="630"/>
    </row>
    <row r="170" spans="7:7" s="1" customFormat="1" x14ac:dyDescent="0.2">
      <c r="G170" s="630"/>
    </row>
    <row r="171" spans="7:7" s="1" customFormat="1" x14ac:dyDescent="0.2">
      <c r="G171" s="630"/>
    </row>
    <row r="172" spans="7:7" s="1" customFormat="1" x14ac:dyDescent="0.2">
      <c r="G172" s="630"/>
    </row>
    <row r="173" spans="7:7" s="1" customFormat="1" x14ac:dyDescent="0.2">
      <c r="G173" s="630"/>
    </row>
    <row r="174" spans="7:7" s="1" customFormat="1" x14ac:dyDescent="0.2">
      <c r="G174" s="630"/>
    </row>
    <row r="175" spans="7:7" s="1" customFormat="1" x14ac:dyDescent="0.2">
      <c r="G175" s="630"/>
    </row>
    <row r="176" spans="7:7" s="1" customFormat="1" x14ac:dyDescent="0.2">
      <c r="G176" s="630"/>
    </row>
    <row r="177" spans="7:7" s="1" customFormat="1" x14ac:dyDescent="0.2">
      <c r="G177" s="630"/>
    </row>
    <row r="178" spans="7:7" s="1" customFormat="1" x14ac:dyDescent="0.2">
      <c r="G178" s="630"/>
    </row>
    <row r="179" spans="7:7" s="1" customFormat="1" x14ac:dyDescent="0.2">
      <c r="G179" s="630"/>
    </row>
    <row r="180" spans="7:7" s="1" customFormat="1" x14ac:dyDescent="0.2">
      <c r="G180" s="630"/>
    </row>
    <row r="181" spans="7:7" s="1" customFormat="1" x14ac:dyDescent="0.2">
      <c r="G181" s="630"/>
    </row>
    <row r="182" spans="7:7" s="1" customFormat="1" x14ac:dyDescent="0.2">
      <c r="G182" s="630"/>
    </row>
    <row r="183" spans="7:7" s="1" customFormat="1" x14ac:dyDescent="0.2">
      <c r="G183" s="630"/>
    </row>
    <row r="184" spans="7:7" s="1" customFormat="1" x14ac:dyDescent="0.2">
      <c r="G184" s="630"/>
    </row>
    <row r="185" spans="7:7" s="1" customFormat="1" x14ac:dyDescent="0.2">
      <c r="G185" s="630"/>
    </row>
    <row r="186" spans="7:7" s="1" customFormat="1" x14ac:dyDescent="0.2">
      <c r="G186" s="630"/>
    </row>
    <row r="187" spans="7:7" s="1" customFormat="1" x14ac:dyDescent="0.2">
      <c r="G187" s="630"/>
    </row>
    <row r="188" spans="7:7" s="1" customFormat="1" x14ac:dyDescent="0.2">
      <c r="G188" s="630"/>
    </row>
    <row r="189" spans="7:7" s="1" customFormat="1" x14ac:dyDescent="0.2">
      <c r="G189" s="630"/>
    </row>
    <row r="190" spans="7:7" s="1" customFormat="1" x14ac:dyDescent="0.2">
      <c r="G190" s="630"/>
    </row>
    <row r="191" spans="7:7" s="1" customFormat="1" x14ac:dyDescent="0.2">
      <c r="G191" s="630"/>
    </row>
    <row r="192" spans="7:7" s="1" customFormat="1" x14ac:dyDescent="0.2">
      <c r="G192" s="630"/>
    </row>
    <row r="193" spans="7:7" s="1" customFormat="1" x14ac:dyDescent="0.2">
      <c r="G193" s="630"/>
    </row>
    <row r="194" spans="7:7" s="1" customFormat="1" x14ac:dyDescent="0.2">
      <c r="G194" s="630"/>
    </row>
    <row r="195" spans="7:7" s="1" customFormat="1" x14ac:dyDescent="0.2">
      <c r="G195" s="630"/>
    </row>
    <row r="196" spans="7:7" s="1" customFormat="1" x14ac:dyDescent="0.2">
      <c r="G196" s="630"/>
    </row>
    <row r="197" spans="7:7" s="1" customFormat="1" x14ac:dyDescent="0.2">
      <c r="G197" s="630"/>
    </row>
    <row r="198" spans="7:7" s="1" customFormat="1" x14ac:dyDescent="0.2">
      <c r="G198" s="630"/>
    </row>
    <row r="199" spans="7:7" s="1" customFormat="1" x14ac:dyDescent="0.2">
      <c r="G199" s="630"/>
    </row>
    <row r="200" spans="7:7" s="1" customFormat="1" x14ac:dyDescent="0.2">
      <c r="G200" s="630"/>
    </row>
    <row r="201" spans="7:7" s="1" customFormat="1" x14ac:dyDescent="0.2">
      <c r="G201" s="630"/>
    </row>
    <row r="202" spans="7:7" s="1" customFormat="1" x14ac:dyDescent="0.2">
      <c r="G202" s="630"/>
    </row>
    <row r="203" spans="7:7" s="1" customFormat="1" x14ac:dyDescent="0.2">
      <c r="G203" s="630"/>
    </row>
    <row r="204" spans="7:7" s="1" customFormat="1" x14ac:dyDescent="0.2">
      <c r="G204" s="630"/>
    </row>
    <row r="205" spans="7:7" s="1" customFormat="1" x14ac:dyDescent="0.2">
      <c r="G205" s="630"/>
    </row>
    <row r="206" spans="7:7" s="1" customFormat="1" x14ac:dyDescent="0.2">
      <c r="G206" s="630"/>
    </row>
    <row r="207" spans="7:7" s="1" customFormat="1" x14ac:dyDescent="0.2">
      <c r="G207" s="630"/>
    </row>
    <row r="208" spans="7:7" s="1" customFormat="1" x14ac:dyDescent="0.2">
      <c r="G208" s="630"/>
    </row>
    <row r="209" spans="7:7" s="1" customFormat="1" x14ac:dyDescent="0.2">
      <c r="G209" s="630"/>
    </row>
    <row r="210" spans="7:7" s="1" customFormat="1" x14ac:dyDescent="0.2">
      <c r="G210" s="630"/>
    </row>
    <row r="211" spans="7:7" s="1" customFormat="1" x14ac:dyDescent="0.2">
      <c r="G211" s="630"/>
    </row>
    <row r="212" spans="7:7" s="1" customFormat="1" x14ac:dyDescent="0.2">
      <c r="G212" s="630"/>
    </row>
    <row r="213" spans="7:7" s="1" customFormat="1" x14ac:dyDescent="0.2">
      <c r="G213" s="630"/>
    </row>
    <row r="214" spans="7:7" s="1" customFormat="1" x14ac:dyDescent="0.2">
      <c r="G214" s="630"/>
    </row>
    <row r="215" spans="7:7" s="1" customFormat="1" x14ac:dyDescent="0.2">
      <c r="G215" s="630"/>
    </row>
    <row r="216" spans="7:7" s="1" customFormat="1" x14ac:dyDescent="0.2">
      <c r="G216" s="630"/>
    </row>
    <row r="217" spans="7:7" s="1" customFormat="1" x14ac:dyDescent="0.2">
      <c r="G217" s="630"/>
    </row>
    <row r="218" spans="7:7" s="1" customFormat="1" x14ac:dyDescent="0.2">
      <c r="G218" s="630"/>
    </row>
    <row r="219" spans="7:7" s="1" customFormat="1" x14ac:dyDescent="0.2">
      <c r="G219" s="630"/>
    </row>
    <row r="220" spans="7:7" s="1" customFormat="1" x14ac:dyDescent="0.2">
      <c r="G220" s="630"/>
    </row>
    <row r="221" spans="7:7" s="1" customFormat="1" x14ac:dyDescent="0.2">
      <c r="G221" s="630"/>
    </row>
    <row r="222" spans="7:7" s="1" customFormat="1" x14ac:dyDescent="0.2">
      <c r="G222" s="630"/>
    </row>
    <row r="223" spans="7:7" s="1" customFormat="1" x14ac:dyDescent="0.2">
      <c r="G223" s="630"/>
    </row>
    <row r="224" spans="7:7" s="1" customFormat="1" x14ac:dyDescent="0.2">
      <c r="G224" s="630"/>
    </row>
    <row r="225" spans="7:7" s="1" customFormat="1" x14ac:dyDescent="0.2">
      <c r="G225" s="630"/>
    </row>
    <row r="226" spans="7:7" s="1" customFormat="1" x14ac:dyDescent="0.2">
      <c r="G226" s="630"/>
    </row>
    <row r="227" spans="7:7" s="1" customFormat="1" x14ac:dyDescent="0.2">
      <c r="G227" s="630"/>
    </row>
    <row r="228" spans="7:7" s="1" customFormat="1" x14ac:dyDescent="0.2">
      <c r="G228" s="630"/>
    </row>
    <row r="229" spans="7:7" s="1" customFormat="1" x14ac:dyDescent="0.2">
      <c r="G229" s="630"/>
    </row>
    <row r="230" spans="7:7" s="1" customFormat="1" x14ac:dyDescent="0.2">
      <c r="G230" s="630"/>
    </row>
    <row r="231" spans="7:7" s="1" customFormat="1" x14ac:dyDescent="0.2">
      <c r="G231" s="630"/>
    </row>
    <row r="232" spans="7:7" s="1" customFormat="1" x14ac:dyDescent="0.2">
      <c r="G232" s="630"/>
    </row>
    <row r="233" spans="7:7" s="1" customFormat="1" x14ac:dyDescent="0.2">
      <c r="G233" s="630"/>
    </row>
    <row r="234" spans="7:7" s="1" customFormat="1" x14ac:dyDescent="0.2">
      <c r="G234" s="630"/>
    </row>
    <row r="235" spans="7:7" s="1" customFormat="1" x14ac:dyDescent="0.2">
      <c r="G235" s="630"/>
    </row>
    <row r="236" spans="7:7" s="1" customFormat="1" x14ac:dyDescent="0.2">
      <c r="G236" s="630"/>
    </row>
    <row r="237" spans="7:7" s="1" customFormat="1" x14ac:dyDescent="0.2">
      <c r="G237" s="630"/>
    </row>
    <row r="238" spans="7:7" s="1" customFormat="1" x14ac:dyDescent="0.2">
      <c r="G238" s="630"/>
    </row>
    <row r="239" spans="7:7" s="1" customFormat="1" x14ac:dyDescent="0.2">
      <c r="G239" s="630"/>
    </row>
    <row r="240" spans="7:7" s="1" customFormat="1" x14ac:dyDescent="0.2">
      <c r="G240" s="630"/>
    </row>
    <row r="241" spans="7:7" s="1" customFormat="1" x14ac:dyDescent="0.2">
      <c r="G241" s="630"/>
    </row>
    <row r="242" spans="7:7" s="1" customFormat="1" x14ac:dyDescent="0.2">
      <c r="G242" s="630"/>
    </row>
    <row r="243" spans="7:7" s="1" customFormat="1" x14ac:dyDescent="0.2">
      <c r="G243" s="630"/>
    </row>
    <row r="244" spans="7:7" s="1" customFormat="1" x14ac:dyDescent="0.2">
      <c r="G244" s="630"/>
    </row>
    <row r="245" spans="7:7" s="1" customFormat="1" x14ac:dyDescent="0.2">
      <c r="G245" s="630"/>
    </row>
    <row r="246" spans="7:7" s="1" customFormat="1" x14ac:dyDescent="0.2">
      <c r="G246" s="630"/>
    </row>
    <row r="247" spans="7:7" s="1" customFormat="1" x14ac:dyDescent="0.2">
      <c r="G247" s="630"/>
    </row>
    <row r="248" spans="7:7" s="1" customFormat="1" x14ac:dyDescent="0.2">
      <c r="G248" s="630"/>
    </row>
    <row r="249" spans="7:7" s="1" customFormat="1" x14ac:dyDescent="0.2">
      <c r="G249" s="630"/>
    </row>
    <row r="250" spans="7:7" s="1" customFormat="1" x14ac:dyDescent="0.2">
      <c r="G250" s="630"/>
    </row>
    <row r="251" spans="7:7" s="1" customFormat="1" x14ac:dyDescent="0.2">
      <c r="G251" s="630"/>
    </row>
    <row r="252" spans="7:7" s="1" customFormat="1" x14ac:dyDescent="0.2">
      <c r="G252" s="630"/>
    </row>
    <row r="253" spans="7:7" s="1" customFormat="1" x14ac:dyDescent="0.2">
      <c r="G253" s="630"/>
    </row>
    <row r="254" spans="7:7" s="1" customFormat="1" x14ac:dyDescent="0.2">
      <c r="G254" s="630"/>
    </row>
    <row r="255" spans="7:7" s="1" customFormat="1" x14ac:dyDescent="0.2">
      <c r="G255" s="630"/>
    </row>
    <row r="256" spans="7:7" s="1" customFormat="1" x14ac:dyDescent="0.2">
      <c r="G256" s="630"/>
    </row>
    <row r="257" spans="7:7" s="1" customFormat="1" x14ac:dyDescent="0.2">
      <c r="G257" s="630"/>
    </row>
    <row r="258" spans="7:7" s="1" customFormat="1" x14ac:dyDescent="0.2">
      <c r="G258" s="630"/>
    </row>
    <row r="259" spans="7:7" s="1" customFormat="1" x14ac:dyDescent="0.2">
      <c r="G259" s="630"/>
    </row>
    <row r="260" spans="7:7" s="1" customFormat="1" x14ac:dyDescent="0.2">
      <c r="G260" s="630"/>
    </row>
    <row r="261" spans="7:7" s="1" customFormat="1" x14ac:dyDescent="0.2">
      <c r="G261" s="630"/>
    </row>
    <row r="262" spans="7:7" s="1" customFormat="1" x14ac:dyDescent="0.2">
      <c r="G262" s="630"/>
    </row>
    <row r="263" spans="7:7" s="1" customFormat="1" x14ac:dyDescent="0.2">
      <c r="G263" s="630"/>
    </row>
    <row r="264" spans="7:7" s="1" customFormat="1" x14ac:dyDescent="0.2">
      <c r="G264" s="630"/>
    </row>
    <row r="265" spans="7:7" s="1" customFormat="1" x14ac:dyDescent="0.2">
      <c r="G265" s="630"/>
    </row>
    <row r="266" spans="7:7" s="1" customFormat="1" x14ac:dyDescent="0.2">
      <c r="G266" s="630"/>
    </row>
    <row r="267" spans="7:7" s="1" customFormat="1" x14ac:dyDescent="0.2">
      <c r="G267" s="630"/>
    </row>
    <row r="268" spans="7:7" s="1" customFormat="1" x14ac:dyDescent="0.2">
      <c r="G268" s="630"/>
    </row>
    <row r="269" spans="7:7" s="1" customFormat="1" x14ac:dyDescent="0.2">
      <c r="G269" s="630"/>
    </row>
    <row r="270" spans="7:7" s="1" customFormat="1" x14ac:dyDescent="0.2">
      <c r="G270" s="630"/>
    </row>
    <row r="271" spans="7:7" s="1" customFormat="1" x14ac:dyDescent="0.2">
      <c r="G271" s="630"/>
    </row>
    <row r="272" spans="7:7" s="1" customFormat="1" x14ac:dyDescent="0.2">
      <c r="G272" s="630"/>
    </row>
    <row r="273" spans="7:7" s="1" customFormat="1" x14ac:dyDescent="0.2">
      <c r="G273" s="630"/>
    </row>
    <row r="274" spans="7:7" s="1" customFormat="1" x14ac:dyDescent="0.2">
      <c r="G274" s="630"/>
    </row>
    <row r="275" spans="7:7" s="1" customFormat="1" x14ac:dyDescent="0.2">
      <c r="G275" s="630"/>
    </row>
    <row r="276" spans="7:7" s="1" customFormat="1" x14ac:dyDescent="0.2">
      <c r="G276" s="630"/>
    </row>
    <row r="277" spans="7:7" s="1" customFormat="1" x14ac:dyDescent="0.2">
      <c r="G277" s="630"/>
    </row>
    <row r="278" spans="7:7" s="1" customFormat="1" x14ac:dyDescent="0.2">
      <c r="G278" s="630"/>
    </row>
    <row r="279" spans="7:7" s="1" customFormat="1" x14ac:dyDescent="0.2">
      <c r="G279" s="630"/>
    </row>
    <row r="280" spans="7:7" s="1" customFormat="1" x14ac:dyDescent="0.2">
      <c r="G280" s="630"/>
    </row>
    <row r="281" spans="7:7" s="1" customFormat="1" x14ac:dyDescent="0.2">
      <c r="G281" s="630"/>
    </row>
    <row r="282" spans="7:7" s="1" customFormat="1" x14ac:dyDescent="0.2">
      <c r="G282" s="630"/>
    </row>
    <row r="283" spans="7:7" s="1" customFormat="1" x14ac:dyDescent="0.2">
      <c r="G283" s="630"/>
    </row>
    <row r="284" spans="7:7" s="1" customFormat="1" x14ac:dyDescent="0.2">
      <c r="G284" s="630"/>
    </row>
    <row r="285" spans="7:7" s="1" customFormat="1" x14ac:dyDescent="0.2">
      <c r="G285" s="630"/>
    </row>
    <row r="286" spans="7:7" s="1" customFormat="1" x14ac:dyDescent="0.2">
      <c r="G286" s="630"/>
    </row>
    <row r="287" spans="7:7" s="1" customFormat="1" x14ac:dyDescent="0.2">
      <c r="G287" s="630"/>
    </row>
    <row r="288" spans="7:7" s="1" customFormat="1" x14ac:dyDescent="0.2">
      <c r="G288" s="630"/>
    </row>
    <row r="289" spans="7:7" s="1" customFormat="1" x14ac:dyDescent="0.2">
      <c r="G289" s="630"/>
    </row>
    <row r="290" spans="7:7" s="1" customFormat="1" x14ac:dyDescent="0.2">
      <c r="G290" s="630"/>
    </row>
    <row r="291" spans="7:7" s="1" customFormat="1" x14ac:dyDescent="0.2">
      <c r="G291" s="630"/>
    </row>
    <row r="292" spans="7:7" s="1" customFormat="1" x14ac:dyDescent="0.2">
      <c r="G292" s="630"/>
    </row>
    <row r="293" spans="7:7" s="1" customFormat="1" x14ac:dyDescent="0.2">
      <c r="G293" s="630"/>
    </row>
    <row r="294" spans="7:7" s="1" customFormat="1" x14ac:dyDescent="0.2">
      <c r="G294" s="630"/>
    </row>
    <row r="295" spans="7:7" s="1" customFormat="1" x14ac:dyDescent="0.2">
      <c r="G295" s="630"/>
    </row>
    <row r="296" spans="7:7" s="1" customFormat="1" x14ac:dyDescent="0.2">
      <c r="G296" s="630"/>
    </row>
    <row r="297" spans="7:7" s="1" customFormat="1" x14ac:dyDescent="0.2">
      <c r="G297" s="630"/>
    </row>
    <row r="298" spans="7:7" s="1" customFormat="1" x14ac:dyDescent="0.2">
      <c r="G298" s="630"/>
    </row>
    <row r="299" spans="7:7" s="1" customFormat="1" x14ac:dyDescent="0.2">
      <c r="G299" s="630"/>
    </row>
    <row r="300" spans="7:7" s="1" customFormat="1" x14ac:dyDescent="0.2">
      <c r="G300" s="630"/>
    </row>
    <row r="301" spans="7:7" s="1" customFormat="1" x14ac:dyDescent="0.2">
      <c r="G301" s="630"/>
    </row>
    <row r="302" spans="7:7" s="1" customFormat="1" x14ac:dyDescent="0.2">
      <c r="G302" s="630"/>
    </row>
    <row r="303" spans="7:7" s="1" customFormat="1" x14ac:dyDescent="0.2">
      <c r="G303" s="630"/>
    </row>
    <row r="304" spans="7:7" s="1" customFormat="1" x14ac:dyDescent="0.2">
      <c r="G304" s="630"/>
    </row>
    <row r="305" spans="7:7" s="1" customFormat="1" x14ac:dyDescent="0.2">
      <c r="G305" s="630"/>
    </row>
    <row r="306" spans="7:7" s="1" customFormat="1" x14ac:dyDescent="0.2">
      <c r="G306" s="630"/>
    </row>
    <row r="307" spans="7:7" s="1" customFormat="1" x14ac:dyDescent="0.2">
      <c r="G307" s="630"/>
    </row>
    <row r="308" spans="7:7" s="1" customFormat="1" x14ac:dyDescent="0.2">
      <c r="G308" s="630"/>
    </row>
    <row r="309" spans="7:7" s="1" customFormat="1" x14ac:dyDescent="0.2">
      <c r="G309" s="630"/>
    </row>
    <row r="310" spans="7:7" s="1" customFormat="1" x14ac:dyDescent="0.2">
      <c r="G310" s="630"/>
    </row>
    <row r="311" spans="7:7" s="1" customFormat="1" x14ac:dyDescent="0.2">
      <c r="G311" s="630"/>
    </row>
    <row r="312" spans="7:7" s="1" customFormat="1" x14ac:dyDescent="0.2">
      <c r="G312" s="630"/>
    </row>
    <row r="313" spans="7:7" s="1" customFormat="1" x14ac:dyDescent="0.2">
      <c r="G313" s="630"/>
    </row>
    <row r="314" spans="7:7" s="1" customFormat="1" x14ac:dyDescent="0.2">
      <c r="G314" s="630"/>
    </row>
    <row r="315" spans="7:7" s="1" customFormat="1" x14ac:dyDescent="0.2">
      <c r="G315" s="630"/>
    </row>
    <row r="316" spans="7:7" s="1" customFormat="1" x14ac:dyDescent="0.2">
      <c r="G316" s="630"/>
    </row>
    <row r="317" spans="7:7" s="1" customFormat="1" x14ac:dyDescent="0.2">
      <c r="G317" s="630"/>
    </row>
    <row r="318" spans="7:7" s="1" customFormat="1" x14ac:dyDescent="0.2">
      <c r="G318" s="630"/>
    </row>
    <row r="319" spans="7:7" s="1" customFormat="1" x14ac:dyDescent="0.2">
      <c r="G319" s="630"/>
    </row>
    <row r="320" spans="7:7" s="1" customFormat="1" x14ac:dyDescent="0.2">
      <c r="G320" s="630"/>
    </row>
    <row r="321" spans="7:7" s="1" customFormat="1" x14ac:dyDescent="0.2">
      <c r="G321" s="630"/>
    </row>
    <row r="322" spans="7:7" s="1" customFormat="1" x14ac:dyDescent="0.2">
      <c r="G322" s="630"/>
    </row>
    <row r="323" spans="7:7" s="1" customFormat="1" x14ac:dyDescent="0.2">
      <c r="G323" s="630"/>
    </row>
    <row r="324" spans="7:7" s="1" customFormat="1" x14ac:dyDescent="0.2">
      <c r="G324" s="630"/>
    </row>
    <row r="325" spans="7:7" s="1" customFormat="1" x14ac:dyDescent="0.2">
      <c r="G325" s="630"/>
    </row>
    <row r="326" spans="7:7" s="1" customFormat="1" x14ac:dyDescent="0.2">
      <c r="G326" s="630"/>
    </row>
    <row r="327" spans="7:7" s="1" customFormat="1" x14ac:dyDescent="0.2">
      <c r="G327" s="630"/>
    </row>
    <row r="328" spans="7:7" s="1" customFormat="1" x14ac:dyDescent="0.2">
      <c r="G328" s="630"/>
    </row>
    <row r="329" spans="7:7" s="1" customFormat="1" x14ac:dyDescent="0.2">
      <c r="G329" s="630"/>
    </row>
    <row r="330" spans="7:7" s="1" customFormat="1" x14ac:dyDescent="0.2">
      <c r="G330" s="630"/>
    </row>
    <row r="331" spans="7:7" s="1" customFormat="1" x14ac:dyDescent="0.2">
      <c r="G331" s="630"/>
    </row>
    <row r="332" spans="7:7" s="1" customFormat="1" x14ac:dyDescent="0.2">
      <c r="G332" s="630"/>
    </row>
    <row r="333" spans="7:7" s="1" customFormat="1" x14ac:dyDescent="0.2">
      <c r="G333" s="630"/>
    </row>
    <row r="334" spans="7:7" s="1" customFormat="1" x14ac:dyDescent="0.2">
      <c r="G334" s="630"/>
    </row>
    <row r="335" spans="7:7" s="1" customFormat="1" x14ac:dyDescent="0.2">
      <c r="G335" s="630"/>
    </row>
    <row r="336" spans="7:7" s="1" customFormat="1" x14ac:dyDescent="0.2">
      <c r="G336" s="630"/>
    </row>
    <row r="337" spans="7:7" s="1" customFormat="1" x14ac:dyDescent="0.2">
      <c r="G337" s="630"/>
    </row>
    <row r="338" spans="7:7" s="1" customFormat="1" x14ac:dyDescent="0.2">
      <c r="G338" s="630"/>
    </row>
    <row r="339" spans="7:7" s="1" customFormat="1" x14ac:dyDescent="0.2">
      <c r="G339" s="630"/>
    </row>
    <row r="340" spans="7:7" s="1" customFormat="1" x14ac:dyDescent="0.2">
      <c r="G340" s="630"/>
    </row>
    <row r="341" spans="7:7" s="1" customFormat="1" x14ac:dyDescent="0.2">
      <c r="G341" s="630"/>
    </row>
  </sheetData>
  <mergeCells count="7">
    <mergeCell ref="A36:I37"/>
    <mergeCell ref="A1:G2"/>
    <mergeCell ref="C3:D3"/>
    <mergeCell ref="E3:F3"/>
    <mergeCell ref="A3:A4"/>
    <mergeCell ref="B3:B4"/>
    <mergeCell ref="G3:I3"/>
  </mergeCells>
  <conditionalFormatting sqref="C10">
    <cfRule type="cellIs" dxfId="41" priority="25" operator="equal">
      <formula>0</formula>
    </cfRule>
    <cfRule type="cellIs" dxfId="40" priority="26" operator="between">
      <formula>0</formula>
      <formula>0.5</formula>
    </cfRule>
    <cfRule type="cellIs" dxfId="39" priority="27" operator="between">
      <formula>0</formula>
      <formula>0.49</formula>
    </cfRule>
  </conditionalFormatting>
  <conditionalFormatting sqref="I11">
    <cfRule type="cellIs" dxfId="38" priority="21" operator="between">
      <formula>0</formula>
      <formula>0.5</formula>
    </cfRule>
    <cfRule type="cellIs" dxfId="37" priority="22" operator="between">
      <formula>0</formula>
      <formula>0.49</formula>
    </cfRule>
  </conditionalFormatting>
  <conditionalFormatting sqref="I16">
    <cfRule type="cellIs" dxfId="36" priority="19" operator="between">
      <formula>0</formula>
      <formula>0.5</formula>
    </cfRule>
    <cfRule type="cellIs" dxfId="35" priority="20" operator="between">
      <formula>0</formula>
      <formula>0.49</formula>
    </cfRule>
  </conditionalFormatting>
  <conditionalFormatting sqref="I18">
    <cfRule type="cellIs" dxfId="34" priority="17" operator="between">
      <formula>0</formula>
      <formula>0.5</formula>
    </cfRule>
    <cfRule type="cellIs" dxfId="33" priority="18" operator="between">
      <formula>0</formula>
      <formula>0.49</formula>
    </cfRule>
  </conditionalFormatting>
  <conditionalFormatting sqref="I12">
    <cfRule type="cellIs" dxfId="32" priority="15" operator="between">
      <formula>0</formula>
      <formula>0.5</formula>
    </cfRule>
    <cfRule type="cellIs" dxfId="31" priority="16" operator="between">
      <formula>0</formula>
      <formula>0.49</formula>
    </cfRule>
  </conditionalFormatting>
  <conditionalFormatting sqref="I20">
    <cfRule type="cellIs" dxfId="30" priority="13" operator="between">
      <formula>0</formula>
      <formula>0.5</formula>
    </cfRule>
    <cfRule type="cellIs" dxfId="29" priority="14" operator="between">
      <formula>0</formula>
      <formula>0.49</formula>
    </cfRule>
  </conditionalFormatting>
  <conditionalFormatting sqref="I22">
    <cfRule type="cellIs" dxfId="28" priority="11" operator="between">
      <formula>0</formula>
      <formula>0.5</formula>
    </cfRule>
    <cfRule type="cellIs" dxfId="27" priority="12" operator="between">
      <formula>0</formula>
      <formula>0.49</formula>
    </cfRule>
  </conditionalFormatting>
  <conditionalFormatting sqref="I23:I24">
    <cfRule type="cellIs" dxfId="26" priority="5" operator="between">
      <formula>0</formula>
      <formula>0.5</formula>
    </cfRule>
    <cfRule type="cellIs" dxfId="25" priority="6" operator="between">
      <formula>0</formula>
      <formula>0.49</formula>
    </cfRule>
  </conditionalFormatting>
  <conditionalFormatting sqref="I26">
    <cfRule type="cellIs" dxfId="24" priority="1" operator="between">
      <formula>0</formula>
      <formula>0.5</formula>
    </cfRule>
    <cfRule type="cellIs" dxfId="23"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45" t="s">
        <v>348</v>
      </c>
      <c r="B1" s="845"/>
      <c r="C1" s="845"/>
      <c r="D1" s="845"/>
      <c r="E1" s="845"/>
      <c r="F1" s="845"/>
      <c r="G1" s="1"/>
      <c r="H1" s="1"/>
      <c r="I1" s="1"/>
    </row>
    <row r="2" spans="1:12" x14ac:dyDescent="0.2">
      <c r="A2" s="846"/>
      <c r="B2" s="846"/>
      <c r="C2" s="846"/>
      <c r="D2" s="846"/>
      <c r="E2" s="846"/>
      <c r="F2" s="846"/>
      <c r="G2" s="10"/>
      <c r="H2" s="55" t="s">
        <v>473</v>
      </c>
      <c r="I2" s="1"/>
    </row>
    <row r="3" spans="1:12" x14ac:dyDescent="0.2">
      <c r="A3" s="11"/>
      <c r="B3" s="807">
        <f>INDICE!A3</f>
        <v>44440</v>
      </c>
      <c r="C3" s="808">
        <v>41671</v>
      </c>
      <c r="D3" s="808" t="s">
        <v>115</v>
      </c>
      <c r="E3" s="808"/>
      <c r="F3" s="808" t="s">
        <v>116</v>
      </c>
      <c r="G3" s="808"/>
      <c r="H3" s="808"/>
      <c r="I3" s="1"/>
    </row>
    <row r="4" spans="1:12" x14ac:dyDescent="0.2">
      <c r="A4" s="262"/>
      <c r="B4" s="82" t="s">
        <v>54</v>
      </c>
      <c r="C4" s="82" t="s">
        <v>428</v>
      </c>
      <c r="D4" s="82" t="s">
        <v>54</v>
      </c>
      <c r="E4" s="82" t="s">
        <v>428</v>
      </c>
      <c r="F4" s="82" t="s">
        <v>54</v>
      </c>
      <c r="G4" s="83" t="s">
        <v>428</v>
      </c>
      <c r="H4" s="83" t="s">
        <v>106</v>
      </c>
      <c r="I4" s="55"/>
    </row>
    <row r="5" spans="1:12" ht="14.1" customHeight="1" x14ac:dyDescent="0.2">
      <c r="A5" s="495" t="s">
        <v>336</v>
      </c>
      <c r="B5" s="235">
        <v>1987.53078</v>
      </c>
      <c r="C5" s="725">
        <v>146.86973465286798</v>
      </c>
      <c r="D5" s="235">
        <v>15657.67289</v>
      </c>
      <c r="E5" s="236">
        <v>107.29683679641005</v>
      </c>
      <c r="F5" s="235">
        <v>20108.465390000005</v>
      </c>
      <c r="G5" s="236">
        <v>49.171886556672945</v>
      </c>
      <c r="H5" s="236">
        <v>59.022147011225542</v>
      </c>
      <c r="I5" s="1"/>
    </row>
    <row r="6" spans="1:12" x14ac:dyDescent="0.2">
      <c r="A6" s="3" t="s">
        <v>530</v>
      </c>
      <c r="B6" s="442">
        <v>611.89129000000003</v>
      </c>
      <c r="C6" s="450">
        <v>-15.913057233543068</v>
      </c>
      <c r="D6" s="442">
        <v>3418.6887800000004</v>
      </c>
      <c r="E6" s="450">
        <v>-14.881606740966635</v>
      </c>
      <c r="F6" s="442">
        <v>5719.2537899999998</v>
      </c>
      <c r="G6" s="450">
        <v>-0.9500261732140981</v>
      </c>
      <c r="H6" s="450">
        <v>16.787090980884088</v>
      </c>
      <c r="I6" s="1"/>
    </row>
    <row r="7" spans="1:12" x14ac:dyDescent="0.2">
      <c r="A7" s="3" t="s">
        <v>531</v>
      </c>
      <c r="B7" s="444">
        <v>1375.63949</v>
      </c>
      <c r="C7" s="450">
        <v>1677.2178605526062</v>
      </c>
      <c r="D7" s="444">
        <v>12238.984110000001</v>
      </c>
      <c r="E7" s="450">
        <v>246.0400418581481</v>
      </c>
      <c r="F7" s="444">
        <v>14389.211600000002</v>
      </c>
      <c r="G7" s="450">
        <v>86.728481030201792</v>
      </c>
      <c r="H7" s="450">
        <v>42.235056030341454</v>
      </c>
      <c r="I7" s="166"/>
      <c r="J7" s="166"/>
    </row>
    <row r="8" spans="1:12" x14ac:dyDescent="0.2">
      <c r="A8" s="495" t="s">
        <v>664</v>
      </c>
      <c r="B8" s="422">
        <v>2000.2005200000001</v>
      </c>
      <c r="C8" s="424">
        <v>4153.7284338980517</v>
      </c>
      <c r="D8" s="422">
        <v>13307.10583</v>
      </c>
      <c r="E8" s="424">
        <v>1206.1625637763866</v>
      </c>
      <c r="F8" s="422">
        <v>13671.785459999999</v>
      </c>
      <c r="G8" s="424">
        <v>928.65292993685409</v>
      </c>
      <c r="H8" s="424">
        <v>40.129274694793388</v>
      </c>
      <c r="I8" s="166"/>
      <c r="J8" s="166"/>
    </row>
    <row r="9" spans="1:12" x14ac:dyDescent="0.2">
      <c r="A9" s="3" t="s">
        <v>340</v>
      </c>
      <c r="B9" s="442">
        <v>1016.69974</v>
      </c>
      <c r="C9" s="450">
        <v>2615.8727805474327</v>
      </c>
      <c r="D9" s="442">
        <v>3519.8060099999998</v>
      </c>
      <c r="E9" s="450">
        <v>792.37433485292081</v>
      </c>
      <c r="F9" s="442">
        <v>3668.36778</v>
      </c>
      <c r="G9" s="450">
        <v>569.46191553307085</v>
      </c>
      <c r="H9" s="450">
        <v>10.767352863738502</v>
      </c>
      <c r="I9" s="166"/>
      <c r="J9" s="166"/>
    </row>
    <row r="10" spans="1:12" x14ac:dyDescent="0.2">
      <c r="A10" s="3" t="s">
        <v>341</v>
      </c>
      <c r="B10" s="444">
        <v>5.1928900000000002</v>
      </c>
      <c r="C10" s="451">
        <v>-45.833029096196647</v>
      </c>
      <c r="D10" s="444">
        <v>1008.3023800000001</v>
      </c>
      <c r="E10" s="450">
        <v>732.60038578794206</v>
      </c>
      <c r="F10" s="444">
        <v>1049.8946300000002</v>
      </c>
      <c r="G10" s="451">
        <v>474.61634762589586</v>
      </c>
      <c r="H10" s="500">
        <v>3.0816392000243162</v>
      </c>
      <c r="I10" s="166"/>
      <c r="J10" s="166"/>
    </row>
    <row r="11" spans="1:12" x14ac:dyDescent="0.2">
      <c r="A11" s="3" t="s">
        <v>342</v>
      </c>
      <c r="B11" s="442">
        <v>0</v>
      </c>
      <c r="C11" s="450" t="s">
        <v>142</v>
      </c>
      <c r="D11" s="442">
        <v>1374.0726200000001</v>
      </c>
      <c r="E11" s="450" t="s">
        <v>142</v>
      </c>
      <c r="F11" s="442">
        <v>1374.0726200000001</v>
      </c>
      <c r="G11" s="450" t="s">
        <v>142</v>
      </c>
      <c r="H11" s="450">
        <v>4.0331628798521582</v>
      </c>
      <c r="I11" s="1"/>
      <c r="J11" s="450"/>
      <c r="L11" s="450"/>
    </row>
    <row r="12" spans="1:12" x14ac:dyDescent="0.2">
      <c r="A12" s="3" t="s">
        <v>343</v>
      </c>
      <c r="B12" s="502">
        <v>978.30789000000004</v>
      </c>
      <c r="C12" s="443" t="s">
        <v>142</v>
      </c>
      <c r="D12" s="442">
        <v>4987.7505000000001</v>
      </c>
      <c r="E12" s="450">
        <v>1424.2183612531155</v>
      </c>
      <c r="F12" s="442">
        <v>5017.137279999999</v>
      </c>
      <c r="G12" s="450">
        <v>1153.1776701289507</v>
      </c>
      <c r="H12" s="500">
        <v>14.726246303356527</v>
      </c>
      <c r="I12" s="166"/>
      <c r="J12" s="166"/>
    </row>
    <row r="13" spans="1:12" x14ac:dyDescent="0.2">
      <c r="A13" s="3" t="s">
        <v>344</v>
      </c>
      <c r="B13" s="442">
        <v>0</v>
      </c>
      <c r="C13" s="443" t="s">
        <v>142</v>
      </c>
      <c r="D13" s="442">
        <v>1189.3675499999999</v>
      </c>
      <c r="E13" s="451">
        <v>857.26943797317983</v>
      </c>
      <c r="F13" s="442">
        <v>1189.3675499999999</v>
      </c>
      <c r="G13" s="451">
        <v>713.00689994690777</v>
      </c>
      <c r="H13" s="450">
        <v>3.4910185847096673</v>
      </c>
      <c r="I13" s="166"/>
      <c r="J13" s="166"/>
    </row>
    <row r="14" spans="1:12" x14ac:dyDescent="0.2">
      <c r="A14" s="66" t="s">
        <v>345</v>
      </c>
      <c r="B14" s="442">
        <v>0</v>
      </c>
      <c r="C14" s="510" t="s">
        <v>142</v>
      </c>
      <c r="D14" s="442">
        <v>1227.8067699999999</v>
      </c>
      <c r="E14" s="510">
        <v>2271.1777956395135</v>
      </c>
      <c r="F14" s="442">
        <v>1372.9456</v>
      </c>
      <c r="G14" s="450">
        <v>2551.4743206221037</v>
      </c>
      <c r="H14" s="450">
        <v>4.0298548631122193</v>
      </c>
      <c r="I14" s="1"/>
      <c r="J14" s="166"/>
    </row>
    <row r="15" spans="1:12" x14ac:dyDescent="0.2">
      <c r="A15" s="495" t="s">
        <v>665</v>
      </c>
      <c r="B15" s="422">
        <v>54.625259999999997</v>
      </c>
      <c r="C15" s="704">
        <v>206.09605963087088</v>
      </c>
      <c r="D15" s="422">
        <v>256.34560999999997</v>
      </c>
      <c r="E15" s="684">
        <v>5.4587988845489201</v>
      </c>
      <c r="F15" s="422">
        <v>289.10515999999996</v>
      </c>
      <c r="G15" s="424">
        <v>-20.702849311634303</v>
      </c>
      <c r="H15" s="424">
        <v>0.84857829398108431</v>
      </c>
      <c r="I15" s="166"/>
      <c r="J15" s="166"/>
    </row>
    <row r="16" spans="1:12" x14ac:dyDescent="0.2">
      <c r="A16" s="663" t="s">
        <v>114</v>
      </c>
      <c r="B16" s="61">
        <v>4042.3565600000002</v>
      </c>
      <c r="C16" s="62">
        <v>364.65950928076649</v>
      </c>
      <c r="D16" s="61">
        <v>29221.124329999999</v>
      </c>
      <c r="E16" s="62">
        <v>231.48820691564427</v>
      </c>
      <c r="F16" s="61">
        <v>34069.356009999996</v>
      </c>
      <c r="G16" s="62">
        <v>124.52833820449088</v>
      </c>
      <c r="H16" s="62">
        <v>100</v>
      </c>
      <c r="I16" s="10"/>
      <c r="J16" s="166"/>
      <c r="L16" s="166"/>
    </row>
    <row r="17" spans="1:9" x14ac:dyDescent="0.2">
      <c r="A17" s="133" t="s">
        <v>587</v>
      </c>
      <c r="B17" s="1"/>
      <c r="C17" s="10"/>
      <c r="D17" s="10"/>
      <c r="E17" s="10"/>
      <c r="F17" s="10"/>
      <c r="G17" s="10"/>
      <c r="H17" s="161" t="s">
        <v>221</v>
      </c>
      <c r="I17" s="1"/>
    </row>
    <row r="18" spans="1:9" x14ac:dyDescent="0.2">
      <c r="A18" s="133" t="s">
        <v>628</v>
      </c>
      <c r="B18" s="1"/>
      <c r="C18" s="1"/>
      <c r="D18" s="1"/>
      <c r="E18" s="1"/>
      <c r="F18" s="1"/>
      <c r="G18" s="1"/>
      <c r="H18" s="1"/>
      <c r="I18" s="1"/>
    </row>
    <row r="19" spans="1:9" x14ac:dyDescent="0.2">
      <c r="A19" s="133" t="s">
        <v>647</v>
      </c>
      <c r="B19" s="1"/>
      <c r="C19" s="1"/>
      <c r="D19" s="1"/>
      <c r="E19" s="1"/>
      <c r="F19" s="1"/>
      <c r="G19" s="1"/>
      <c r="H19" s="1"/>
      <c r="I19" s="1"/>
    </row>
    <row r="20" spans="1:9" ht="14.25" customHeight="1" x14ac:dyDescent="0.2">
      <c r="A20" s="441" t="s">
        <v>542</v>
      </c>
      <c r="B20" s="597"/>
      <c r="C20" s="597"/>
      <c r="D20" s="597"/>
      <c r="E20" s="597"/>
      <c r="F20" s="597"/>
      <c r="G20" s="597"/>
      <c r="H20" s="597"/>
      <c r="I20" s="1"/>
    </row>
    <row r="21" spans="1:9" x14ac:dyDescent="0.2">
      <c r="A21" s="597"/>
      <c r="B21" s="597"/>
      <c r="C21" s="597"/>
      <c r="D21" s="597"/>
      <c r="E21" s="597"/>
      <c r="F21" s="597"/>
      <c r="G21" s="597"/>
      <c r="H21" s="597"/>
      <c r="I21" s="1"/>
    </row>
    <row r="22" spans="1:9" s="1" customFormat="1" x14ac:dyDescent="0.2">
      <c r="A22" s="597"/>
      <c r="B22" s="597"/>
      <c r="C22" s="597"/>
      <c r="D22" s="597"/>
      <c r="E22" s="597"/>
      <c r="F22" s="597"/>
      <c r="G22" s="597"/>
      <c r="H22" s="597"/>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2" priority="25" operator="between">
      <formula>0.0001</formula>
      <formula>0.4999999</formula>
    </cfRule>
  </conditionalFormatting>
  <conditionalFormatting sqref="D7">
    <cfRule type="cellIs" dxfId="21" priority="24" operator="between">
      <formula>0.0001</formula>
      <formula>0.4999999</formula>
    </cfRule>
  </conditionalFormatting>
  <conditionalFormatting sqref="B12">
    <cfRule type="cellIs" dxfId="20" priority="18" operator="between">
      <formula>0.0001</formula>
      <formula>0.44999</formula>
    </cfRule>
  </conditionalFormatting>
  <conditionalFormatting sqref="C15">
    <cfRule type="cellIs" dxfId="19" priority="1" operator="between">
      <formula>0</formula>
      <formula>0.5</formula>
    </cfRule>
    <cfRule type="cellIs" dxfId="1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45" t="s">
        <v>534</v>
      </c>
      <c r="B1" s="845"/>
      <c r="C1" s="845"/>
      <c r="D1" s="845"/>
      <c r="E1" s="845"/>
      <c r="F1" s="845"/>
      <c r="G1" s="1"/>
      <c r="H1" s="1"/>
    </row>
    <row r="2" spans="1:8" x14ac:dyDescent="0.2">
      <c r="A2" s="846"/>
      <c r="B2" s="846"/>
      <c r="C2" s="846"/>
      <c r="D2" s="846"/>
      <c r="E2" s="846"/>
      <c r="F2" s="846"/>
      <c r="G2" s="10"/>
      <c r="H2" s="55" t="s">
        <v>473</v>
      </c>
    </row>
    <row r="3" spans="1:8" x14ac:dyDescent="0.2">
      <c r="A3" s="11"/>
      <c r="B3" s="810">
        <f>INDICE!A3</f>
        <v>44440</v>
      </c>
      <c r="C3" s="810">
        <v>41671</v>
      </c>
      <c r="D3" s="809" t="s">
        <v>115</v>
      </c>
      <c r="E3" s="809"/>
      <c r="F3" s="809" t="s">
        <v>116</v>
      </c>
      <c r="G3" s="809"/>
      <c r="H3" s="809"/>
    </row>
    <row r="4" spans="1:8" x14ac:dyDescent="0.2">
      <c r="A4" s="262"/>
      <c r="B4" s="184" t="s">
        <v>54</v>
      </c>
      <c r="C4" s="185" t="s">
        <v>428</v>
      </c>
      <c r="D4" s="184" t="s">
        <v>54</v>
      </c>
      <c r="E4" s="185" t="s">
        <v>428</v>
      </c>
      <c r="F4" s="184" t="s">
        <v>54</v>
      </c>
      <c r="G4" s="186" t="s">
        <v>428</v>
      </c>
      <c r="H4" s="185" t="s">
        <v>477</v>
      </c>
    </row>
    <row r="5" spans="1:8" x14ac:dyDescent="0.2">
      <c r="A5" s="421" t="s">
        <v>114</v>
      </c>
      <c r="B5" s="61">
        <v>31148.15281</v>
      </c>
      <c r="C5" s="735">
        <v>-1.4754251252236394</v>
      </c>
      <c r="D5" s="61">
        <v>270519.53154</v>
      </c>
      <c r="E5" s="62">
        <v>2.9007312109104735</v>
      </c>
      <c r="F5" s="61">
        <v>359188.49191000004</v>
      </c>
      <c r="G5" s="62">
        <v>-1.4327646752787915</v>
      </c>
      <c r="H5" s="62">
        <v>100</v>
      </c>
    </row>
    <row r="6" spans="1:8" x14ac:dyDescent="0.2">
      <c r="A6" s="666" t="s">
        <v>334</v>
      </c>
      <c r="B6" s="181">
        <v>16451.71586</v>
      </c>
      <c r="C6" s="727">
        <v>42.406980710632645</v>
      </c>
      <c r="D6" s="181">
        <v>134016.50534000003</v>
      </c>
      <c r="E6" s="155">
        <v>68.74388435730674</v>
      </c>
      <c r="F6" s="181">
        <v>178859.31595999998</v>
      </c>
      <c r="G6" s="155">
        <v>43.603342629653227</v>
      </c>
      <c r="H6" s="155">
        <v>49.79539155302777</v>
      </c>
    </row>
    <row r="7" spans="1:8" x14ac:dyDescent="0.2">
      <c r="A7" s="666" t="s">
        <v>335</v>
      </c>
      <c r="B7" s="181">
        <v>14696.436950000003</v>
      </c>
      <c r="C7" s="155">
        <v>-26.744897569941291</v>
      </c>
      <c r="D7" s="181">
        <v>136503.02620000002</v>
      </c>
      <c r="E7" s="155">
        <v>-25.600736463693814</v>
      </c>
      <c r="F7" s="181">
        <v>180329.17594999998</v>
      </c>
      <c r="G7" s="155">
        <v>-24.818574745417926</v>
      </c>
      <c r="H7" s="155">
        <v>50.204608446972209</v>
      </c>
    </row>
    <row r="8" spans="1:8" x14ac:dyDescent="0.2">
      <c r="A8" s="482" t="s">
        <v>629</v>
      </c>
      <c r="B8" s="416">
        <v>6487.1306999999997</v>
      </c>
      <c r="C8" s="417">
        <v>2.7411748181952902</v>
      </c>
      <c r="D8" s="416">
        <v>36536.685169999997</v>
      </c>
      <c r="E8" s="419">
        <v>-49.945941671781753</v>
      </c>
      <c r="F8" s="418">
        <v>50839.366270000006</v>
      </c>
      <c r="G8" s="419">
        <v>-46.78694551369896</v>
      </c>
      <c r="H8" s="419">
        <v>14.15395187069038</v>
      </c>
    </row>
    <row r="9" spans="1:8" x14ac:dyDescent="0.2">
      <c r="A9" s="741" t="s">
        <v>630</v>
      </c>
      <c r="B9" s="742">
        <v>24661.022109999998</v>
      </c>
      <c r="C9" s="743">
        <v>-2.5277274701450101</v>
      </c>
      <c r="D9" s="742">
        <v>233982.84636999998</v>
      </c>
      <c r="E9" s="744">
        <v>23.214208315157418</v>
      </c>
      <c r="F9" s="745">
        <v>308349.12564000004</v>
      </c>
      <c r="G9" s="744">
        <v>14.683201793302809</v>
      </c>
      <c r="H9" s="744">
        <v>85.846048129309622</v>
      </c>
    </row>
    <row r="10" spans="1:8" x14ac:dyDescent="0.2">
      <c r="A10" s="15"/>
      <c r="B10" s="15"/>
      <c r="C10" s="437"/>
      <c r="D10" s="1"/>
      <c r="E10" s="1"/>
      <c r="F10" s="1"/>
      <c r="G10" s="1"/>
      <c r="H10" s="161" t="s">
        <v>221</v>
      </c>
    </row>
    <row r="11" spans="1:8" x14ac:dyDescent="0.2">
      <c r="A11" s="133" t="s">
        <v>587</v>
      </c>
      <c r="B11" s="1"/>
      <c r="C11" s="1"/>
      <c r="D11" s="1"/>
      <c r="E11" s="1"/>
      <c r="F11" s="1"/>
      <c r="G11" s="1"/>
      <c r="H11" s="1"/>
    </row>
    <row r="12" spans="1:8" x14ac:dyDescent="0.2">
      <c r="A12" s="441" t="s">
        <v>543</v>
      </c>
      <c r="B12" s="1"/>
      <c r="C12" s="1"/>
      <c r="D12" s="1"/>
      <c r="E12" s="1"/>
      <c r="F12" s="1"/>
      <c r="G12" s="1"/>
      <c r="H12" s="1"/>
    </row>
    <row r="13" spans="1:8" x14ac:dyDescent="0.2">
      <c r="A13" s="854"/>
      <c r="B13" s="854"/>
      <c r="C13" s="854"/>
      <c r="D13" s="854"/>
      <c r="E13" s="854"/>
      <c r="F13" s="854"/>
      <c r="G13" s="854"/>
      <c r="H13" s="854"/>
    </row>
    <row r="14" spans="1:8" s="1" customFormat="1" x14ac:dyDescent="0.2">
      <c r="A14" s="854"/>
      <c r="B14" s="854"/>
      <c r="C14" s="854"/>
      <c r="D14" s="854"/>
      <c r="E14" s="854"/>
      <c r="F14" s="854"/>
      <c r="G14" s="854"/>
      <c r="H14" s="854"/>
    </row>
    <row r="15" spans="1:8" s="1" customFormat="1" x14ac:dyDescent="0.2">
      <c r="D15" s="166"/>
    </row>
    <row r="16" spans="1:8" s="1" customFormat="1" x14ac:dyDescent="0.2">
      <c r="D16" s="166"/>
    </row>
    <row r="17" spans="4:4" s="1" customFormat="1" x14ac:dyDescent="0.2">
      <c r="D17" s="166"/>
    </row>
    <row r="18" spans="4:4" s="1" customFormat="1" x14ac:dyDescent="0.2">
      <c r="D18" s="671"/>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A2" sqref="A2"/>
    </sheetView>
  </sheetViews>
  <sheetFormatPr baseColWidth="10" defaultRowHeight="14.25" x14ac:dyDescent="0.2"/>
  <cols>
    <col min="1" max="1" width="28.125" customWidth="1"/>
    <col min="2" max="2" width="11.25" bestFit="1" customWidth="1"/>
    <col min="9" max="43" width="11" style="1"/>
  </cols>
  <sheetData>
    <row r="1" spans="1:8" x14ac:dyDescent="0.2">
      <c r="A1" s="53" t="s">
        <v>352</v>
      </c>
      <c r="B1" s="53"/>
      <c r="C1" s="53"/>
      <c r="D1" s="6"/>
      <c r="E1" s="6"/>
      <c r="F1" s="6"/>
      <c r="G1" s="6"/>
      <c r="H1" s="3"/>
    </row>
    <row r="2" spans="1:8" x14ac:dyDescent="0.2">
      <c r="A2" s="54"/>
      <c r="B2" s="54"/>
      <c r="C2" s="54"/>
      <c r="D2" s="65"/>
      <c r="E2" s="65"/>
      <c r="F2" s="65"/>
      <c r="G2" s="108"/>
      <c r="H2" s="55" t="s">
        <v>473</v>
      </c>
    </row>
    <row r="3" spans="1:8" x14ac:dyDescent="0.2">
      <c r="A3" s="56"/>
      <c r="B3" s="810">
        <f>INDICE!A3</f>
        <v>44440</v>
      </c>
      <c r="C3" s="809">
        <v>41671</v>
      </c>
      <c r="D3" s="809" t="s">
        <v>115</v>
      </c>
      <c r="E3" s="809"/>
      <c r="F3" s="809" t="s">
        <v>116</v>
      </c>
      <c r="G3" s="809"/>
      <c r="H3" s="809"/>
    </row>
    <row r="4" spans="1:8" ht="25.5" x14ac:dyDescent="0.2">
      <c r="A4" s="66"/>
      <c r="B4" s="184" t="s">
        <v>54</v>
      </c>
      <c r="C4" s="185" t="s">
        <v>428</v>
      </c>
      <c r="D4" s="184" t="s">
        <v>54</v>
      </c>
      <c r="E4" s="185" t="s">
        <v>428</v>
      </c>
      <c r="F4" s="184" t="s">
        <v>54</v>
      </c>
      <c r="G4" s="186" t="s">
        <v>428</v>
      </c>
      <c r="H4" s="185" t="s">
        <v>106</v>
      </c>
    </row>
    <row r="5" spans="1:8" ht="15" x14ac:dyDescent="0.25">
      <c r="A5" s="516" t="s">
        <v>353</v>
      </c>
      <c r="B5" s="589">
        <v>2.7351192771340003</v>
      </c>
      <c r="C5" s="450">
        <v>19.782734831228982</v>
      </c>
      <c r="D5" s="517">
        <v>21.306451125047403</v>
      </c>
      <c r="E5" s="518">
        <v>87.817355624505339</v>
      </c>
      <c r="F5" s="519">
        <v>28.896285404847404</v>
      </c>
      <c r="G5" s="518">
        <v>65.509578424990494</v>
      </c>
      <c r="H5" s="590">
        <v>4.8650342411780505</v>
      </c>
    </row>
    <row r="6" spans="1:8" ht="15" x14ac:dyDescent="0.25">
      <c r="A6" s="516" t="s">
        <v>354</v>
      </c>
      <c r="B6" s="589">
        <v>3.0914405999999999</v>
      </c>
      <c r="C6" s="532">
        <v>-64.139025074535766</v>
      </c>
      <c r="D6" s="520">
        <v>48.64119298</v>
      </c>
      <c r="E6" s="523">
        <v>56.853451145667954</v>
      </c>
      <c r="F6" s="522">
        <v>69.536325180000006</v>
      </c>
      <c r="G6" s="523">
        <v>63.024871141464388</v>
      </c>
      <c r="H6" s="591">
        <v>11.707269576927754</v>
      </c>
    </row>
    <row r="7" spans="1:8" ht="15" x14ac:dyDescent="0.25">
      <c r="A7" s="516" t="s">
        <v>536</v>
      </c>
      <c r="B7" s="589">
        <v>30.315999999999999</v>
      </c>
      <c r="C7" s="532">
        <v>-45.833333333333336</v>
      </c>
      <c r="D7" s="520">
        <v>277.50799999999998</v>
      </c>
      <c r="E7" s="532">
        <v>-21.270261329804839</v>
      </c>
      <c r="F7" s="522">
        <v>392.94200000000001</v>
      </c>
      <c r="G7" s="521">
        <v>-35.179842277361026</v>
      </c>
      <c r="H7" s="592">
        <v>66.156471602273768</v>
      </c>
    </row>
    <row r="8" spans="1:8" ht="15" x14ac:dyDescent="0.25">
      <c r="A8" s="516" t="s">
        <v>546</v>
      </c>
      <c r="B8" s="589">
        <v>8.2069700000000001</v>
      </c>
      <c r="C8" s="532">
        <v>19.824299878671432</v>
      </c>
      <c r="D8" s="601">
        <v>73.951639999999998</v>
      </c>
      <c r="E8" s="523">
        <v>-3.8970412511015207</v>
      </c>
      <c r="F8" s="522">
        <v>102.58391</v>
      </c>
      <c r="G8" s="523">
        <v>-0.55251452078618735</v>
      </c>
      <c r="H8" s="592">
        <v>17.271224579620426</v>
      </c>
    </row>
    <row r="9" spans="1:8" x14ac:dyDescent="0.2">
      <c r="A9" s="524" t="s">
        <v>186</v>
      </c>
      <c r="B9" s="525">
        <v>44.349529877133996</v>
      </c>
      <c r="C9" s="526">
        <v>-39.841548960861921</v>
      </c>
      <c r="D9" s="527">
        <v>421.40728410504738</v>
      </c>
      <c r="E9" s="526">
        <v>-10.678500318858166</v>
      </c>
      <c r="F9" s="527">
        <v>593.95852058484741</v>
      </c>
      <c r="G9" s="526">
        <v>-22.809403080220363</v>
      </c>
      <c r="H9" s="526">
        <v>100</v>
      </c>
    </row>
    <row r="10" spans="1:8" x14ac:dyDescent="0.2">
      <c r="A10" s="572" t="s">
        <v>249</v>
      </c>
      <c r="B10" s="512">
        <f>B9/'Consumo de gas natural'!B8*100</f>
        <v>0.14684406857784729</v>
      </c>
      <c r="C10" s="75"/>
      <c r="D10" s="97">
        <f>D9/'Consumo de gas natural'!D8*100</f>
        <v>0.15648814677182057</v>
      </c>
      <c r="E10" s="75"/>
      <c r="F10" s="97">
        <f>F9/'Consumo de gas natural'!F8*100</f>
        <v>0.16292826541177302</v>
      </c>
      <c r="G10" s="190"/>
      <c r="H10" s="513"/>
    </row>
    <row r="11" spans="1:8" x14ac:dyDescent="0.2">
      <c r="A11" s="80"/>
      <c r="B11" s="59"/>
      <c r="C11" s="59"/>
      <c r="D11" s="59"/>
      <c r="E11" s="59"/>
      <c r="F11" s="59"/>
      <c r="G11" s="73"/>
      <c r="H11" s="161" t="s">
        <v>221</v>
      </c>
    </row>
    <row r="12" spans="1:8" x14ac:dyDescent="0.2">
      <c r="A12" s="80" t="s">
        <v>584</v>
      </c>
      <c r="B12" s="108"/>
      <c r="C12" s="108"/>
      <c r="D12" s="108"/>
      <c r="E12" s="108"/>
      <c r="F12" s="108"/>
      <c r="G12" s="108"/>
      <c r="H12" s="1"/>
    </row>
    <row r="13" spans="1:8" x14ac:dyDescent="0.2">
      <c r="A13" s="441" t="s">
        <v>543</v>
      </c>
      <c r="B13" s="1"/>
      <c r="C13" s="1"/>
      <c r="D13" s="1"/>
      <c r="E13" s="1"/>
      <c r="F13" s="1"/>
      <c r="G13" s="1"/>
      <c r="H13" s="1"/>
    </row>
    <row r="14" spans="1:8" x14ac:dyDescent="0.2">
      <c r="A14" s="80" t="s">
        <v>547</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7" priority="27" operator="equal">
      <formula>0</formula>
    </cfRule>
    <cfRule type="cellIs" dxfId="16" priority="30" operator="between">
      <formula>-0.49</formula>
      <formula>0.49</formula>
    </cfRule>
  </conditionalFormatting>
  <conditionalFormatting sqref="B19:B24">
    <cfRule type="cellIs" dxfId="15" priority="29" operator="between">
      <formula>0.00001</formula>
      <formula>0.499</formula>
    </cfRule>
  </conditionalFormatting>
  <conditionalFormatting sqref="D7">
    <cfRule type="cellIs" dxfId="14" priority="25" operator="equal">
      <formula>0</formula>
    </cfRule>
    <cfRule type="cellIs" dxfId="13" priority="26" operator="between">
      <formula>-0.49</formula>
      <formula>0.49</formula>
    </cfRule>
  </conditionalFormatting>
  <conditionalFormatting sqref="C7">
    <cfRule type="cellIs" dxfId="12" priority="18" operator="equal">
      <formula>0</formula>
    </cfRule>
    <cfRule type="cellIs" dxfId="11" priority="19" operator="between">
      <formula>-0.49</formula>
      <formula>0.49</formula>
    </cfRule>
  </conditionalFormatting>
  <conditionalFormatting sqref="E7">
    <cfRule type="cellIs" dxfId="10" priority="14" operator="equal">
      <formula>0</formula>
    </cfRule>
    <cfRule type="cellIs" dxfId="9" priority="15" operator="between">
      <formula>-0.49</formula>
      <formula>0.49</formula>
    </cfRule>
  </conditionalFormatting>
  <conditionalFormatting sqref="B6">
    <cfRule type="cellIs" dxfId="8" priority="12" operator="equal">
      <formula>0</formula>
    </cfRule>
    <cfRule type="cellIs" dxfId="7" priority="13" operator="between">
      <formula>-0.49</formula>
      <formula>0.49</formula>
    </cfRule>
  </conditionalFormatting>
  <conditionalFormatting sqref="B5">
    <cfRule type="cellIs" dxfId="6" priority="1" operator="equal">
      <formula>0</formula>
    </cfRule>
    <cfRule type="cellIs" dxfId="5"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355</v>
      </c>
      <c r="B1" s="158"/>
      <c r="C1" s="158"/>
      <c r="D1" s="158"/>
      <c r="E1" s="15"/>
    </row>
    <row r="2" spans="1:5" x14ac:dyDescent="0.2">
      <c r="A2" s="159"/>
      <c r="B2" s="159"/>
      <c r="C2" s="159"/>
      <c r="D2" s="159"/>
      <c r="E2" s="55" t="s">
        <v>473</v>
      </c>
    </row>
    <row r="3" spans="1:5" x14ac:dyDescent="0.2">
      <c r="A3" s="238" t="s">
        <v>356</v>
      </c>
      <c r="B3" s="239"/>
      <c r="C3" s="240"/>
      <c r="D3" s="238" t="s">
        <v>357</v>
      </c>
      <c r="E3" s="239"/>
    </row>
    <row r="4" spans="1:5" x14ac:dyDescent="0.2">
      <c r="A4" s="145" t="s">
        <v>358</v>
      </c>
      <c r="B4" s="171">
        <v>35234.858899877137</v>
      </c>
      <c r="C4" s="241"/>
      <c r="D4" s="145" t="s">
        <v>359</v>
      </c>
      <c r="E4" s="171">
        <v>4042.3565599999997</v>
      </c>
    </row>
    <row r="5" spans="1:5" x14ac:dyDescent="0.2">
      <c r="A5" s="18" t="s">
        <v>360</v>
      </c>
      <c r="B5" s="242">
        <v>44.349529877133996</v>
      </c>
      <c r="C5" s="241"/>
      <c r="D5" s="18" t="s">
        <v>361</v>
      </c>
      <c r="E5" s="243">
        <v>4042.3565599999997</v>
      </c>
    </row>
    <row r="6" spans="1:5" x14ac:dyDescent="0.2">
      <c r="A6" s="18" t="s">
        <v>362</v>
      </c>
      <c r="B6" s="242">
        <v>16751.262730000002</v>
      </c>
      <c r="C6" s="241"/>
      <c r="D6" s="145" t="s">
        <v>364</v>
      </c>
      <c r="E6" s="171">
        <v>30201.785</v>
      </c>
    </row>
    <row r="7" spans="1:5" x14ac:dyDescent="0.2">
      <c r="A7" s="18" t="s">
        <v>363</v>
      </c>
      <c r="B7" s="242">
        <v>18439.246640000001</v>
      </c>
      <c r="C7" s="241"/>
      <c r="D7" s="18" t="s">
        <v>365</v>
      </c>
      <c r="E7" s="243">
        <v>18887.293000000001</v>
      </c>
    </row>
    <row r="8" spans="1:5" x14ac:dyDescent="0.2">
      <c r="A8" s="452"/>
      <c r="B8" s="453"/>
      <c r="C8" s="241"/>
      <c r="D8" s="18" t="s">
        <v>366</v>
      </c>
      <c r="E8" s="243">
        <v>10165.584999999999</v>
      </c>
    </row>
    <row r="9" spans="1:5" x14ac:dyDescent="0.2">
      <c r="A9" s="145" t="s">
        <v>258</v>
      </c>
      <c r="B9" s="171">
        <v>-1832</v>
      </c>
      <c r="C9" s="241"/>
      <c r="D9" s="18" t="s">
        <v>367</v>
      </c>
      <c r="E9" s="243">
        <v>1148.9069999999999</v>
      </c>
    </row>
    <row r="10" spans="1:5" x14ac:dyDescent="0.2">
      <c r="A10" s="18"/>
      <c r="B10" s="242"/>
      <c r="C10" s="241"/>
      <c r="D10" s="145" t="s">
        <v>368</v>
      </c>
      <c r="E10" s="171">
        <v>-841.28266012286213</v>
      </c>
    </row>
    <row r="11" spans="1:5" x14ac:dyDescent="0.2">
      <c r="A11" s="173" t="s">
        <v>114</v>
      </c>
      <c r="B11" s="174">
        <v>33402.858899877137</v>
      </c>
      <c r="C11" s="241"/>
      <c r="D11" s="173" t="s">
        <v>114</v>
      </c>
      <c r="E11" s="174">
        <v>33402.858899877137</v>
      </c>
    </row>
    <row r="12" spans="1:5" x14ac:dyDescent="0.2">
      <c r="A12" s="1"/>
      <c r="B12" s="1"/>
      <c r="C12" s="241"/>
      <c r="D12" s="1"/>
      <c r="E12" s="161" t="s">
        <v>221</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7"/>
  <sheetViews>
    <sheetView workbookViewId="0">
      <selection sqref="A1:E2"/>
    </sheetView>
  </sheetViews>
  <sheetFormatPr baseColWidth="10" defaultRowHeight="14.25" x14ac:dyDescent="0.2"/>
  <cols>
    <col min="1" max="1" width="11" customWidth="1"/>
    <col min="4" max="4" width="12.625" customWidth="1"/>
    <col min="7" max="33" width="11" style="1"/>
  </cols>
  <sheetData>
    <row r="1" spans="1:8" x14ac:dyDescent="0.2">
      <c r="A1" s="795" t="s">
        <v>503</v>
      </c>
      <c r="B1" s="795"/>
      <c r="C1" s="795"/>
      <c r="D1" s="795"/>
      <c r="E1" s="795"/>
      <c r="F1" s="636"/>
    </row>
    <row r="2" spans="1:8" x14ac:dyDescent="0.2">
      <c r="A2" s="796"/>
      <c r="B2" s="796"/>
      <c r="C2" s="796"/>
      <c r="D2" s="796"/>
      <c r="E2" s="796"/>
      <c r="F2" s="55" t="s">
        <v>369</v>
      </c>
    </row>
    <row r="3" spans="1:8" x14ac:dyDescent="0.2">
      <c r="A3" s="56"/>
      <c r="B3" s="56"/>
      <c r="C3" s="639" t="s">
        <v>501</v>
      </c>
      <c r="D3" s="639" t="s">
        <v>596</v>
      </c>
      <c r="E3" s="639" t="s">
        <v>502</v>
      </c>
      <c r="F3" s="639" t="s">
        <v>596</v>
      </c>
    </row>
    <row r="4" spans="1:8" ht="15" x14ac:dyDescent="0.25">
      <c r="A4" s="665">
        <v>2016</v>
      </c>
      <c r="B4" s="637" t="s">
        <v>520</v>
      </c>
      <c r="C4" s="644"/>
      <c r="D4" s="644"/>
      <c r="E4" s="644"/>
      <c r="F4" s="644"/>
    </row>
    <row r="5" spans="1:8" ht="15" x14ac:dyDescent="0.25">
      <c r="A5" s="719" t="s">
        <v>520</v>
      </c>
      <c r="B5" s="693" t="s">
        <v>613</v>
      </c>
      <c r="C5" s="244">
        <v>8.3602396900000002</v>
      </c>
      <c r="D5" s="454">
        <v>-2.7350457520015601</v>
      </c>
      <c r="E5" s="244">
        <v>6.476995689999999</v>
      </c>
      <c r="F5" s="454">
        <v>-3.6587405189396542</v>
      </c>
    </row>
    <row r="6" spans="1:8" ht="15" x14ac:dyDescent="0.25">
      <c r="A6" s="719" t="s">
        <v>520</v>
      </c>
      <c r="B6" s="693" t="s">
        <v>614</v>
      </c>
      <c r="C6" s="244">
        <v>8.1462632900000003</v>
      </c>
      <c r="D6" s="454">
        <v>-2.5594529335797063</v>
      </c>
      <c r="E6" s="244">
        <v>6.2630192899999999</v>
      </c>
      <c r="F6" s="454">
        <v>-3.3036365969852777</v>
      </c>
    </row>
    <row r="7" spans="1:8" ht="15" x14ac:dyDescent="0.25">
      <c r="A7" s="719"/>
      <c r="B7" s="693" t="s">
        <v>616</v>
      </c>
      <c r="C7" s="244">
        <v>8.2213304800000007</v>
      </c>
      <c r="D7" s="454">
        <v>0.92149231282703103</v>
      </c>
      <c r="E7" s="645">
        <v>6.3380864799999994</v>
      </c>
      <c r="F7" s="454">
        <v>1.198578297848409</v>
      </c>
    </row>
    <row r="8" spans="1:8" ht="15" x14ac:dyDescent="0.25">
      <c r="A8" s="665">
        <v>2017</v>
      </c>
      <c r="B8" s="637"/>
      <c r="C8" s="644" t="s">
        <v>520</v>
      </c>
      <c r="D8" s="644" t="s">
        <v>520</v>
      </c>
      <c r="E8" s="644" t="s">
        <v>520</v>
      </c>
      <c r="F8" s="644" t="s">
        <v>520</v>
      </c>
    </row>
    <row r="9" spans="1:8" ht="15" x14ac:dyDescent="0.25">
      <c r="A9" s="719" t="s">
        <v>520</v>
      </c>
      <c r="B9" s="693" t="s">
        <v>613</v>
      </c>
      <c r="C9" s="244">
        <v>8.4754970299999979</v>
      </c>
      <c r="D9" s="454">
        <v>3.0915500917802441</v>
      </c>
      <c r="E9" s="244">
        <v>6.58015303</v>
      </c>
      <c r="F9" s="454">
        <v>3.8192370956730866</v>
      </c>
    </row>
    <row r="10" spans="1:8" ht="15" x14ac:dyDescent="0.25">
      <c r="A10" s="719" t="s">
        <v>520</v>
      </c>
      <c r="B10" s="693" t="s">
        <v>614</v>
      </c>
      <c r="C10" s="244">
        <v>8.6130582999999987</v>
      </c>
      <c r="D10" s="454">
        <v>1.6230466427288794</v>
      </c>
      <c r="E10" s="244">
        <v>6.7177142999999999</v>
      </c>
      <c r="F10" s="454">
        <v>2.0905481889681821</v>
      </c>
    </row>
    <row r="11" spans="1:8" ht="15" x14ac:dyDescent="0.25">
      <c r="A11" s="719"/>
      <c r="B11" s="693" t="s">
        <v>615</v>
      </c>
      <c r="C11" s="244">
        <v>8.5372844699999977</v>
      </c>
      <c r="D11" s="454">
        <v>-0.87975522004769258</v>
      </c>
      <c r="E11" s="244">
        <v>6.6419404700000007</v>
      </c>
      <c r="F11" s="454">
        <v>-1.1279704169616036</v>
      </c>
      <c r="H11" s="657"/>
    </row>
    <row r="12" spans="1:8" ht="15" x14ac:dyDescent="0.25">
      <c r="A12" s="719"/>
      <c r="B12" s="693" t="s">
        <v>616</v>
      </c>
      <c r="C12" s="244">
        <v>8.4378188399999985</v>
      </c>
      <c r="D12" s="454">
        <v>-1.1650733948191752</v>
      </c>
      <c r="E12" s="244">
        <v>6.5424748399999997</v>
      </c>
      <c r="F12" s="454">
        <v>-1.4975387155193964</v>
      </c>
      <c r="H12" s="657"/>
    </row>
    <row r="13" spans="1:8" ht="15" x14ac:dyDescent="0.25">
      <c r="A13" s="665">
        <v>2018</v>
      </c>
      <c r="B13" s="637" t="s">
        <v>520</v>
      </c>
      <c r="C13" s="644" t="s">
        <v>520</v>
      </c>
      <c r="D13" s="644" t="s">
        <v>520</v>
      </c>
      <c r="E13" s="644" t="s">
        <v>520</v>
      </c>
      <c r="F13" s="644" t="s">
        <v>520</v>
      </c>
    </row>
    <row r="14" spans="1:8" ht="15" x14ac:dyDescent="0.25">
      <c r="A14" s="719" t="s">
        <v>520</v>
      </c>
      <c r="B14" s="693" t="s">
        <v>613</v>
      </c>
      <c r="C14" s="244">
        <v>8.8541459599999985</v>
      </c>
      <c r="D14" s="454">
        <v>4.9340608976620333</v>
      </c>
      <c r="E14" s="244">
        <v>6.9721119600000003</v>
      </c>
      <c r="F14" s="454">
        <v>6.5668899079786245</v>
      </c>
    </row>
    <row r="15" spans="1:8" ht="15" x14ac:dyDescent="0.25">
      <c r="A15" s="719" t="s">
        <v>520</v>
      </c>
      <c r="B15" s="693" t="s">
        <v>614</v>
      </c>
      <c r="C15" s="244">
        <v>8.6007973699999987</v>
      </c>
      <c r="D15" s="454">
        <v>-2.8613554728433672</v>
      </c>
      <c r="E15" s="244">
        <v>6.7187633700000005</v>
      </c>
      <c r="F15" s="454">
        <v>-3.6337424220020682</v>
      </c>
    </row>
    <row r="16" spans="1:8" ht="15" x14ac:dyDescent="0.25">
      <c r="A16" s="719"/>
      <c r="B16" s="693" t="s">
        <v>615</v>
      </c>
      <c r="C16" s="244">
        <v>8.8592170699999997</v>
      </c>
      <c r="D16" s="454">
        <v>3.0046016535790225</v>
      </c>
      <c r="E16" s="244">
        <v>6.9771830700000006</v>
      </c>
      <c r="F16" s="454">
        <v>3.8462390438376182</v>
      </c>
    </row>
    <row r="17" spans="1:8" ht="15" x14ac:dyDescent="0.25">
      <c r="A17" s="668"/>
      <c r="B17" s="212" t="s">
        <v>616</v>
      </c>
      <c r="C17" s="645">
        <v>9.4778791799999986</v>
      </c>
      <c r="D17" s="646">
        <v>6.9832594134641628</v>
      </c>
      <c r="E17" s="645">
        <v>7.5958451799999995</v>
      </c>
      <c r="F17" s="646">
        <v>8.8669324538735204</v>
      </c>
    </row>
    <row r="18" spans="1:8" ht="15" x14ac:dyDescent="0.25">
      <c r="A18" s="665">
        <v>2019</v>
      </c>
      <c r="B18" s="637" t="s">
        <v>520</v>
      </c>
      <c r="C18" s="644" t="s">
        <v>520</v>
      </c>
      <c r="D18" s="644" t="s">
        <v>520</v>
      </c>
      <c r="E18" s="644" t="s">
        <v>520</v>
      </c>
      <c r="F18" s="644" t="s">
        <v>520</v>
      </c>
    </row>
    <row r="19" spans="1:8" ht="15" x14ac:dyDescent="0.25">
      <c r="A19" s="719" t="s">
        <v>520</v>
      </c>
      <c r="B19" s="693" t="s">
        <v>613</v>
      </c>
      <c r="C19" s="244">
        <v>9.1141193000000005</v>
      </c>
      <c r="D19" s="454">
        <v>-3.8379881521131418</v>
      </c>
      <c r="E19" s="244">
        <v>7.2296652999999997</v>
      </c>
      <c r="F19" s="454">
        <v>-4.8207917792237023</v>
      </c>
    </row>
    <row r="20" spans="1:8" ht="15" x14ac:dyDescent="0.25">
      <c r="A20" s="668" t="s">
        <v>520</v>
      </c>
      <c r="B20" s="212" t="s">
        <v>614</v>
      </c>
      <c r="C20" s="645">
        <v>8.6282825199999991</v>
      </c>
      <c r="D20" s="646">
        <v>-5.3305949155175245</v>
      </c>
      <c r="E20" s="645">
        <v>6.7438285199999992</v>
      </c>
      <c r="F20" s="646">
        <v>-6.7200452557603256</v>
      </c>
    </row>
    <row r="21" spans="1:8" ht="15" x14ac:dyDescent="0.25">
      <c r="A21" s="665">
        <v>2020</v>
      </c>
      <c r="B21" s="637" t="s">
        <v>520</v>
      </c>
      <c r="C21" s="644" t="s">
        <v>520</v>
      </c>
      <c r="D21" s="644" t="s">
        <v>520</v>
      </c>
      <c r="E21" s="644" t="s">
        <v>520</v>
      </c>
      <c r="F21" s="644" t="s">
        <v>520</v>
      </c>
    </row>
    <row r="22" spans="1:8" ht="15" x14ac:dyDescent="0.25">
      <c r="A22" s="719"/>
      <c r="B22" s="693" t="s">
        <v>613</v>
      </c>
      <c r="C22" s="244">
        <v>8.3495372399999983</v>
      </c>
      <c r="D22" s="454">
        <v>-3.2305998250970669</v>
      </c>
      <c r="E22" s="244">
        <v>6.4662932399999997</v>
      </c>
      <c r="F22" s="454">
        <v>-4.1153964573227242</v>
      </c>
      <c r="H22" s="657"/>
    </row>
    <row r="23" spans="1:8" s="1" customFormat="1" ht="15" x14ac:dyDescent="0.25">
      <c r="A23" s="719" t="s">
        <v>520</v>
      </c>
      <c r="B23" s="693" t="s">
        <v>615</v>
      </c>
      <c r="C23" s="244">
        <v>7.9797079999999987</v>
      </c>
      <c r="D23" s="454">
        <v>-4.4293381701235424</v>
      </c>
      <c r="E23" s="244">
        <v>6.0964640000000001</v>
      </c>
      <c r="F23" s="454">
        <v>-5.7193391371777569</v>
      </c>
    </row>
    <row r="24" spans="1:8" s="1" customFormat="1" ht="15" x14ac:dyDescent="0.25">
      <c r="A24" s="668"/>
      <c r="B24" s="212" t="s">
        <v>616</v>
      </c>
      <c r="C24" s="645">
        <v>7.7840267999999995</v>
      </c>
      <c r="D24" s="646">
        <v>-2.452235094316725</v>
      </c>
      <c r="E24" s="645">
        <v>5.7697397999999991</v>
      </c>
      <c r="F24" s="646">
        <v>-5.3592410288980794</v>
      </c>
    </row>
    <row r="25" spans="1:8" s="1" customFormat="1" ht="15" x14ac:dyDescent="0.25">
      <c r="A25" s="665">
        <v>2021</v>
      </c>
      <c r="B25" s="637"/>
      <c r="C25" s="644" t="s">
        <v>520</v>
      </c>
      <c r="D25" s="644" t="s">
        <v>520</v>
      </c>
      <c r="E25" s="644" t="s">
        <v>520</v>
      </c>
      <c r="F25" s="644" t="s">
        <v>520</v>
      </c>
    </row>
    <row r="26" spans="1:8" s="1" customFormat="1" ht="15" x14ac:dyDescent="0.25">
      <c r="A26" s="719" t="s">
        <v>520</v>
      </c>
      <c r="B26" s="693" t="s">
        <v>613</v>
      </c>
      <c r="C26" s="244">
        <v>8.1517022399999988</v>
      </c>
      <c r="D26" s="454">
        <v>4.7234606129567709</v>
      </c>
      <c r="E26" s="244">
        <v>6.1374152400000002</v>
      </c>
      <c r="F26" s="454">
        <v>6.3724787034590564</v>
      </c>
    </row>
    <row r="27" spans="1:8" s="1" customFormat="1" ht="15" x14ac:dyDescent="0.25">
      <c r="A27" s="668"/>
      <c r="B27" s="212" t="s">
        <v>615</v>
      </c>
      <c r="C27" s="645">
        <v>8.3919162799999985</v>
      </c>
      <c r="D27" s="646">
        <v>2.9467960547096692</v>
      </c>
      <c r="E27" s="645">
        <v>6.3776292799999998</v>
      </c>
      <c r="F27" s="646">
        <v>3.9139284308877831</v>
      </c>
    </row>
    <row r="28" spans="1:8" s="1" customFormat="1" x14ac:dyDescent="0.2">
      <c r="A28" s="748" t="s">
        <v>260</v>
      </c>
      <c r="B28" s="693"/>
      <c r="C28" s="693"/>
      <c r="D28" s="693"/>
      <c r="E28" s="693"/>
      <c r="F28" s="55" t="s">
        <v>583</v>
      </c>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807">
        <f>INDICE!A3</f>
        <v>44440</v>
      </c>
      <c r="C3" s="808"/>
      <c r="D3" s="808" t="s">
        <v>115</v>
      </c>
      <c r="E3" s="808"/>
      <c r="F3" s="808" t="s">
        <v>116</v>
      </c>
      <c r="G3" s="808"/>
      <c r="H3" s="808"/>
      <c r="I3"/>
    </row>
    <row r="4" spans="1:9" ht="14.25" x14ac:dyDescent="0.2">
      <c r="A4" s="66"/>
      <c r="B4" s="63" t="s">
        <v>47</v>
      </c>
      <c r="C4" s="63" t="s">
        <v>428</v>
      </c>
      <c r="D4" s="63" t="s">
        <v>47</v>
      </c>
      <c r="E4" s="63" t="s">
        <v>428</v>
      </c>
      <c r="F4" s="63" t="s">
        <v>47</v>
      </c>
      <c r="G4" s="64" t="s">
        <v>428</v>
      </c>
      <c r="H4" s="64" t="s">
        <v>121</v>
      </c>
      <c r="I4"/>
    </row>
    <row r="5" spans="1:9" ht="14.25" x14ac:dyDescent="0.2">
      <c r="A5" s="3" t="s">
        <v>522</v>
      </c>
      <c r="B5" s="309">
        <v>120.00908000000001</v>
      </c>
      <c r="C5" s="72">
        <v>-32.113213468669727</v>
      </c>
      <c r="D5" s="71">
        <v>1268.8705</v>
      </c>
      <c r="E5" s="72">
        <v>-16.913905764322994</v>
      </c>
      <c r="F5" s="71">
        <v>1834.06907</v>
      </c>
      <c r="G5" s="72">
        <v>-14.379573427368971</v>
      </c>
      <c r="H5" s="312">
        <v>3.5371884102470275</v>
      </c>
      <c r="I5"/>
    </row>
    <row r="6" spans="1:9" ht="14.25" x14ac:dyDescent="0.2">
      <c r="A6" s="3" t="s">
        <v>48</v>
      </c>
      <c r="B6" s="310">
        <v>489.44514999999888</v>
      </c>
      <c r="C6" s="59">
        <v>15.611451630306206</v>
      </c>
      <c r="D6" s="58">
        <v>3864.1370099999986</v>
      </c>
      <c r="E6" s="59">
        <v>23.065806217916997</v>
      </c>
      <c r="F6" s="58">
        <v>4977.4960399999991</v>
      </c>
      <c r="G6" s="59">
        <v>11.025077320523952</v>
      </c>
      <c r="H6" s="313">
        <v>9.5996064666956471</v>
      </c>
      <c r="I6"/>
    </row>
    <row r="7" spans="1:9" ht="14.25" x14ac:dyDescent="0.2">
      <c r="A7" s="3" t="s">
        <v>49</v>
      </c>
      <c r="B7" s="310">
        <v>397.19089000000019</v>
      </c>
      <c r="C7" s="59">
        <v>124.69893357770943</v>
      </c>
      <c r="D7" s="58">
        <v>2138.5811700000008</v>
      </c>
      <c r="E7" s="59">
        <v>8.5440253540286992</v>
      </c>
      <c r="F7" s="58">
        <v>2586.2748400000009</v>
      </c>
      <c r="G7" s="59">
        <v>-28.235365473121536</v>
      </c>
      <c r="H7" s="313">
        <v>4.9878936073882363</v>
      </c>
      <c r="I7"/>
    </row>
    <row r="8" spans="1:9" ht="14.25" x14ac:dyDescent="0.2">
      <c r="A8" s="3" t="s">
        <v>122</v>
      </c>
      <c r="B8" s="310">
        <v>2628.3489399999994</v>
      </c>
      <c r="C8" s="59">
        <v>9.3043973638197439</v>
      </c>
      <c r="D8" s="58">
        <v>22803.329179999997</v>
      </c>
      <c r="E8" s="59">
        <v>8.8925648113597155</v>
      </c>
      <c r="F8" s="58">
        <v>30410.468560000005</v>
      </c>
      <c r="G8" s="59">
        <v>4.1906418496248445</v>
      </c>
      <c r="H8" s="313">
        <v>58.64967612185599</v>
      </c>
      <c r="I8"/>
    </row>
    <row r="9" spans="1:9" ht="14.25" x14ac:dyDescent="0.2">
      <c r="A9" s="3" t="s">
        <v>123</v>
      </c>
      <c r="B9" s="310">
        <v>586.73581000000001</v>
      </c>
      <c r="C9" s="59">
        <v>16.484672211848384</v>
      </c>
      <c r="D9" s="58">
        <v>4629.0231400000002</v>
      </c>
      <c r="E9" s="59">
        <v>7.6125925120189546</v>
      </c>
      <c r="F9" s="58">
        <v>6120.2861299999995</v>
      </c>
      <c r="G9" s="73">
        <v>2.4079838846015291</v>
      </c>
      <c r="H9" s="313">
        <v>11.803593180071255</v>
      </c>
      <c r="I9"/>
    </row>
    <row r="10" spans="1:9" ht="14.25" x14ac:dyDescent="0.2">
      <c r="A10" s="3" t="s">
        <v>624</v>
      </c>
      <c r="B10" s="310">
        <v>406.14800000000002</v>
      </c>
      <c r="C10" s="338">
        <v>-8.8192029159253629</v>
      </c>
      <c r="D10" s="58">
        <v>4437.4195400886865</v>
      </c>
      <c r="E10" s="338">
        <v>7.1165022956923094</v>
      </c>
      <c r="F10" s="58">
        <v>5922.4479758473562</v>
      </c>
      <c r="G10" s="59">
        <v>8.8227289487761418</v>
      </c>
      <c r="H10" s="313">
        <v>11.422042213741838</v>
      </c>
      <c r="I10"/>
    </row>
    <row r="11" spans="1:9" ht="14.25" x14ac:dyDescent="0.2">
      <c r="A11" s="60" t="s">
        <v>625</v>
      </c>
      <c r="B11" s="61">
        <v>4627.8778699999993</v>
      </c>
      <c r="C11" s="62">
        <v>12.037647375725195</v>
      </c>
      <c r="D11" s="61">
        <v>39141.360540088681</v>
      </c>
      <c r="E11" s="62">
        <v>8.6577499329517007</v>
      </c>
      <c r="F11" s="61">
        <v>51851.042615847364</v>
      </c>
      <c r="G11" s="62">
        <v>1.998431194833409</v>
      </c>
      <c r="H11" s="62">
        <v>100</v>
      </c>
      <c r="I11"/>
    </row>
    <row r="12" spans="1:9" ht="14.25" x14ac:dyDescent="0.2">
      <c r="A12" s="3"/>
      <c r="B12" s="3"/>
      <c r="C12" s="3"/>
      <c r="D12" s="3"/>
      <c r="E12" s="3"/>
      <c r="F12" s="3"/>
      <c r="G12" s="3"/>
      <c r="H12" s="79" t="s">
        <v>221</v>
      </c>
      <c r="I12"/>
    </row>
    <row r="13" spans="1:9" ht="14.25" x14ac:dyDescent="0.2">
      <c r="A13" s="80" t="s">
        <v>485</v>
      </c>
      <c r="B13" s="3"/>
      <c r="C13" s="3"/>
      <c r="D13" s="3"/>
      <c r="E13" s="3"/>
      <c r="F13" s="3"/>
      <c r="G13" s="3"/>
      <c r="H13" s="3"/>
      <c r="I13"/>
    </row>
    <row r="14" spans="1:9" ht="14.25" x14ac:dyDescent="0.2">
      <c r="A14" s="80" t="s">
        <v>429</v>
      </c>
      <c r="B14" s="58"/>
      <c r="C14" s="3"/>
      <c r="D14" s="3"/>
      <c r="E14" s="3"/>
      <c r="F14" s="3"/>
      <c r="G14" s="3"/>
      <c r="H14" s="3"/>
      <c r="I14"/>
    </row>
    <row r="15" spans="1:9" ht="14.25" x14ac:dyDescent="0.2">
      <c r="A15" s="80" t="s">
        <v>430</v>
      </c>
      <c r="B15" s="3"/>
      <c r="C15" s="3"/>
      <c r="D15" s="3"/>
      <c r="E15" s="3"/>
      <c r="F15" s="3"/>
      <c r="G15" s="3"/>
      <c r="H15" s="3"/>
      <c r="I15"/>
    </row>
    <row r="16" spans="1:9" ht="14.25" x14ac:dyDescent="0.2">
      <c r="A16" s="133" t="s">
        <v>543</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43" priority="8" operator="equal">
      <formula>0</formula>
    </cfRule>
  </conditionalFormatting>
  <conditionalFormatting sqref="E10">
    <cfRule type="cellIs" dxfId="242" priority="9" operator="between">
      <formula>0</formula>
      <formula>0.5</formula>
    </cfRule>
  </conditionalFormatting>
  <conditionalFormatting sqref="C10">
    <cfRule type="cellIs" dxfId="241" priority="7" operator="between">
      <formula>0</formula>
      <formula>0.5</formula>
    </cfRule>
  </conditionalFormatting>
  <conditionalFormatting sqref="C10">
    <cfRule type="cellIs" dxfId="240"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370</v>
      </c>
    </row>
    <row r="2" spans="1:13" x14ac:dyDescent="0.2">
      <c r="A2" s="158"/>
      <c r="M2" s="161"/>
    </row>
    <row r="3" spans="1:13" x14ac:dyDescent="0.2">
      <c r="A3" s="191"/>
      <c r="B3" s="145">
        <v>2020</v>
      </c>
      <c r="C3" s="145" t="s">
        <v>520</v>
      </c>
      <c r="D3" s="145" t="s">
        <v>520</v>
      </c>
      <c r="E3" s="145">
        <v>2021</v>
      </c>
      <c r="F3" s="145" t="s">
        <v>520</v>
      </c>
      <c r="G3" s="145" t="s">
        <v>520</v>
      </c>
      <c r="H3" s="145" t="s">
        <v>520</v>
      </c>
      <c r="I3" s="145" t="s">
        <v>520</v>
      </c>
      <c r="J3" s="145" t="s">
        <v>520</v>
      </c>
      <c r="K3" s="145" t="s">
        <v>520</v>
      </c>
      <c r="L3" s="145" t="s">
        <v>520</v>
      </c>
      <c r="M3" s="145" t="s">
        <v>520</v>
      </c>
    </row>
    <row r="4" spans="1:13" x14ac:dyDescent="0.2">
      <c r="B4" s="551">
        <v>44105</v>
      </c>
      <c r="C4" s="551">
        <v>44136</v>
      </c>
      <c r="D4" s="551">
        <v>44166</v>
      </c>
      <c r="E4" s="551">
        <v>44197</v>
      </c>
      <c r="F4" s="551">
        <v>44228</v>
      </c>
      <c r="G4" s="551">
        <v>44256</v>
      </c>
      <c r="H4" s="551">
        <v>44287</v>
      </c>
      <c r="I4" s="551">
        <v>44317</v>
      </c>
      <c r="J4" s="551">
        <v>44348</v>
      </c>
      <c r="K4" s="551">
        <v>44378</v>
      </c>
      <c r="L4" s="551">
        <v>44409</v>
      </c>
      <c r="M4" s="551">
        <v>44440</v>
      </c>
    </row>
    <row r="5" spans="1:13" x14ac:dyDescent="0.2">
      <c r="A5" s="566" t="s">
        <v>551</v>
      </c>
      <c r="B5" s="553">
        <v>2.3887727272727273</v>
      </c>
      <c r="C5" s="553">
        <v>2.5934499999999998</v>
      </c>
      <c r="D5" s="553">
        <v>2.5678181818181818</v>
      </c>
      <c r="E5" s="553">
        <v>2.7125263157894737</v>
      </c>
      <c r="F5" s="553">
        <v>5.353210526315789</v>
      </c>
      <c r="G5" s="553">
        <v>2.618347826086957</v>
      </c>
      <c r="H5" s="553">
        <v>2.662666666666667</v>
      </c>
      <c r="I5" s="553">
        <v>2.9111500000000001</v>
      </c>
      <c r="J5" s="553">
        <v>3.2576363636363639</v>
      </c>
      <c r="K5" s="553">
        <v>3.8396190476190473</v>
      </c>
      <c r="L5" s="553">
        <v>4.0652727272727276</v>
      </c>
      <c r="M5" s="553">
        <v>5.1609047619047619</v>
      </c>
    </row>
    <row r="6" spans="1:13" x14ac:dyDescent="0.2">
      <c r="A6" s="18" t="s">
        <v>552</v>
      </c>
      <c r="B6" s="553">
        <v>38.331818181818178</v>
      </c>
      <c r="C6" s="553">
        <v>37.630000000000003</v>
      </c>
      <c r="D6" s="553">
        <v>45.859523809523814</v>
      </c>
      <c r="E6" s="553">
        <v>59.254999999999995</v>
      </c>
      <c r="F6" s="553">
        <v>46.071500000000007</v>
      </c>
      <c r="G6" s="553">
        <v>45.19130434782609</v>
      </c>
      <c r="H6" s="553">
        <v>55.897499999999994</v>
      </c>
      <c r="I6" s="553">
        <v>65.784210526315789</v>
      </c>
      <c r="J6" s="553">
        <v>72.249090909090924</v>
      </c>
      <c r="K6" s="553">
        <v>90.462727272727264</v>
      </c>
      <c r="L6" s="553">
        <v>109.64761904761906</v>
      </c>
      <c r="M6" s="553">
        <v>157.72499999999999</v>
      </c>
    </row>
    <row r="7" spans="1:13" x14ac:dyDescent="0.2">
      <c r="A7" s="528" t="s">
        <v>553</v>
      </c>
      <c r="B7" s="553">
        <v>13.95318181818182</v>
      </c>
      <c r="C7" s="553">
        <v>13.815714285714286</v>
      </c>
      <c r="D7" s="553">
        <v>16.288181818181819</v>
      </c>
      <c r="E7" s="553">
        <v>20.448571428571434</v>
      </c>
      <c r="F7" s="553">
        <v>17.413499999999999</v>
      </c>
      <c r="G7" s="553">
        <v>17.796521739130434</v>
      </c>
      <c r="H7" s="553">
        <v>20.845714285714287</v>
      </c>
      <c r="I7" s="553">
        <v>25.267142857142858</v>
      </c>
      <c r="J7" s="553">
        <v>29.239090909090908</v>
      </c>
      <c r="K7" s="553">
        <v>36.212727272727271</v>
      </c>
      <c r="L7" s="553">
        <v>44.306666666666665</v>
      </c>
      <c r="M7" s="593">
        <v>64.826363636363638</v>
      </c>
    </row>
    <row r="8" spans="1:13" x14ac:dyDescent="0.2">
      <c r="A8" s="452" t="s">
        <v>554</v>
      </c>
      <c r="B8" s="594">
        <v>13.416451612903225</v>
      </c>
      <c r="C8" s="594">
        <v>14.375999999999999</v>
      </c>
      <c r="D8" s="594">
        <v>18.203548387096777</v>
      </c>
      <c r="E8" s="594">
        <v>28.265806451612903</v>
      </c>
      <c r="F8" s="594">
        <v>16.845000000000002</v>
      </c>
      <c r="G8" s="594">
        <v>17.533225806451615</v>
      </c>
      <c r="H8" s="594">
        <v>21.084999999999994</v>
      </c>
      <c r="I8" s="594">
        <v>25.007741935483871</v>
      </c>
      <c r="J8" s="594">
        <v>28.964333333333332</v>
      </c>
      <c r="K8" s="594">
        <v>36.690000000000012</v>
      </c>
      <c r="L8" s="594">
        <v>44.920967741935485</v>
      </c>
      <c r="M8" s="594">
        <v>65.793666666666653</v>
      </c>
    </row>
    <row r="9" spans="1:13" x14ac:dyDescent="0.2">
      <c r="M9" s="161" t="s">
        <v>555</v>
      </c>
    </row>
    <row r="10" spans="1:13" x14ac:dyDescent="0.2">
      <c r="A10" s="455"/>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51"/>
      <c r="H2" s="253"/>
      <c r="I2" s="252" t="s">
        <v>151</v>
      </c>
    </row>
    <row r="3" spans="1:71" s="69" customFormat="1" ht="12.75" x14ac:dyDescent="0.2">
      <c r="A3" s="70"/>
      <c r="B3" s="856">
        <f>INDICE!A3</f>
        <v>44440</v>
      </c>
      <c r="C3" s="857">
        <v>41671</v>
      </c>
      <c r="D3" s="856">
        <f>DATE(YEAR(B3),MONTH(B3)-1,1)</f>
        <v>44409</v>
      </c>
      <c r="E3" s="857"/>
      <c r="F3" s="856">
        <f>DATE(YEAR(B3)-1,MONTH(B3),1)</f>
        <v>44075</v>
      </c>
      <c r="G3" s="857"/>
      <c r="H3" s="798" t="s">
        <v>428</v>
      </c>
      <c r="I3" s="79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43">
        <f>D3</f>
        <v>44409</v>
      </c>
      <c r="I4" s="289">
        <f>F3</f>
        <v>44075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372</v>
      </c>
      <c r="B5" s="243">
        <v>5040.4530000000004</v>
      </c>
      <c r="C5" s="457">
        <v>33.300095689531474</v>
      </c>
      <c r="D5" s="243">
        <v>5748.0969999999998</v>
      </c>
      <c r="E5" s="457">
        <v>35.390257819957505</v>
      </c>
      <c r="F5" s="243">
        <v>5922</v>
      </c>
      <c r="G5" s="457">
        <v>34.524572960998071</v>
      </c>
      <c r="H5" s="647">
        <v>-12.310926555345175</v>
      </c>
      <c r="I5" s="249">
        <v>-14.885967578520761</v>
      </c>
      <c r="K5" s="248"/>
    </row>
    <row r="6" spans="1:71" s="13" customFormat="1" ht="15" x14ac:dyDescent="0.2">
      <c r="A6" s="16" t="s">
        <v>117</v>
      </c>
      <c r="B6" s="243">
        <v>10095.999</v>
      </c>
      <c r="C6" s="457">
        <v>66.699904310468526</v>
      </c>
      <c r="D6" s="243">
        <v>10493.934999999999</v>
      </c>
      <c r="E6" s="457">
        <v>64.609742180042502</v>
      </c>
      <c r="F6" s="243">
        <v>11231</v>
      </c>
      <c r="G6" s="457">
        <v>65.475427039001914</v>
      </c>
      <c r="H6" s="249">
        <v>-3.7920570310374488</v>
      </c>
      <c r="I6" s="249">
        <v>-10.105965630843205</v>
      </c>
      <c r="K6" s="248"/>
    </row>
    <row r="7" spans="1:71" s="69" customFormat="1" ht="12.75" x14ac:dyDescent="0.2">
      <c r="A7" s="76" t="s">
        <v>114</v>
      </c>
      <c r="B7" s="77">
        <v>15136.451999999999</v>
      </c>
      <c r="C7" s="78">
        <v>100</v>
      </c>
      <c r="D7" s="77">
        <v>16242.031999999999</v>
      </c>
      <c r="E7" s="78">
        <v>100</v>
      </c>
      <c r="F7" s="77">
        <v>17153</v>
      </c>
      <c r="G7" s="78">
        <v>100</v>
      </c>
      <c r="H7" s="78">
        <v>-6.8069069190357459</v>
      </c>
      <c r="I7" s="648">
        <v>-11.756240890806277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221</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5" customFormat="1" ht="12.75" x14ac:dyDescent="0.2">
      <c r="A9" s="455" t="s">
        <v>504</v>
      </c>
      <c r="B9" s="246"/>
      <c r="C9" s="247"/>
      <c r="D9" s="246"/>
      <c r="E9" s="246"/>
      <c r="F9" s="246"/>
      <c r="G9" s="246"/>
      <c r="H9" s="246"/>
      <c r="I9" s="246"/>
      <c r="J9" s="246"/>
      <c r="K9" s="246"/>
      <c r="L9" s="246"/>
    </row>
    <row r="10" spans="1:71" x14ac:dyDescent="0.2">
      <c r="A10" s="456" t="s">
        <v>470</v>
      </c>
    </row>
    <row r="11" spans="1:71" x14ac:dyDescent="0.2">
      <c r="A11" s="455" t="s">
        <v>543</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51"/>
      <c r="H2" s="253"/>
      <c r="I2" s="252" t="s">
        <v>151</v>
      </c>
    </row>
    <row r="3" spans="1:71" s="69" customFormat="1" ht="12.75" x14ac:dyDescent="0.2">
      <c r="A3" s="70"/>
      <c r="B3" s="856">
        <f>INDICE!A3</f>
        <v>44440</v>
      </c>
      <c r="C3" s="857">
        <v>41671</v>
      </c>
      <c r="D3" s="856">
        <f>DATE(YEAR(B3),MONTH(B3)-1,1)</f>
        <v>44409</v>
      </c>
      <c r="E3" s="857"/>
      <c r="F3" s="856">
        <f>DATE(YEAR(B3)-1,MONTH(B3),1)</f>
        <v>44075</v>
      </c>
      <c r="G3" s="857"/>
      <c r="H3" s="798" t="s">
        <v>428</v>
      </c>
      <c r="I3" s="798"/>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9">
        <f>D3</f>
        <v>44409</v>
      </c>
      <c r="I4" s="289">
        <f>F3</f>
        <v>44075</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50" t="s">
        <v>472</v>
      </c>
      <c r="B5" s="243">
        <v>5827.3770000000004</v>
      </c>
      <c r="C5" s="457">
        <v>40.223548863397127</v>
      </c>
      <c r="D5" s="243">
        <v>5827.3770000000004</v>
      </c>
      <c r="E5" s="457">
        <v>37.599406096602777</v>
      </c>
      <c r="F5" s="243">
        <v>6206</v>
      </c>
      <c r="G5" s="457">
        <v>37.607893879715199</v>
      </c>
      <c r="H5" s="442">
        <v>0</v>
      </c>
      <c r="I5" s="706">
        <v>-6.1009184660006381</v>
      </c>
      <c r="K5" s="248"/>
    </row>
    <row r="6" spans="1:71" s="13" customFormat="1" ht="15" x14ac:dyDescent="0.2">
      <c r="A6" s="16" t="s">
        <v>526</v>
      </c>
      <c r="B6" s="243">
        <v>8660.0990300000103</v>
      </c>
      <c r="C6" s="457">
        <v>59.776451136602873</v>
      </c>
      <c r="D6" s="243">
        <v>9671.2108900000003</v>
      </c>
      <c r="E6" s="457">
        <v>62.400593903397215</v>
      </c>
      <c r="F6" s="243">
        <v>10295.854689999984</v>
      </c>
      <c r="G6" s="457">
        <v>62.392106120284794</v>
      </c>
      <c r="H6" s="404">
        <v>-10.454863113836927</v>
      </c>
      <c r="I6" s="404">
        <v>-15.887516959507284</v>
      </c>
      <c r="K6" s="248"/>
    </row>
    <row r="7" spans="1:71" s="69" customFormat="1" ht="12.75" x14ac:dyDescent="0.2">
      <c r="A7" s="76" t="s">
        <v>114</v>
      </c>
      <c r="B7" s="77">
        <v>14487.476030000011</v>
      </c>
      <c r="C7" s="78">
        <v>100</v>
      </c>
      <c r="D7" s="77">
        <v>15498.587890000001</v>
      </c>
      <c r="E7" s="78">
        <v>100</v>
      </c>
      <c r="F7" s="77">
        <v>16501.854689999986</v>
      </c>
      <c r="G7" s="78">
        <v>100</v>
      </c>
      <c r="H7" s="78">
        <v>-6.52389667482145</v>
      </c>
      <c r="I7" s="78">
        <v>-12.206983383635507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6"/>
      <c r="I8" s="161" t="s">
        <v>124</v>
      </c>
      <c r="J8" s="13"/>
      <c r="K8" s="24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5" t="s">
        <v>504</v>
      </c>
    </row>
    <row r="10" spans="1:71" x14ac:dyDescent="0.2">
      <c r="A10" s="455" t="s">
        <v>470</v>
      </c>
    </row>
    <row r="11" spans="1:71" x14ac:dyDescent="0.2">
      <c r="A11" s="441" t="s">
        <v>543</v>
      </c>
    </row>
    <row r="12" spans="1:71" x14ac:dyDescent="0.2">
      <c r="C12" s="1" t="s">
        <v>376</v>
      </c>
    </row>
  </sheetData>
  <mergeCells count="4">
    <mergeCell ref="B3:C3"/>
    <mergeCell ref="D3:E3"/>
    <mergeCell ref="F3:G3"/>
    <mergeCell ref="H3:I3"/>
  </mergeCells>
  <conditionalFormatting sqref="I5">
    <cfRule type="cellIs" dxfId="4" priority="3" operator="between">
      <formula>-0.5</formula>
      <formula>0.5</formula>
    </cfRule>
    <cfRule type="cellIs" dxfId="3"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45" t="s">
        <v>513</v>
      </c>
      <c r="B1" s="845"/>
      <c r="C1" s="845"/>
      <c r="D1" s="845"/>
      <c r="E1" s="845"/>
      <c r="F1" s="845"/>
    </row>
    <row r="2" spans="1:9" x14ac:dyDescent="0.2">
      <c r="A2" s="846"/>
      <c r="B2" s="846"/>
      <c r="C2" s="846"/>
      <c r="D2" s="846"/>
      <c r="E2" s="846"/>
      <c r="F2" s="846"/>
      <c r="I2" s="161" t="s">
        <v>471</v>
      </c>
    </row>
    <row r="3" spans="1:9" x14ac:dyDescent="0.2">
      <c r="A3" s="257"/>
      <c r="B3" s="259"/>
      <c r="C3" s="259"/>
      <c r="D3" s="807">
        <f>INDICE!A3</f>
        <v>44440</v>
      </c>
      <c r="E3" s="807">
        <v>41671</v>
      </c>
      <c r="F3" s="807">
        <f>DATE(YEAR(D3),MONTH(D3)-1,1)</f>
        <v>44409</v>
      </c>
      <c r="G3" s="807"/>
      <c r="H3" s="810">
        <f>DATE(YEAR(D3)-1,MONTH(D3),1)</f>
        <v>44075</v>
      </c>
      <c r="I3" s="810"/>
    </row>
    <row r="4" spans="1:9" x14ac:dyDescent="0.2">
      <c r="A4" s="221"/>
      <c r="B4" s="222"/>
      <c r="C4" s="222"/>
      <c r="D4" s="82" t="s">
        <v>375</v>
      </c>
      <c r="E4" s="184" t="s">
        <v>106</v>
      </c>
      <c r="F4" s="82" t="s">
        <v>375</v>
      </c>
      <c r="G4" s="184" t="s">
        <v>106</v>
      </c>
      <c r="H4" s="82" t="s">
        <v>375</v>
      </c>
      <c r="I4" s="184" t="s">
        <v>106</v>
      </c>
    </row>
    <row r="5" spans="1:9" x14ac:dyDescent="0.2">
      <c r="A5" s="554" t="s">
        <v>374</v>
      </c>
      <c r="B5" s="166"/>
      <c r="C5" s="166"/>
      <c r="D5" s="404">
        <v>121.19317842192835</v>
      </c>
      <c r="E5" s="460">
        <v>100</v>
      </c>
      <c r="F5" s="404">
        <v>129.51060042035203</v>
      </c>
      <c r="G5" s="460">
        <v>100</v>
      </c>
      <c r="H5" s="404">
        <v>104.78851689612016</v>
      </c>
      <c r="I5" s="460">
        <v>100</v>
      </c>
    </row>
    <row r="6" spans="1:9" x14ac:dyDescent="0.2">
      <c r="A6" s="595" t="s">
        <v>468</v>
      </c>
      <c r="B6" s="166"/>
      <c r="C6" s="166"/>
      <c r="D6" s="404">
        <v>73.596042219108483</v>
      </c>
      <c r="E6" s="460">
        <v>60.726225004915143</v>
      </c>
      <c r="F6" s="404">
        <v>81.91346421753218</v>
      </c>
      <c r="G6" s="460">
        <v>63.248463022845989</v>
      </c>
      <c r="H6" s="404">
        <v>64.691677096370469</v>
      </c>
      <c r="I6" s="460">
        <v>61.735463973119472</v>
      </c>
    </row>
    <row r="7" spans="1:9" x14ac:dyDescent="0.2">
      <c r="A7" s="595" t="s">
        <v>469</v>
      </c>
      <c r="B7" s="166"/>
      <c r="C7" s="166"/>
      <c r="D7" s="404">
        <v>47.597136202819861</v>
      </c>
      <c r="E7" s="460">
        <v>39.27377499508485</v>
      </c>
      <c r="F7" s="404">
        <v>47.597136202819861</v>
      </c>
      <c r="G7" s="460">
        <v>36.751536977154018</v>
      </c>
      <c r="H7" s="404">
        <v>40.096839799749688</v>
      </c>
      <c r="I7" s="460">
        <v>38.264536026880528</v>
      </c>
    </row>
    <row r="8" spans="1:9" x14ac:dyDescent="0.2">
      <c r="A8" s="555" t="s">
        <v>631</v>
      </c>
      <c r="B8" s="256"/>
      <c r="C8" s="256"/>
      <c r="D8" s="453">
        <v>90</v>
      </c>
      <c r="E8" s="461"/>
      <c r="F8" s="453">
        <v>90</v>
      </c>
      <c r="G8" s="461"/>
      <c r="H8" s="453">
        <v>90</v>
      </c>
      <c r="I8" s="461"/>
    </row>
    <row r="9" spans="1:9" x14ac:dyDescent="0.2">
      <c r="B9" s="133"/>
      <c r="C9" s="133"/>
      <c r="D9" s="133"/>
      <c r="E9" s="228"/>
      <c r="I9" s="161" t="s">
        <v>221</v>
      </c>
    </row>
    <row r="10" spans="1:9" x14ac:dyDescent="0.2">
      <c r="A10" s="411" t="s">
        <v>588</v>
      </c>
      <c r="B10" s="254"/>
      <c r="C10" s="254"/>
      <c r="D10" s="254"/>
      <c r="E10" s="254"/>
      <c r="F10" s="254"/>
      <c r="G10" s="254"/>
      <c r="H10" s="254"/>
      <c r="I10" s="254"/>
    </row>
    <row r="11" spans="1:9" x14ac:dyDescent="0.2">
      <c r="A11" s="411" t="s">
        <v>564</v>
      </c>
      <c r="B11" s="254"/>
      <c r="C11" s="254"/>
      <c r="D11" s="254"/>
      <c r="E11" s="254"/>
      <c r="F11" s="254"/>
      <c r="G11" s="254"/>
      <c r="H11" s="254"/>
      <c r="I11" s="254"/>
    </row>
    <row r="12" spans="1:9" x14ac:dyDescent="0.2">
      <c r="A12" s="254"/>
      <c r="B12" s="254"/>
      <c r="C12" s="254"/>
      <c r="D12" s="254"/>
      <c r="E12" s="254"/>
      <c r="F12" s="254"/>
      <c r="G12" s="254"/>
      <c r="H12" s="254"/>
      <c r="I12" s="254"/>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45" t="s">
        <v>472</v>
      </c>
      <c r="B1" s="845"/>
      <c r="C1" s="845"/>
      <c r="D1" s="845"/>
      <c r="E1" s="258"/>
      <c r="F1" s="1"/>
      <c r="G1" s="1"/>
      <c r="H1" s="1"/>
      <c r="I1" s="1"/>
    </row>
    <row r="2" spans="1:40" ht="15" x14ac:dyDescent="0.2">
      <c r="A2" s="845"/>
      <c r="B2" s="845"/>
      <c r="C2" s="845"/>
      <c r="D2" s="845"/>
      <c r="E2" s="258"/>
      <c r="F2" s="1"/>
      <c r="G2" s="212"/>
      <c r="H2" s="253"/>
      <c r="I2" s="252" t="s">
        <v>151</v>
      </c>
    </row>
    <row r="3" spans="1:40" x14ac:dyDescent="0.2">
      <c r="A3" s="257"/>
      <c r="B3" s="856">
        <f>INDICE!A3</f>
        <v>44440</v>
      </c>
      <c r="C3" s="857">
        <v>41671</v>
      </c>
      <c r="D3" s="856">
        <f>DATE(YEAR(B3),MONTH(B3)-1,1)</f>
        <v>44409</v>
      </c>
      <c r="E3" s="857"/>
      <c r="F3" s="856">
        <f>DATE(YEAR(B3)-1,MONTH(B3),1)</f>
        <v>44075</v>
      </c>
      <c r="G3" s="857"/>
      <c r="H3" s="798" t="s">
        <v>428</v>
      </c>
      <c r="I3" s="798"/>
    </row>
    <row r="4" spans="1:40" x14ac:dyDescent="0.2">
      <c r="A4" s="221"/>
      <c r="B4" s="184" t="s">
        <v>47</v>
      </c>
      <c r="C4" s="184" t="s">
        <v>106</v>
      </c>
      <c r="D4" s="184" t="s">
        <v>47</v>
      </c>
      <c r="E4" s="184" t="s">
        <v>106</v>
      </c>
      <c r="F4" s="184" t="s">
        <v>47</v>
      </c>
      <c r="G4" s="184" t="s">
        <v>106</v>
      </c>
      <c r="H4" s="746">
        <f>D3</f>
        <v>44409</v>
      </c>
      <c r="I4" s="746">
        <f>F3</f>
        <v>44075</v>
      </c>
    </row>
    <row r="5" spans="1:40" x14ac:dyDescent="0.2">
      <c r="A5" s="554" t="s">
        <v>48</v>
      </c>
      <c r="B5" s="242">
        <v>435.53</v>
      </c>
      <c r="C5" s="249">
        <v>7.4738600231287586</v>
      </c>
      <c r="D5" s="242">
        <v>435.53</v>
      </c>
      <c r="E5" s="249">
        <v>7.4738600231287586</v>
      </c>
      <c r="F5" s="242">
        <v>436</v>
      </c>
      <c r="G5" s="249">
        <v>7.0254592330003227</v>
      </c>
      <c r="H5" s="442">
        <v>0</v>
      </c>
      <c r="I5" s="404">
        <v>-0.10779816513762094</v>
      </c>
    </row>
    <row r="6" spans="1:40" x14ac:dyDescent="0.2">
      <c r="A6" s="595" t="s">
        <v>49</v>
      </c>
      <c r="B6" s="242">
        <v>336.11700000000002</v>
      </c>
      <c r="C6" s="249">
        <v>5.767895229706264</v>
      </c>
      <c r="D6" s="242">
        <v>336.11700000000002</v>
      </c>
      <c r="E6" s="249">
        <v>5.767895229706264</v>
      </c>
      <c r="F6" s="242">
        <v>337</v>
      </c>
      <c r="G6" s="249">
        <v>5.4302288108282308</v>
      </c>
      <c r="H6" s="442">
        <v>0</v>
      </c>
      <c r="I6" s="404">
        <v>-0.26201780415429715</v>
      </c>
    </row>
    <row r="7" spans="1:40" x14ac:dyDescent="0.2">
      <c r="A7" s="595" t="s">
        <v>122</v>
      </c>
      <c r="B7" s="242">
        <v>3415.692</v>
      </c>
      <c r="C7" s="249">
        <v>58.614570500587135</v>
      </c>
      <c r="D7" s="242">
        <v>3415.692</v>
      </c>
      <c r="E7" s="249">
        <v>58.614570500587135</v>
      </c>
      <c r="F7" s="242">
        <v>3417</v>
      </c>
      <c r="G7" s="249">
        <v>55.059619722848851</v>
      </c>
      <c r="H7" s="442">
        <v>0</v>
      </c>
      <c r="I7" s="723">
        <v>-3.8279192273924283E-2</v>
      </c>
    </row>
    <row r="8" spans="1:40" x14ac:dyDescent="0.2">
      <c r="A8" s="595" t="s">
        <v>123</v>
      </c>
      <c r="B8" s="242">
        <v>48.250999999999998</v>
      </c>
      <c r="C8" s="249">
        <v>0.82800546455120361</v>
      </c>
      <c r="D8" s="242">
        <v>48.250999999999998</v>
      </c>
      <c r="E8" s="249">
        <v>0.82800546455120361</v>
      </c>
      <c r="F8" s="242">
        <v>93</v>
      </c>
      <c r="G8" s="249">
        <v>1.498549790525298</v>
      </c>
      <c r="H8" s="442">
        <v>0</v>
      </c>
      <c r="I8" s="404">
        <v>-48.117204301075276</v>
      </c>
    </row>
    <row r="9" spans="1:40" x14ac:dyDescent="0.2">
      <c r="A9" s="555" t="s">
        <v>373</v>
      </c>
      <c r="B9" s="453">
        <v>1591.787</v>
      </c>
      <c r="C9" s="458">
        <v>27.315668782026631</v>
      </c>
      <c r="D9" s="453">
        <v>1591.787</v>
      </c>
      <c r="E9" s="458">
        <v>27.315668782026631</v>
      </c>
      <c r="F9" s="453">
        <v>1923</v>
      </c>
      <c r="G9" s="458">
        <v>30.986142442797295</v>
      </c>
      <c r="H9" s="785">
        <v>0</v>
      </c>
      <c r="I9" s="459">
        <v>-17.223764950598021</v>
      </c>
    </row>
    <row r="10" spans="1:40" s="69" customFormat="1" x14ac:dyDescent="0.2">
      <c r="A10" s="76" t="s">
        <v>114</v>
      </c>
      <c r="B10" s="77">
        <v>5827.3770000000004</v>
      </c>
      <c r="C10" s="255">
        <v>100</v>
      </c>
      <c r="D10" s="77">
        <v>5827.3770000000004</v>
      </c>
      <c r="E10" s="255">
        <v>100</v>
      </c>
      <c r="F10" s="77">
        <v>6206</v>
      </c>
      <c r="G10" s="255">
        <v>100</v>
      </c>
      <c r="H10" s="255">
        <v>0</v>
      </c>
      <c r="I10" s="78">
        <v>-6.1009184660006381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221</v>
      </c>
    </row>
    <row r="12" spans="1:40" s="245" customFormat="1" ht="12.75" x14ac:dyDescent="0.2">
      <c r="A12" s="456" t="s">
        <v>504</v>
      </c>
      <c r="B12" s="246"/>
      <c r="C12" s="246"/>
      <c r="D12" s="247"/>
      <c r="E12" s="247"/>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row>
    <row r="13" spans="1:40" x14ac:dyDescent="0.2">
      <c r="A13" s="133" t="s">
        <v>470</v>
      </c>
      <c r="B13" s="254"/>
      <c r="C13" s="254"/>
      <c r="D13" s="254"/>
      <c r="E13" s="254"/>
      <c r="F13" s="254"/>
      <c r="G13" s="254"/>
      <c r="H13" s="254"/>
      <c r="I13" s="254"/>
    </row>
    <row r="14" spans="1:40" x14ac:dyDescent="0.2">
      <c r="A14" s="441" t="s">
        <v>542</v>
      </c>
      <c r="B14" s="254"/>
      <c r="C14" s="254"/>
      <c r="D14" s="254"/>
      <c r="E14" s="254"/>
      <c r="F14" s="254"/>
      <c r="G14" s="254"/>
      <c r="H14" s="254"/>
      <c r="I14" s="254"/>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I9">
    <cfRule type="cellIs" dxfId="2" priority="24" operator="equal">
      <formula>0</formula>
    </cfRule>
  </conditionalFormatting>
  <conditionalFormatting sqref="I7">
    <cfRule type="cellIs" dxfId="1" priority="5" operator="between">
      <formula>-0.5</formula>
      <formula>0.5</formula>
    </cfRule>
    <cfRule type="cellIs" dxfId="0" priority="6"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9" customWidth="1"/>
    <col min="2" max="2" width="11" style="229"/>
    <col min="3" max="3" width="11.625" style="229" customWidth="1"/>
    <col min="4" max="4" width="11" style="229"/>
    <col min="5" max="5" width="11.625" style="229" customWidth="1"/>
    <col min="6" max="6" width="11" style="229"/>
    <col min="7" max="7" width="11.625" style="229" customWidth="1"/>
    <col min="8" max="9" width="10.5" style="229" customWidth="1"/>
    <col min="10" max="12" width="11" style="229"/>
    <col min="13" max="47" width="11" style="11"/>
    <col min="48" max="16384" width="11" style="229"/>
  </cols>
  <sheetData>
    <row r="1" spans="1:47" x14ac:dyDescent="0.2">
      <c r="A1" s="845" t="s">
        <v>40</v>
      </c>
      <c r="B1" s="845"/>
      <c r="C1" s="845"/>
      <c r="D1" s="11"/>
      <c r="E1" s="11"/>
      <c r="F1" s="11"/>
      <c r="G1" s="11"/>
      <c r="H1" s="11"/>
      <c r="I1" s="11"/>
      <c r="J1" s="11"/>
      <c r="K1" s="11"/>
      <c r="L1" s="11"/>
    </row>
    <row r="2" spans="1:47" x14ac:dyDescent="0.2">
      <c r="A2" s="845"/>
      <c r="B2" s="845"/>
      <c r="C2" s="845"/>
      <c r="D2" s="263"/>
      <c r="E2" s="11"/>
      <c r="F2" s="11"/>
      <c r="H2" s="11"/>
      <c r="I2" s="11"/>
      <c r="J2" s="11"/>
      <c r="K2" s="11"/>
    </row>
    <row r="3" spans="1:47" x14ac:dyDescent="0.2">
      <c r="A3" s="262"/>
      <c r="B3" s="11"/>
      <c r="C3" s="11"/>
      <c r="D3" s="11"/>
      <c r="E3" s="11"/>
      <c r="F3" s="11"/>
      <c r="G3" s="11"/>
      <c r="H3" s="230"/>
      <c r="I3" s="252" t="s">
        <v>506</v>
      </c>
      <c r="J3" s="11"/>
      <c r="K3" s="11"/>
      <c r="L3" s="11"/>
    </row>
    <row r="4" spans="1:47" x14ac:dyDescent="0.2">
      <c r="A4" s="11"/>
      <c r="B4" s="856">
        <f>INDICE!A3</f>
        <v>44440</v>
      </c>
      <c r="C4" s="857">
        <v>41671</v>
      </c>
      <c r="D4" s="856">
        <f>DATE(YEAR(B4),MONTH(B4)-1,1)</f>
        <v>44409</v>
      </c>
      <c r="E4" s="857"/>
      <c r="F4" s="856">
        <f>DATE(YEAR(B4)-1,MONTH(B4),1)</f>
        <v>44075</v>
      </c>
      <c r="G4" s="857"/>
      <c r="H4" s="798" t="s">
        <v>428</v>
      </c>
      <c r="I4" s="798"/>
      <c r="J4" s="11"/>
      <c r="K4" s="11"/>
      <c r="L4" s="11"/>
    </row>
    <row r="5" spans="1:47" x14ac:dyDescent="0.2">
      <c r="A5" s="262"/>
      <c r="B5" s="184" t="s">
        <v>54</v>
      </c>
      <c r="C5" s="184" t="s">
        <v>106</v>
      </c>
      <c r="D5" s="184" t="s">
        <v>54</v>
      </c>
      <c r="E5" s="184" t="s">
        <v>106</v>
      </c>
      <c r="F5" s="184" t="s">
        <v>54</v>
      </c>
      <c r="G5" s="184" t="s">
        <v>106</v>
      </c>
      <c r="H5" s="289">
        <f>D4</f>
        <v>44409</v>
      </c>
      <c r="I5" s="289">
        <f>F4</f>
        <v>44075</v>
      </c>
      <c r="J5" s="11"/>
      <c r="K5" s="11"/>
      <c r="L5" s="11"/>
    </row>
    <row r="6" spans="1:47" ht="15" customHeight="1" x14ac:dyDescent="0.2">
      <c r="A6" s="11" t="s">
        <v>378</v>
      </c>
      <c r="B6" s="232">
        <v>12407.010529999998</v>
      </c>
      <c r="C6" s="231">
        <v>33.024970165137638</v>
      </c>
      <c r="D6" s="232">
        <v>10830.47983</v>
      </c>
      <c r="E6" s="231">
        <v>30.306117346188227</v>
      </c>
      <c r="F6" s="232">
        <v>13489.801319999999</v>
      </c>
      <c r="G6" s="231">
        <v>29.271501924952258</v>
      </c>
      <c r="H6" s="231">
        <v>14.556425243811175</v>
      </c>
      <c r="I6" s="231">
        <v>-8.0267363789461719</v>
      </c>
      <c r="J6" s="11"/>
      <c r="K6" s="11"/>
      <c r="L6" s="11"/>
    </row>
    <row r="7" spans="1:47" x14ac:dyDescent="0.2">
      <c r="A7" s="261" t="s">
        <v>377</v>
      </c>
      <c r="B7" s="232">
        <v>25161.563999999998</v>
      </c>
      <c r="C7" s="231">
        <v>66.975029834862355</v>
      </c>
      <c r="D7" s="232">
        <v>24906.463000000003</v>
      </c>
      <c r="E7" s="231">
        <v>69.693882653811784</v>
      </c>
      <c r="F7" s="232">
        <v>32595.300000000003</v>
      </c>
      <c r="G7" s="231">
        <v>70.728498075047739</v>
      </c>
      <c r="H7" s="692">
        <v>1.0242361591045468</v>
      </c>
      <c r="I7" s="692">
        <v>-22.806159170187122</v>
      </c>
      <c r="J7" s="11"/>
      <c r="K7" s="11"/>
      <c r="L7" s="11"/>
    </row>
    <row r="8" spans="1:47" x14ac:dyDescent="0.2">
      <c r="A8" s="173" t="s">
        <v>114</v>
      </c>
      <c r="B8" s="174">
        <v>37568.574529999998</v>
      </c>
      <c r="C8" s="175">
        <v>100</v>
      </c>
      <c r="D8" s="174">
        <v>35736.94283</v>
      </c>
      <c r="E8" s="175">
        <v>100</v>
      </c>
      <c r="F8" s="174">
        <v>46085.101320000002</v>
      </c>
      <c r="G8" s="175">
        <v>100</v>
      </c>
      <c r="H8" s="78">
        <v>5.1253172626238266</v>
      </c>
      <c r="I8" s="78">
        <v>-18.480000143352193</v>
      </c>
      <c r="J8" s="232"/>
      <c r="K8" s="11"/>
    </row>
    <row r="9" spans="1:47" s="245" customFormat="1" x14ac:dyDescent="0.2">
      <c r="A9" s="11"/>
      <c r="B9" s="11"/>
      <c r="C9" s="11"/>
      <c r="D9" s="11"/>
      <c r="E9" s="11"/>
      <c r="F9" s="11"/>
      <c r="H9" s="11"/>
      <c r="I9" s="161" t="s">
        <v>221</v>
      </c>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row>
    <row r="10" spans="1:47" x14ac:dyDescent="0.2">
      <c r="A10" s="456" t="s">
        <v>504</v>
      </c>
      <c r="B10" s="246"/>
      <c r="C10" s="247"/>
      <c r="D10" s="246"/>
      <c r="E10" s="246"/>
      <c r="F10" s="246"/>
      <c r="G10" s="246"/>
      <c r="H10" s="11"/>
      <c r="I10" s="11"/>
      <c r="J10" s="11"/>
      <c r="K10" s="11"/>
      <c r="L10" s="11"/>
    </row>
    <row r="11" spans="1:47" x14ac:dyDescent="0.2">
      <c r="A11" s="133" t="s">
        <v>505</v>
      </c>
      <c r="B11" s="11"/>
      <c r="C11" s="260"/>
      <c r="D11" s="11"/>
      <c r="E11" s="11"/>
      <c r="F11" s="11"/>
      <c r="G11" s="11"/>
      <c r="H11" s="11"/>
      <c r="I11" s="11"/>
      <c r="J11" s="11"/>
      <c r="K11" s="11"/>
      <c r="L11" s="11"/>
    </row>
    <row r="12" spans="1:47" x14ac:dyDescent="0.2">
      <c r="A12" s="133" t="s">
        <v>470</v>
      </c>
      <c r="B12" s="11"/>
      <c r="C12" s="11"/>
      <c r="D12" s="11"/>
      <c r="E12" s="11"/>
      <c r="F12" s="11"/>
      <c r="G12" s="11"/>
      <c r="H12" s="11"/>
      <c r="I12" s="11"/>
      <c r="J12" s="11"/>
      <c r="K12" s="11"/>
      <c r="L12" s="11"/>
    </row>
    <row r="13" spans="1:47" x14ac:dyDescent="0.2">
      <c r="A13" s="11"/>
      <c r="B13" s="11"/>
      <c r="C13" s="11"/>
      <c r="D13" s="232"/>
      <c r="E13" s="11"/>
      <c r="F13" s="11"/>
      <c r="G13" s="11"/>
      <c r="H13" s="11"/>
      <c r="I13" s="11"/>
      <c r="J13" s="11"/>
      <c r="K13" s="11"/>
      <c r="L13" s="11"/>
    </row>
    <row r="14" spans="1:47" x14ac:dyDescent="0.2">
      <c r="A14" s="11"/>
      <c r="B14" s="695"/>
      <c r="C14" s="11"/>
      <c r="D14" s="232"/>
      <c r="E14" s="232"/>
      <c r="F14" s="635"/>
      <c r="G14" s="11"/>
      <c r="H14" s="11"/>
      <c r="I14" s="11"/>
      <c r="J14" s="11"/>
      <c r="K14" s="11"/>
      <c r="L14" s="11"/>
    </row>
    <row r="15" spans="1:47" x14ac:dyDescent="0.2">
      <c r="A15" s="11"/>
      <c r="B15" s="232"/>
      <c r="C15" s="11"/>
      <c r="D15" s="11"/>
      <c r="E15" s="11"/>
      <c r="F15" s="11"/>
      <c r="G15" s="11"/>
      <c r="H15" s="11"/>
      <c r="I15" s="11"/>
      <c r="J15" s="11"/>
      <c r="K15" s="11"/>
      <c r="L15" s="11"/>
    </row>
    <row r="16" spans="1:47" s="11" customFormat="1" x14ac:dyDescent="0.2"/>
    <row r="17" spans="2:13" s="11" customFormat="1" x14ac:dyDescent="0.2">
      <c r="B17" s="232"/>
    </row>
    <row r="18" spans="2:13" s="11" customFormat="1" x14ac:dyDescent="0.2">
      <c r="B18" s="232"/>
    </row>
    <row r="19" spans="2:13" s="11" customFormat="1" x14ac:dyDescent="0.2">
      <c r="M19" s="11" t="s">
        <v>376</v>
      </c>
    </row>
    <row r="20" spans="2:13" s="11" customFormat="1" x14ac:dyDescent="0.2"/>
    <row r="21" spans="2:13" s="11" customFormat="1" x14ac:dyDescent="0.2">
      <c r="C21" s="232"/>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58" t="s">
        <v>1</v>
      </c>
      <c r="B1" s="858"/>
      <c r="C1" s="858"/>
      <c r="D1" s="858"/>
      <c r="E1" s="264"/>
      <c r="F1" s="264"/>
      <c r="G1" s="265"/>
    </row>
    <row r="2" spans="1:7" x14ac:dyDescent="0.2">
      <c r="A2" s="858"/>
      <c r="B2" s="858"/>
      <c r="C2" s="858"/>
      <c r="D2" s="858"/>
      <c r="E2" s="265"/>
      <c r="F2" s="265"/>
      <c r="G2" s="265"/>
    </row>
    <row r="3" spans="1:7" x14ac:dyDescent="0.2">
      <c r="A3" s="410"/>
      <c r="B3" s="410"/>
      <c r="C3" s="410"/>
      <c r="D3" s="265"/>
      <c r="E3" s="265"/>
      <c r="F3" s="265"/>
      <c r="G3" s="265"/>
    </row>
    <row r="4" spans="1:7" x14ac:dyDescent="0.2">
      <c r="A4" s="264" t="s">
        <v>379</v>
      </c>
      <c r="B4" s="265"/>
      <c r="C4" s="265"/>
      <c r="D4" s="265"/>
      <c r="E4" s="265"/>
      <c r="F4" s="265"/>
      <c r="G4" s="265"/>
    </row>
    <row r="5" spans="1:7" x14ac:dyDescent="0.2">
      <c r="A5" s="266"/>
      <c r="B5" s="266" t="s">
        <v>380</v>
      </c>
      <c r="C5" s="266" t="s">
        <v>381</v>
      </c>
      <c r="D5" s="266" t="s">
        <v>382</v>
      </c>
      <c r="E5" s="266" t="s">
        <v>383</v>
      </c>
      <c r="F5" s="266" t="s">
        <v>54</v>
      </c>
      <c r="G5" s="265"/>
    </row>
    <row r="6" spans="1:7" x14ac:dyDescent="0.2">
      <c r="A6" s="267" t="s">
        <v>380</v>
      </c>
      <c r="B6" s="268">
        <v>1</v>
      </c>
      <c r="C6" s="268">
        <v>238.8</v>
      </c>
      <c r="D6" s="268">
        <v>0.23880000000000001</v>
      </c>
      <c r="E6" s="269" t="s">
        <v>384</v>
      </c>
      <c r="F6" s="269">
        <v>0.27779999999999999</v>
      </c>
      <c r="G6" s="265"/>
    </row>
    <row r="7" spans="1:7" x14ac:dyDescent="0.2">
      <c r="A7" s="264" t="s">
        <v>381</v>
      </c>
      <c r="B7" s="270" t="s">
        <v>385</v>
      </c>
      <c r="C7" s="265">
        <v>1</v>
      </c>
      <c r="D7" s="271" t="s">
        <v>386</v>
      </c>
      <c r="E7" s="271" t="s">
        <v>387</v>
      </c>
      <c r="F7" s="270" t="s">
        <v>388</v>
      </c>
      <c r="G7" s="265"/>
    </row>
    <row r="8" spans="1:7" x14ac:dyDescent="0.2">
      <c r="A8" s="264" t="s">
        <v>382</v>
      </c>
      <c r="B8" s="270">
        <v>4.1867999999999999</v>
      </c>
      <c r="C8" s="271" t="s">
        <v>389</v>
      </c>
      <c r="D8" s="265">
        <v>1</v>
      </c>
      <c r="E8" s="271" t="s">
        <v>390</v>
      </c>
      <c r="F8" s="270">
        <v>1.163</v>
      </c>
      <c r="G8" s="265"/>
    </row>
    <row r="9" spans="1:7" x14ac:dyDescent="0.2">
      <c r="A9" s="264" t="s">
        <v>383</v>
      </c>
      <c r="B9" s="270" t="s">
        <v>391</v>
      </c>
      <c r="C9" s="271" t="s">
        <v>392</v>
      </c>
      <c r="D9" s="271" t="s">
        <v>393</v>
      </c>
      <c r="E9" s="270">
        <v>1</v>
      </c>
      <c r="F9" s="272">
        <v>11630</v>
      </c>
      <c r="G9" s="265"/>
    </row>
    <row r="10" spans="1:7" x14ac:dyDescent="0.2">
      <c r="A10" s="273" t="s">
        <v>54</v>
      </c>
      <c r="B10" s="274">
        <v>3.6</v>
      </c>
      <c r="C10" s="274">
        <v>860</v>
      </c>
      <c r="D10" s="274">
        <v>0.86</v>
      </c>
      <c r="E10" s="275" t="s">
        <v>394</v>
      </c>
      <c r="F10" s="274">
        <v>1</v>
      </c>
      <c r="G10" s="265"/>
    </row>
    <row r="11" spans="1:7" x14ac:dyDescent="0.2">
      <c r="A11" s="264"/>
      <c r="B11" s="265"/>
      <c r="C11" s="265"/>
      <c r="D11" s="265"/>
      <c r="E11" s="270"/>
      <c r="F11" s="265"/>
      <c r="G11" s="265"/>
    </row>
    <row r="12" spans="1:7" x14ac:dyDescent="0.2">
      <c r="A12" s="264"/>
      <c r="B12" s="265"/>
      <c r="C12" s="265"/>
      <c r="D12" s="265"/>
      <c r="E12" s="270"/>
      <c r="F12" s="265"/>
      <c r="G12" s="265"/>
    </row>
    <row r="13" spans="1:7" x14ac:dyDescent="0.2">
      <c r="A13" s="264" t="s">
        <v>395</v>
      </c>
      <c r="B13" s="265"/>
      <c r="C13" s="265"/>
      <c r="D13" s="265"/>
      <c r="E13" s="265"/>
      <c r="F13" s="265"/>
      <c r="G13" s="265"/>
    </row>
    <row r="14" spans="1:7" x14ac:dyDescent="0.2">
      <c r="A14" s="266"/>
      <c r="B14" s="276" t="s">
        <v>396</v>
      </c>
      <c r="C14" s="266" t="s">
        <v>397</v>
      </c>
      <c r="D14" s="266" t="s">
        <v>398</v>
      </c>
      <c r="E14" s="266" t="s">
        <v>399</v>
      </c>
      <c r="F14" s="266" t="s">
        <v>400</v>
      </c>
      <c r="G14" s="265"/>
    </row>
    <row r="15" spans="1:7" x14ac:dyDescent="0.2">
      <c r="A15" s="267" t="s">
        <v>396</v>
      </c>
      <c r="B15" s="268">
        <v>1</v>
      </c>
      <c r="C15" s="268">
        <v>2.3810000000000001E-2</v>
      </c>
      <c r="D15" s="268">
        <v>0.13370000000000001</v>
      </c>
      <c r="E15" s="268">
        <v>3.7850000000000001</v>
      </c>
      <c r="F15" s="268">
        <v>3.8E-3</v>
      </c>
      <c r="G15" s="265"/>
    </row>
    <row r="16" spans="1:7" x14ac:dyDescent="0.2">
      <c r="A16" s="264" t="s">
        <v>397</v>
      </c>
      <c r="B16" s="265">
        <v>42</v>
      </c>
      <c r="C16" s="265">
        <v>1</v>
      </c>
      <c r="D16" s="265">
        <v>5.6150000000000002</v>
      </c>
      <c r="E16" s="265">
        <v>159</v>
      </c>
      <c r="F16" s="265">
        <v>0.159</v>
      </c>
      <c r="G16" s="265"/>
    </row>
    <row r="17" spans="1:7" x14ac:dyDescent="0.2">
      <c r="A17" s="264" t="s">
        <v>398</v>
      </c>
      <c r="B17" s="265">
        <v>7.48</v>
      </c>
      <c r="C17" s="265">
        <v>0.17810000000000001</v>
      </c>
      <c r="D17" s="265">
        <v>1</v>
      </c>
      <c r="E17" s="265">
        <v>28.3</v>
      </c>
      <c r="F17" s="265">
        <v>2.8299999999999999E-2</v>
      </c>
      <c r="G17" s="265"/>
    </row>
    <row r="18" spans="1:7" x14ac:dyDescent="0.2">
      <c r="A18" s="264" t="s">
        <v>399</v>
      </c>
      <c r="B18" s="265">
        <v>0.26419999999999999</v>
      </c>
      <c r="C18" s="265">
        <v>6.3E-3</v>
      </c>
      <c r="D18" s="265">
        <v>3.5299999999999998E-2</v>
      </c>
      <c r="E18" s="265">
        <v>1</v>
      </c>
      <c r="F18" s="265">
        <v>1E-3</v>
      </c>
      <c r="G18" s="265"/>
    </row>
    <row r="19" spans="1:7" x14ac:dyDescent="0.2">
      <c r="A19" s="273" t="s">
        <v>400</v>
      </c>
      <c r="B19" s="274">
        <v>264.2</v>
      </c>
      <c r="C19" s="274">
        <v>6.2889999999999997</v>
      </c>
      <c r="D19" s="274">
        <v>35.314700000000002</v>
      </c>
      <c r="E19" s="277">
        <v>1000</v>
      </c>
      <c r="F19" s="274">
        <v>1</v>
      </c>
      <c r="G19" s="265"/>
    </row>
    <row r="20" spans="1:7" x14ac:dyDescent="0.2">
      <c r="A20" s="265"/>
      <c r="B20" s="265"/>
      <c r="C20" s="265"/>
      <c r="D20" s="265"/>
      <c r="E20" s="265"/>
      <c r="F20" s="265"/>
      <c r="G20" s="265"/>
    </row>
    <row r="21" spans="1:7" x14ac:dyDescent="0.2">
      <c r="A21" s="265"/>
      <c r="B21" s="265"/>
      <c r="C21" s="265"/>
      <c r="D21" s="265"/>
      <c r="E21" s="265"/>
      <c r="F21" s="265"/>
      <c r="G21" s="265"/>
    </row>
    <row r="22" spans="1:7" x14ac:dyDescent="0.2">
      <c r="A22" s="264" t="s">
        <v>401</v>
      </c>
      <c r="B22" s="265"/>
      <c r="C22" s="265"/>
      <c r="D22" s="265"/>
      <c r="E22" s="265"/>
      <c r="F22" s="265"/>
      <c r="G22" s="265"/>
    </row>
    <row r="23" spans="1:7" x14ac:dyDescent="0.2">
      <c r="A23" s="278" t="s">
        <v>271</v>
      </c>
      <c r="B23" s="278"/>
      <c r="C23" s="278"/>
      <c r="D23" s="278"/>
      <c r="E23" s="278"/>
      <c r="F23" s="278"/>
      <c r="G23" s="265"/>
    </row>
    <row r="24" spans="1:7" x14ac:dyDescent="0.2">
      <c r="A24" s="859" t="s">
        <v>402</v>
      </c>
      <c r="B24" s="859"/>
      <c r="C24" s="859"/>
      <c r="D24" s="860" t="s">
        <v>403</v>
      </c>
      <c r="E24" s="860"/>
      <c r="F24" s="860"/>
      <c r="G24" s="265"/>
    </row>
    <row r="25" spans="1:7" x14ac:dyDescent="0.2">
      <c r="A25" s="265"/>
      <c r="B25" s="265"/>
      <c r="C25" s="265"/>
      <c r="D25" s="265"/>
      <c r="E25" s="265"/>
      <c r="F25" s="265"/>
      <c r="G25" s="265"/>
    </row>
    <row r="26" spans="1:7" x14ac:dyDescent="0.2">
      <c r="A26" s="265"/>
      <c r="B26" s="265"/>
      <c r="C26" s="265"/>
      <c r="D26" s="265"/>
      <c r="E26" s="265"/>
      <c r="F26" s="265"/>
      <c r="G26" s="265"/>
    </row>
    <row r="27" spans="1:7" x14ac:dyDescent="0.2">
      <c r="A27" s="6" t="s">
        <v>404</v>
      </c>
      <c r="B27" s="265"/>
      <c r="C27" s="6"/>
      <c r="D27" s="264" t="s">
        <v>405</v>
      </c>
      <c r="E27" s="265"/>
      <c r="F27" s="265"/>
      <c r="G27" s="265"/>
    </row>
    <row r="28" spans="1:7" x14ac:dyDescent="0.2">
      <c r="A28" s="276" t="s">
        <v>271</v>
      </c>
      <c r="B28" s="266" t="s">
        <v>407</v>
      </c>
      <c r="C28" s="3"/>
      <c r="D28" s="267" t="s">
        <v>109</v>
      </c>
      <c r="E28" s="268"/>
      <c r="F28" s="269" t="s">
        <v>408</v>
      </c>
      <c r="G28" s="265"/>
    </row>
    <row r="29" spans="1:7" x14ac:dyDescent="0.2">
      <c r="A29" s="279" t="s">
        <v>565</v>
      </c>
      <c r="B29" s="280" t="s">
        <v>412</v>
      </c>
      <c r="C29" s="3"/>
      <c r="D29" s="273" t="s">
        <v>373</v>
      </c>
      <c r="E29" s="274"/>
      <c r="F29" s="275" t="s">
        <v>413</v>
      </c>
      <c r="G29" s="265"/>
    </row>
    <row r="30" spans="1:7" x14ac:dyDescent="0.2">
      <c r="A30" s="65" t="s">
        <v>566</v>
      </c>
      <c r="B30" s="281" t="s">
        <v>414</v>
      </c>
      <c r="C30" s="265"/>
      <c r="D30" s="265"/>
      <c r="E30" s="265"/>
      <c r="F30" s="265"/>
      <c r="G30" s="265"/>
    </row>
    <row r="31" spans="1:7" x14ac:dyDescent="0.2">
      <c r="A31" s="265"/>
      <c r="B31" s="265"/>
      <c r="C31" s="265"/>
      <c r="D31" s="265"/>
      <c r="E31" s="265"/>
      <c r="F31" s="265"/>
      <c r="G31" s="265"/>
    </row>
    <row r="32" spans="1:7" x14ac:dyDescent="0.2">
      <c r="A32" s="265"/>
      <c r="B32" s="265"/>
      <c r="C32" s="265"/>
      <c r="D32" s="265"/>
      <c r="E32" s="265"/>
      <c r="F32" s="265"/>
      <c r="G32" s="265"/>
    </row>
    <row r="33" spans="1:7" x14ac:dyDescent="0.2">
      <c r="A33" s="264" t="s">
        <v>406</v>
      </c>
      <c r="B33" s="265"/>
      <c r="C33" s="265"/>
      <c r="D33" s="265"/>
      <c r="E33" s="264" t="s">
        <v>415</v>
      </c>
      <c r="F33" s="265"/>
      <c r="G33" s="265"/>
    </row>
    <row r="34" spans="1:7" x14ac:dyDescent="0.2">
      <c r="A34" s="278" t="s">
        <v>409</v>
      </c>
      <c r="B34" s="278" t="s">
        <v>410</v>
      </c>
      <c r="C34" s="278" t="s">
        <v>411</v>
      </c>
      <c r="D34" s="265"/>
      <c r="E34" s="266"/>
      <c r="F34" s="266" t="s">
        <v>416</v>
      </c>
      <c r="G34" s="265"/>
    </row>
    <row r="35" spans="1:7" x14ac:dyDescent="0.2">
      <c r="A35" s="1"/>
      <c r="B35" s="1"/>
      <c r="C35" s="1"/>
      <c r="D35" s="1"/>
      <c r="E35" s="267" t="s">
        <v>417</v>
      </c>
      <c r="F35" s="282">
        <v>11.6</v>
      </c>
      <c r="G35" s="265"/>
    </row>
    <row r="36" spans="1:7" x14ac:dyDescent="0.2">
      <c r="A36" s="1"/>
      <c r="B36" s="1"/>
      <c r="C36" s="1"/>
      <c r="D36" s="1"/>
      <c r="E36" s="264" t="s">
        <v>48</v>
      </c>
      <c r="F36" s="282">
        <v>8.5299999999999994</v>
      </c>
      <c r="G36" s="265"/>
    </row>
    <row r="37" spans="1:7" ht="14.25" customHeight="1" x14ac:dyDescent="0.2">
      <c r="A37" s="1"/>
      <c r="B37" s="1"/>
      <c r="C37" s="1"/>
      <c r="D37" s="1"/>
      <c r="E37" s="264" t="s">
        <v>49</v>
      </c>
      <c r="F37" s="282">
        <v>7.88</v>
      </c>
      <c r="G37" s="265"/>
    </row>
    <row r="38" spans="1:7" ht="14.25" customHeight="1" x14ac:dyDescent="0.2">
      <c r="A38" s="1"/>
      <c r="B38" s="1"/>
      <c r="C38" s="1"/>
      <c r="D38" s="1"/>
      <c r="E38" s="600" t="s">
        <v>418</v>
      </c>
      <c r="F38" s="282">
        <v>7.93</v>
      </c>
      <c r="G38" s="265"/>
    </row>
    <row r="39" spans="1:7" x14ac:dyDescent="0.2">
      <c r="A39" s="1"/>
      <c r="B39" s="1"/>
      <c r="C39" s="1"/>
      <c r="D39" s="1"/>
      <c r="E39" s="264" t="s">
        <v>122</v>
      </c>
      <c r="F39" s="282">
        <v>7.46</v>
      </c>
      <c r="G39" s="265"/>
    </row>
    <row r="40" spans="1:7" x14ac:dyDescent="0.2">
      <c r="A40" s="1"/>
      <c r="B40" s="1"/>
      <c r="C40" s="1"/>
      <c r="D40" s="1"/>
      <c r="E40" s="264" t="s">
        <v>123</v>
      </c>
      <c r="F40" s="282">
        <v>6.66</v>
      </c>
      <c r="G40" s="265"/>
    </row>
    <row r="41" spans="1:7" x14ac:dyDescent="0.2">
      <c r="A41" s="1"/>
      <c r="B41" s="1"/>
      <c r="C41" s="1"/>
      <c r="D41" s="1"/>
      <c r="E41" s="273" t="s">
        <v>419</v>
      </c>
      <c r="F41" s="283">
        <v>8</v>
      </c>
      <c r="G41" s="265"/>
    </row>
    <row r="42" spans="1:7" x14ac:dyDescent="0.2">
      <c r="A42" s="265"/>
      <c r="B42" s="265"/>
      <c r="C42" s="265"/>
      <c r="D42" s="265"/>
      <c r="E42" s="265"/>
      <c r="F42" s="265"/>
      <c r="G42" s="265"/>
    </row>
    <row r="43" spans="1:7" ht="15" x14ac:dyDescent="0.25">
      <c r="A43" s="284" t="s">
        <v>576</v>
      </c>
      <c r="B43" s="265"/>
      <c r="C43" s="265"/>
      <c r="D43" s="265"/>
      <c r="E43" s="265"/>
      <c r="F43" s="265"/>
      <c r="G43" s="265"/>
    </row>
    <row r="44" spans="1:7" x14ac:dyDescent="0.2">
      <c r="A44" s="1" t="s">
        <v>577</v>
      </c>
      <c r="B44" s="265"/>
      <c r="C44" s="265"/>
      <c r="D44" s="265"/>
      <c r="E44" s="265"/>
      <c r="F44" s="265"/>
      <c r="G44" s="265"/>
    </row>
    <row r="45" spans="1:7" x14ac:dyDescent="0.2">
      <c r="A45" s="265"/>
      <c r="B45" s="265"/>
      <c r="C45" s="265"/>
      <c r="D45" s="265"/>
      <c r="E45" s="265"/>
      <c r="F45" s="265"/>
      <c r="G45" s="265"/>
    </row>
    <row r="46" spans="1:7" ht="15" x14ac:dyDescent="0.25">
      <c r="A46" s="284" t="s">
        <v>420</v>
      </c>
      <c r="B46" s="1"/>
      <c r="C46" s="1"/>
      <c r="D46" s="1"/>
      <c r="E46" s="1"/>
      <c r="F46" s="1"/>
      <c r="G46" s="1"/>
    </row>
    <row r="47" spans="1:7" ht="14.25" customHeight="1" x14ac:dyDescent="0.2">
      <c r="A47" s="861" t="s">
        <v>622</v>
      </c>
      <c r="B47" s="861"/>
      <c r="C47" s="861"/>
      <c r="D47" s="861"/>
      <c r="E47" s="861"/>
      <c r="F47" s="861"/>
      <c r="G47" s="861"/>
    </row>
    <row r="48" spans="1:7" x14ac:dyDescent="0.2">
      <c r="A48" s="861"/>
      <c r="B48" s="861"/>
      <c r="C48" s="861"/>
      <c r="D48" s="861"/>
      <c r="E48" s="861"/>
      <c r="F48" s="861"/>
      <c r="G48" s="861"/>
    </row>
    <row r="49" spans="1:200" x14ac:dyDescent="0.2">
      <c r="A49" s="861"/>
      <c r="B49" s="861"/>
      <c r="C49" s="861"/>
      <c r="D49" s="861"/>
      <c r="E49" s="861"/>
      <c r="F49" s="861"/>
      <c r="G49" s="861"/>
    </row>
    <row r="50" spans="1:200" ht="15" x14ac:dyDescent="0.25">
      <c r="A50" s="284" t="s">
        <v>421</v>
      </c>
      <c r="B50" s="1"/>
      <c r="C50" s="1"/>
      <c r="D50" s="1"/>
      <c r="E50" s="1"/>
      <c r="F50" s="1"/>
      <c r="G50" s="1"/>
    </row>
    <row r="51" spans="1:200" x14ac:dyDescent="0.2">
      <c r="A51" s="1" t="s">
        <v>571</v>
      </c>
      <c r="B51" s="1"/>
      <c r="C51" s="1"/>
      <c r="D51" s="1"/>
      <c r="E51" s="1"/>
      <c r="F51" s="1"/>
      <c r="G51" s="1"/>
    </row>
    <row r="52" spans="1:200" x14ac:dyDescent="0.2">
      <c r="A52" s="1" t="s">
        <v>581</v>
      </c>
      <c r="B52" s="1"/>
      <c r="C52" s="1"/>
      <c r="D52" s="1"/>
      <c r="E52" s="1"/>
      <c r="F52" s="1"/>
      <c r="G52" s="1"/>
    </row>
    <row r="53" spans="1:200" x14ac:dyDescent="0.2">
      <c r="A53" s="1" t="s">
        <v>572</v>
      </c>
      <c r="B53" s="1"/>
      <c r="C53" s="1"/>
      <c r="D53" s="1"/>
      <c r="E53" s="1"/>
      <c r="F53" s="1"/>
      <c r="G53" s="1"/>
    </row>
    <row r="54" spans="1:200" x14ac:dyDescent="0.2">
      <c r="A54" s="1"/>
      <c r="B54" s="1"/>
      <c r="C54" s="1"/>
      <c r="D54" s="1"/>
      <c r="E54" s="1"/>
      <c r="F54" s="1"/>
      <c r="G54" s="1"/>
    </row>
    <row r="55" spans="1:200" ht="15" x14ac:dyDescent="0.25">
      <c r="A55" s="284" t="s">
        <v>422</v>
      </c>
      <c r="B55" s="1"/>
      <c r="C55" s="1"/>
      <c r="D55" s="1"/>
      <c r="E55" s="1"/>
      <c r="F55" s="1"/>
      <c r="G55" s="1"/>
    </row>
    <row r="56" spans="1:200" ht="14.25" customHeight="1" x14ac:dyDescent="0.2">
      <c r="A56" s="861" t="s">
        <v>659</v>
      </c>
      <c r="B56" s="861"/>
      <c r="C56" s="861"/>
      <c r="D56" s="861"/>
      <c r="E56" s="861"/>
      <c r="F56" s="861"/>
      <c r="G56" s="86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61"/>
      <c r="B57" s="861"/>
      <c r="C57" s="861"/>
      <c r="D57" s="861"/>
      <c r="E57" s="861"/>
      <c r="F57" s="861"/>
      <c r="G57" s="86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61"/>
      <c r="B58" s="861"/>
      <c r="C58" s="861"/>
      <c r="D58" s="861"/>
      <c r="E58" s="861"/>
      <c r="F58" s="861"/>
      <c r="G58" s="86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61"/>
      <c r="B59" s="861"/>
      <c r="C59" s="861"/>
      <c r="D59" s="861"/>
      <c r="E59" s="861"/>
      <c r="F59" s="861"/>
      <c r="G59" s="86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61"/>
      <c r="B60" s="861"/>
      <c r="C60" s="861"/>
      <c r="D60" s="861"/>
      <c r="E60" s="861"/>
      <c r="F60" s="861"/>
      <c r="G60" s="861"/>
    </row>
    <row r="61" spans="1:200" ht="15" x14ac:dyDescent="0.25">
      <c r="A61" s="284" t="s">
        <v>541</v>
      </c>
      <c r="B61" s="1"/>
      <c r="C61" s="1"/>
      <c r="D61" s="1"/>
      <c r="E61" s="1"/>
      <c r="F61" s="1"/>
      <c r="G61" s="1"/>
    </row>
    <row r="62" spans="1:200" x14ac:dyDescent="0.2">
      <c r="A62" s="1" t="s">
        <v>568</v>
      </c>
      <c r="B62" s="1"/>
      <c r="C62" s="1"/>
      <c r="D62" s="1"/>
      <c r="E62" s="1"/>
      <c r="F62" s="1"/>
      <c r="G62" s="1"/>
    </row>
    <row r="63" spans="1:200" x14ac:dyDescent="0.2">
      <c r="A63" s="1" t="s">
        <v>567</v>
      </c>
      <c r="B63" s="1"/>
      <c r="C63" s="1"/>
      <c r="D63" s="1"/>
      <c r="E63" s="1"/>
      <c r="F63" s="1"/>
      <c r="G63" s="1"/>
    </row>
    <row r="64" spans="1:200" x14ac:dyDescent="0.2">
      <c r="A64" s="1"/>
      <c r="B64" s="1"/>
      <c r="C64" s="1"/>
      <c r="D64" s="1"/>
      <c r="E64" s="1"/>
      <c r="F64" s="1"/>
      <c r="G64" s="1"/>
    </row>
    <row r="65" spans="1:7" ht="15" x14ac:dyDescent="0.25">
      <c r="A65" s="284" t="s">
        <v>638</v>
      </c>
      <c r="B65" s="1"/>
      <c r="C65" s="1"/>
      <c r="D65" s="1"/>
      <c r="E65" s="1"/>
      <c r="F65" s="1"/>
      <c r="G65" s="1"/>
    </row>
    <row r="66" spans="1:7" x14ac:dyDescent="0.2">
      <c r="A66" s="1" t="s">
        <v>569</v>
      </c>
      <c r="B66" s="1"/>
      <c r="C66" s="1"/>
      <c r="D66" s="1"/>
      <c r="E66" s="1"/>
      <c r="F66" s="1"/>
      <c r="G66" s="1"/>
    </row>
    <row r="67" spans="1:7" x14ac:dyDescent="0.2">
      <c r="A67" s="1" t="s">
        <v>570</v>
      </c>
      <c r="B67" s="1"/>
      <c r="C67" s="1"/>
      <c r="D67" s="1"/>
      <c r="E67" s="1"/>
      <c r="F67" s="1"/>
      <c r="G67" s="1"/>
    </row>
    <row r="68" spans="1:7" x14ac:dyDescent="0.2">
      <c r="A68" s="1" t="s">
        <v>639</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5" t="s">
        <v>431</v>
      </c>
      <c r="B1" s="569"/>
      <c r="C1" s="569"/>
      <c r="D1" s="569"/>
    </row>
    <row r="2" spans="1:18" x14ac:dyDescent="0.2">
      <c r="A2" s="570"/>
      <c r="B2" s="452"/>
      <c r="C2" s="452"/>
      <c r="D2" s="571"/>
    </row>
    <row r="3" spans="1:18" x14ac:dyDescent="0.2">
      <c r="A3" s="700"/>
      <c r="B3" s="700">
        <v>2019</v>
      </c>
      <c r="C3" s="700">
        <v>2020</v>
      </c>
      <c r="D3" s="700">
        <v>2021</v>
      </c>
    </row>
    <row r="4" spans="1:18" x14ac:dyDescent="0.2">
      <c r="A4" s="18" t="s">
        <v>126</v>
      </c>
      <c r="B4" s="573">
        <v>3.3226964445838352</v>
      </c>
      <c r="C4" s="573">
        <v>-1.3754050410236969</v>
      </c>
      <c r="D4" s="573">
        <v>-19.330720531888108</v>
      </c>
      <c r="Q4" s="574"/>
      <c r="R4" s="574"/>
    </row>
    <row r="5" spans="1:18" x14ac:dyDescent="0.2">
      <c r="A5" s="18" t="s">
        <v>127</v>
      </c>
      <c r="B5" s="573">
        <v>2.6470666026134122</v>
      </c>
      <c r="C5" s="573">
        <v>-1.1834633340255705</v>
      </c>
      <c r="D5" s="573">
        <v>-20.762703442205304</v>
      </c>
    </row>
    <row r="6" spans="1:18" x14ac:dyDescent="0.2">
      <c r="A6" s="18" t="s">
        <v>128</v>
      </c>
      <c r="B6" s="573">
        <v>2.3285422576309038</v>
      </c>
      <c r="C6" s="573">
        <v>-2.4564711886080248</v>
      </c>
      <c r="D6" s="573">
        <v>-19.158381071130545</v>
      </c>
    </row>
    <row r="7" spans="1:18" x14ac:dyDescent="0.2">
      <c r="A7" s="18" t="s">
        <v>129</v>
      </c>
      <c r="B7" s="573">
        <v>1.8848428877322918</v>
      </c>
      <c r="C7" s="573">
        <v>-6.2413014834360157</v>
      </c>
      <c r="D7" s="573">
        <v>-13.74523330287651</v>
      </c>
    </row>
    <row r="8" spans="1:18" x14ac:dyDescent="0.2">
      <c r="A8" s="18" t="s">
        <v>130</v>
      </c>
      <c r="B8" s="573">
        <v>2.1200999555098718</v>
      </c>
      <c r="C8" s="573">
        <v>-9.9071706502069272</v>
      </c>
      <c r="D8" s="575">
        <v>-8.587556152221639</v>
      </c>
    </row>
    <row r="9" spans="1:18" x14ac:dyDescent="0.2">
      <c r="A9" s="18" t="s">
        <v>131</v>
      </c>
      <c r="B9" s="573">
        <v>2.010730275897731</v>
      </c>
      <c r="C9" s="573">
        <v>-11.721777905046283</v>
      </c>
      <c r="D9" s="575">
        <v>-5.1925640630435286</v>
      </c>
    </row>
    <row r="10" spans="1:18" x14ac:dyDescent="0.2">
      <c r="A10" s="18" t="s">
        <v>132</v>
      </c>
      <c r="B10" s="573">
        <v>1.8819626440110828</v>
      </c>
      <c r="C10" s="573">
        <v>-13.391480331228468</v>
      </c>
      <c r="D10" s="763">
        <v>-2.886417404966664</v>
      </c>
    </row>
    <row r="11" spans="1:18" x14ac:dyDescent="0.2">
      <c r="A11" s="18" t="s">
        <v>133</v>
      </c>
      <c r="B11" s="573">
        <v>1.4509385133528634</v>
      </c>
      <c r="C11" s="573">
        <v>-14.638361346958591</v>
      </c>
      <c r="D11" s="764">
        <v>-0.29110142140667666</v>
      </c>
    </row>
    <row r="12" spans="1:18" x14ac:dyDescent="0.2">
      <c r="A12" s="18" t="s">
        <v>134</v>
      </c>
      <c r="B12" s="573">
        <v>1.1615351583993072</v>
      </c>
      <c r="C12" s="573">
        <v>-15.59536411171085</v>
      </c>
      <c r="D12" s="575">
        <v>1.998431194833409</v>
      </c>
    </row>
    <row r="13" spans="1:18" x14ac:dyDescent="0.2">
      <c r="A13" s="18" t="s">
        <v>135</v>
      </c>
      <c r="B13" s="573">
        <v>0.64639167810294462</v>
      </c>
      <c r="C13" s="573">
        <v>-16.782635059885052</v>
      </c>
      <c r="D13" s="575" t="s">
        <v>520</v>
      </c>
    </row>
    <row r="14" spans="1:18" x14ac:dyDescent="0.2">
      <c r="A14" s="18" t="s">
        <v>136</v>
      </c>
      <c r="B14" s="573">
        <v>5.6968122184403405E-2</v>
      </c>
      <c r="C14" s="573">
        <v>-17.932149638080123</v>
      </c>
      <c r="D14" s="573" t="s">
        <v>520</v>
      </c>
    </row>
    <row r="15" spans="1:18" x14ac:dyDescent="0.2">
      <c r="A15" s="452" t="s">
        <v>137</v>
      </c>
      <c r="B15" s="458">
        <v>-0.22378370638721862</v>
      </c>
      <c r="C15" s="458">
        <v>-18.513675296018004</v>
      </c>
      <c r="D15" s="458" t="s">
        <v>520</v>
      </c>
    </row>
    <row r="16" spans="1:18" x14ac:dyDescent="0.2">
      <c r="A16" s="577"/>
      <c r="D16" s="79" t="s">
        <v>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7" t="s">
        <v>24</v>
      </c>
      <c r="B1" s="318"/>
      <c r="C1" s="318"/>
      <c r="D1" s="318"/>
      <c r="E1" s="318"/>
      <c r="F1" s="318"/>
      <c r="G1" s="318"/>
      <c r="H1" s="318"/>
    </row>
    <row r="2" spans="1:8" ht="15.75" x14ac:dyDescent="0.25">
      <c r="A2" s="319"/>
      <c r="B2" s="320"/>
      <c r="C2" s="321"/>
      <c r="D2" s="321"/>
      <c r="E2" s="321"/>
      <c r="F2" s="321"/>
      <c r="G2" s="321"/>
      <c r="H2" s="343" t="s">
        <v>151</v>
      </c>
    </row>
    <row r="3" spans="1:8" s="69" customFormat="1" x14ac:dyDescent="0.2">
      <c r="A3" s="290"/>
      <c r="B3" s="807">
        <f>INDICE!A3</f>
        <v>44440</v>
      </c>
      <c r="C3" s="808"/>
      <c r="D3" s="808" t="s">
        <v>115</v>
      </c>
      <c r="E3" s="808"/>
      <c r="F3" s="808" t="s">
        <v>116</v>
      </c>
      <c r="G3" s="808"/>
      <c r="H3" s="808"/>
    </row>
    <row r="4" spans="1:8" s="69" customFormat="1" x14ac:dyDescent="0.2">
      <c r="A4" s="291"/>
      <c r="B4" s="82" t="s">
        <v>47</v>
      </c>
      <c r="C4" s="82" t="s">
        <v>428</v>
      </c>
      <c r="D4" s="82" t="s">
        <v>47</v>
      </c>
      <c r="E4" s="82" t="s">
        <v>428</v>
      </c>
      <c r="F4" s="82" t="s">
        <v>47</v>
      </c>
      <c r="G4" s="83" t="s">
        <v>428</v>
      </c>
      <c r="H4" s="83" t="s">
        <v>121</v>
      </c>
    </row>
    <row r="5" spans="1:8" x14ac:dyDescent="0.2">
      <c r="A5" s="322" t="s">
        <v>138</v>
      </c>
      <c r="B5" s="331">
        <v>48.916660000000022</v>
      </c>
      <c r="C5" s="324">
        <v>0.58545885687472277</v>
      </c>
      <c r="D5" s="323">
        <v>571.33887000000004</v>
      </c>
      <c r="E5" s="324">
        <v>2.4352966905627653</v>
      </c>
      <c r="F5" s="323">
        <v>798.53817000000004</v>
      </c>
      <c r="G5" s="324">
        <v>1.2583830895906507</v>
      </c>
      <c r="H5" s="329">
        <v>43.539154716785013</v>
      </c>
    </row>
    <row r="6" spans="1:8" x14ac:dyDescent="0.2">
      <c r="A6" s="322" t="s">
        <v>139</v>
      </c>
      <c r="B6" s="331">
        <v>26.376470000000001</v>
      </c>
      <c r="C6" s="324">
        <v>19.53048775237653</v>
      </c>
      <c r="D6" s="323">
        <v>322.96360999999996</v>
      </c>
      <c r="E6" s="324">
        <v>10.714147979377971</v>
      </c>
      <c r="F6" s="323">
        <v>455.74790999999993</v>
      </c>
      <c r="G6" s="324">
        <v>4.8676652583923206</v>
      </c>
      <c r="H6" s="329">
        <v>24.849004732411736</v>
      </c>
    </row>
    <row r="7" spans="1:8" x14ac:dyDescent="0.2">
      <c r="A7" s="322" t="s">
        <v>140</v>
      </c>
      <c r="B7" s="331">
        <v>7.8786599999999982</v>
      </c>
      <c r="C7" s="324">
        <v>22.21419042596095</v>
      </c>
      <c r="D7" s="323">
        <v>60.012149999999991</v>
      </c>
      <c r="E7" s="324">
        <v>23.427517570977535</v>
      </c>
      <c r="F7" s="323">
        <v>77.355329999999995</v>
      </c>
      <c r="G7" s="324">
        <v>7.2640862291139046</v>
      </c>
      <c r="H7" s="329">
        <v>4.2176890317440447</v>
      </c>
    </row>
    <row r="8" spans="1:8" x14ac:dyDescent="0.2">
      <c r="A8" s="325" t="s">
        <v>448</v>
      </c>
      <c r="B8" s="330">
        <v>36.837289999999996</v>
      </c>
      <c r="C8" s="327">
        <v>-63.027015449400849</v>
      </c>
      <c r="D8" s="326">
        <v>314.55586999999997</v>
      </c>
      <c r="E8" s="328">
        <v>-49.998182291796063</v>
      </c>
      <c r="F8" s="326">
        <v>502.42765999999989</v>
      </c>
      <c r="G8" s="328">
        <v>-40.665282707040909</v>
      </c>
      <c r="H8" s="497">
        <v>27.394151519059196</v>
      </c>
    </row>
    <row r="9" spans="1:8" s="69" customFormat="1" x14ac:dyDescent="0.2">
      <c r="A9" s="292" t="s">
        <v>114</v>
      </c>
      <c r="B9" s="61">
        <v>120.00908000000001</v>
      </c>
      <c r="C9" s="62">
        <v>-32.113213468669727</v>
      </c>
      <c r="D9" s="61">
        <v>1268.8705</v>
      </c>
      <c r="E9" s="62">
        <v>-16.913905764322994</v>
      </c>
      <c r="F9" s="61">
        <v>1834.06907</v>
      </c>
      <c r="G9" s="62">
        <v>-14.379573427368971</v>
      </c>
      <c r="H9" s="62">
        <v>100</v>
      </c>
    </row>
    <row r="10" spans="1:8" x14ac:dyDescent="0.2">
      <c r="A10" s="316"/>
      <c r="B10" s="315"/>
      <c r="C10" s="321"/>
      <c r="D10" s="315"/>
      <c r="E10" s="321"/>
      <c r="F10" s="315"/>
      <c r="G10" s="321"/>
      <c r="H10" s="79" t="s">
        <v>221</v>
      </c>
    </row>
    <row r="11" spans="1:8" x14ac:dyDescent="0.2">
      <c r="A11" s="293" t="s">
        <v>485</v>
      </c>
      <c r="B11" s="315"/>
      <c r="C11" s="315"/>
      <c r="D11" s="315"/>
      <c r="E11" s="315"/>
      <c r="F11" s="315"/>
      <c r="G11" s="321"/>
      <c r="H11" s="321"/>
    </row>
    <row r="12" spans="1:8" x14ac:dyDescent="0.2">
      <c r="A12" s="293" t="s">
        <v>529</v>
      </c>
      <c r="B12" s="315"/>
      <c r="C12" s="315"/>
      <c r="D12" s="315"/>
      <c r="E12" s="315"/>
      <c r="F12" s="315"/>
      <c r="G12" s="321"/>
      <c r="H12" s="321"/>
    </row>
    <row r="13" spans="1:8" ht="14.25" x14ac:dyDescent="0.2">
      <c r="A13" s="133" t="s">
        <v>543</v>
      </c>
      <c r="B13" s="1"/>
      <c r="C13" s="1"/>
      <c r="D13" s="1"/>
      <c r="E13" s="1"/>
      <c r="F13" s="1"/>
      <c r="G13" s="1"/>
      <c r="H13" s="1"/>
    </row>
    <row r="17" spans="3:21" x14ac:dyDescent="0.2">
      <c r="C17" s="602"/>
      <c r="D17" s="602"/>
      <c r="E17" s="602"/>
      <c r="F17" s="602"/>
      <c r="G17" s="602"/>
      <c r="H17" s="602"/>
      <c r="I17" s="602"/>
      <c r="J17" s="602"/>
      <c r="K17" s="602"/>
      <c r="L17" s="602"/>
      <c r="M17" s="602"/>
      <c r="N17" s="602"/>
      <c r="O17" s="602"/>
      <c r="P17" s="602"/>
      <c r="Q17" s="602"/>
      <c r="R17" s="602"/>
      <c r="S17" s="602"/>
      <c r="T17" s="602"/>
      <c r="U17" s="602"/>
    </row>
  </sheetData>
  <mergeCells count="3">
    <mergeCell ref="B3:C3"/>
    <mergeCell ref="D3:E3"/>
    <mergeCell ref="F3:H3"/>
  </mergeCells>
  <conditionalFormatting sqref="B8">
    <cfRule type="cellIs" dxfId="239" priority="7" operator="between">
      <formula>0</formula>
      <formula>0.5</formula>
    </cfRule>
  </conditionalFormatting>
  <conditionalFormatting sqref="D8">
    <cfRule type="cellIs" dxfId="238" priority="6" operator="between">
      <formula>0</formula>
      <formula>0.5</formula>
    </cfRule>
  </conditionalFormatting>
  <conditionalFormatting sqref="F8">
    <cfRule type="cellIs" dxfId="237" priority="5" operator="between">
      <formula>0</formula>
      <formula>0.5</formula>
    </cfRule>
  </conditionalFormatting>
  <conditionalFormatting sqref="H8">
    <cfRule type="cellIs" dxfId="236" priority="4" operator="between">
      <formula>0</formula>
      <formula>0.5</formula>
    </cfRule>
  </conditionalFormatting>
  <conditionalFormatting sqref="C17:U17">
    <cfRule type="cellIs" dxfId="235"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3" t="s">
        <v>151</v>
      </c>
    </row>
    <row r="3" spans="1:14" x14ac:dyDescent="0.2">
      <c r="A3" s="70"/>
      <c r="B3" s="807">
        <f>INDICE!A3</f>
        <v>44440</v>
      </c>
      <c r="C3" s="808"/>
      <c r="D3" s="809" t="s">
        <v>115</v>
      </c>
      <c r="E3" s="809"/>
      <c r="F3" s="809" t="s">
        <v>116</v>
      </c>
      <c r="G3" s="809"/>
      <c r="H3" s="809"/>
    </row>
    <row r="4" spans="1:14" x14ac:dyDescent="0.2">
      <c r="A4" s="66"/>
      <c r="B4" s="82" t="s">
        <v>47</v>
      </c>
      <c r="C4" s="82" t="s">
        <v>432</v>
      </c>
      <c r="D4" s="82" t="s">
        <v>47</v>
      </c>
      <c r="E4" s="82" t="s">
        <v>428</v>
      </c>
      <c r="F4" s="82" t="s">
        <v>47</v>
      </c>
      <c r="G4" s="83" t="s">
        <v>428</v>
      </c>
      <c r="H4" s="83" t="s">
        <v>106</v>
      </c>
    </row>
    <row r="5" spans="1:14" x14ac:dyDescent="0.2">
      <c r="A5" s="84" t="s">
        <v>183</v>
      </c>
      <c r="B5" s="345">
        <v>456.14705999999887</v>
      </c>
      <c r="C5" s="341">
        <v>17.019171180820379</v>
      </c>
      <c r="D5" s="340">
        <v>3578.2507699999987</v>
      </c>
      <c r="E5" s="342">
        <v>23.594278629769587</v>
      </c>
      <c r="F5" s="340">
        <v>4602.0407999999979</v>
      </c>
      <c r="G5" s="342">
        <v>11.236528123806288</v>
      </c>
      <c r="H5" s="347">
        <v>92.456945480563334</v>
      </c>
    </row>
    <row r="6" spans="1:14" x14ac:dyDescent="0.2">
      <c r="A6" s="84" t="s">
        <v>184</v>
      </c>
      <c r="B6" s="331">
        <v>32.86487000000001</v>
      </c>
      <c r="C6" s="324">
        <v>-0.63900873829940041</v>
      </c>
      <c r="D6" s="323">
        <v>281.72139000000004</v>
      </c>
      <c r="E6" s="324">
        <v>16.786205566005105</v>
      </c>
      <c r="F6" s="323">
        <v>370.29266000000001</v>
      </c>
      <c r="G6" s="324">
        <v>8.5192620965915538</v>
      </c>
      <c r="H6" s="329">
        <v>7.4393361044241049</v>
      </c>
    </row>
    <row r="7" spans="1:14" x14ac:dyDescent="0.2">
      <c r="A7" s="84" t="s">
        <v>188</v>
      </c>
      <c r="B7" s="346">
        <v>0</v>
      </c>
      <c r="C7" s="338">
        <v>0</v>
      </c>
      <c r="D7" s="337">
        <v>1.651E-2</v>
      </c>
      <c r="E7" s="599">
        <v>-96.042380803988777</v>
      </c>
      <c r="F7" s="337">
        <v>4.036E-2</v>
      </c>
      <c r="G7" s="599">
        <v>-94.024724257902136</v>
      </c>
      <c r="H7" s="346">
        <v>8.1084946478430576E-4</v>
      </c>
    </row>
    <row r="8" spans="1:14" x14ac:dyDescent="0.2">
      <c r="A8" s="84" t="s">
        <v>145</v>
      </c>
      <c r="B8" s="346">
        <v>0</v>
      </c>
      <c r="C8" s="338">
        <v>0</v>
      </c>
      <c r="D8" s="337">
        <v>0.36514999999999997</v>
      </c>
      <c r="E8" s="599">
        <v>120.48789324316165</v>
      </c>
      <c r="F8" s="337">
        <v>0.37692000000000003</v>
      </c>
      <c r="G8" s="338">
        <v>115.35824477202607</v>
      </c>
      <c r="H8" s="346">
        <v>7.5724821671580896E-3</v>
      </c>
    </row>
    <row r="9" spans="1:14" x14ac:dyDescent="0.2">
      <c r="A9" s="344" t="s">
        <v>146</v>
      </c>
      <c r="B9" s="332">
        <v>489.01192999999887</v>
      </c>
      <c r="C9" s="333">
        <v>15.633797501453117</v>
      </c>
      <c r="D9" s="332">
        <v>3860.3538199999984</v>
      </c>
      <c r="E9" s="333">
        <v>23.059953394517642</v>
      </c>
      <c r="F9" s="332">
        <v>4972.7507399999986</v>
      </c>
      <c r="G9" s="333">
        <v>11.017725632953487</v>
      </c>
      <c r="H9" s="333">
        <v>99.904664916619396</v>
      </c>
    </row>
    <row r="10" spans="1:14" x14ac:dyDescent="0.2">
      <c r="A10" s="84" t="s">
        <v>147</v>
      </c>
      <c r="B10" s="346">
        <v>0.43321999999999988</v>
      </c>
      <c r="C10" s="338">
        <v>-5.0913552118477368</v>
      </c>
      <c r="D10" s="337">
        <v>3.7831900000000003</v>
      </c>
      <c r="E10" s="338">
        <v>29.342924446055129</v>
      </c>
      <c r="F10" s="337">
        <v>4.7453000000000003</v>
      </c>
      <c r="G10" s="338">
        <v>19.3041825477438</v>
      </c>
      <c r="H10" s="329">
        <v>9.5335083380598748E-2</v>
      </c>
    </row>
    <row r="11" spans="1:14" x14ac:dyDescent="0.2">
      <c r="A11" s="60" t="s">
        <v>148</v>
      </c>
      <c r="B11" s="334">
        <v>489.44514999999888</v>
      </c>
      <c r="C11" s="335">
        <v>15.611451630306206</v>
      </c>
      <c r="D11" s="334">
        <v>3864.1370099999986</v>
      </c>
      <c r="E11" s="335">
        <v>23.065806217916997</v>
      </c>
      <c r="F11" s="334">
        <v>4977.4960399999991</v>
      </c>
      <c r="G11" s="335">
        <v>11.025077320523952</v>
      </c>
      <c r="H11" s="335">
        <v>100</v>
      </c>
    </row>
    <row r="12" spans="1:14" x14ac:dyDescent="0.2">
      <c r="A12" s="371" t="s">
        <v>149</v>
      </c>
      <c r="B12" s="336"/>
      <c r="C12" s="336"/>
      <c r="D12" s="336"/>
      <c r="E12" s="336"/>
      <c r="F12" s="336"/>
      <c r="G12" s="336"/>
      <c r="H12" s="336"/>
    </row>
    <row r="13" spans="1:14" x14ac:dyDescent="0.2">
      <c r="A13" s="603" t="s">
        <v>188</v>
      </c>
      <c r="B13" s="604">
        <v>14.598729999999991</v>
      </c>
      <c r="C13" s="605">
        <v>33.912417329407155</v>
      </c>
      <c r="D13" s="606">
        <v>120.92943999999996</v>
      </c>
      <c r="E13" s="605">
        <v>11.60407162480327</v>
      </c>
      <c r="F13" s="606">
        <v>147.50420999999994</v>
      </c>
      <c r="G13" s="605">
        <v>-2.1449350702079024</v>
      </c>
      <c r="H13" s="607">
        <v>2.9634219457862185</v>
      </c>
    </row>
    <row r="14" spans="1:14" x14ac:dyDescent="0.2">
      <c r="A14" s="608" t="s">
        <v>150</v>
      </c>
      <c r="B14" s="609">
        <v>2.9827101157300309</v>
      </c>
      <c r="C14" s="610"/>
      <c r="D14" s="611">
        <v>3.1295329251278279</v>
      </c>
      <c r="E14" s="610"/>
      <c r="F14" s="611">
        <v>2.9634219457862185</v>
      </c>
      <c r="G14" s="610"/>
      <c r="H14" s="612"/>
    </row>
    <row r="15" spans="1:14" x14ac:dyDescent="0.2">
      <c r="A15" s="84"/>
      <c r="B15" s="84"/>
      <c r="C15" s="84"/>
      <c r="D15" s="84"/>
      <c r="E15" s="84"/>
      <c r="F15" s="84"/>
      <c r="G15" s="84"/>
      <c r="H15" s="79" t="s">
        <v>221</v>
      </c>
    </row>
    <row r="16" spans="1:14" x14ac:dyDescent="0.2">
      <c r="A16" s="80" t="s">
        <v>485</v>
      </c>
      <c r="B16" s="84"/>
      <c r="C16" s="84"/>
      <c r="D16" s="84"/>
      <c r="E16" s="84"/>
      <c r="F16" s="85"/>
      <c r="G16" s="84"/>
      <c r="H16" s="84"/>
      <c r="I16" s="88"/>
      <c r="J16" s="88"/>
      <c r="K16" s="88"/>
      <c r="L16" s="88"/>
      <c r="M16" s="88"/>
      <c r="N16" s="88"/>
    </row>
    <row r="17" spans="1:14" x14ac:dyDescent="0.2">
      <c r="A17" s="80" t="s">
        <v>433</v>
      </c>
      <c r="B17" s="84"/>
      <c r="C17" s="84"/>
      <c r="D17" s="84"/>
      <c r="E17" s="84"/>
      <c r="F17" s="84"/>
      <c r="G17" s="84"/>
      <c r="H17" s="84"/>
      <c r="I17" s="88"/>
      <c r="J17" s="88"/>
      <c r="K17" s="88"/>
      <c r="L17" s="88"/>
      <c r="M17" s="88"/>
      <c r="N17" s="88"/>
    </row>
    <row r="18" spans="1:14" x14ac:dyDescent="0.2">
      <c r="A18" s="133" t="s">
        <v>543</v>
      </c>
      <c r="B18" s="84"/>
      <c r="C18" s="84"/>
      <c r="D18" s="84"/>
      <c r="E18" s="84"/>
      <c r="F18" s="84"/>
      <c r="G18" s="84"/>
      <c r="H18" s="84"/>
    </row>
  </sheetData>
  <mergeCells count="3">
    <mergeCell ref="B3:C3"/>
    <mergeCell ref="D3:E3"/>
    <mergeCell ref="F3:H3"/>
  </mergeCells>
  <conditionalFormatting sqref="H8">
    <cfRule type="cellIs" dxfId="234" priority="16" operator="between">
      <formula>0</formula>
      <formula>0.5</formula>
    </cfRule>
  </conditionalFormatting>
  <conditionalFormatting sqref="B10 D10 F10:G10">
    <cfRule type="cellIs" dxfId="233" priority="18" operator="between">
      <formula>0</formula>
      <formula>0.5</formula>
    </cfRule>
  </conditionalFormatting>
  <conditionalFormatting sqref="B8:C8 F8:G8">
    <cfRule type="cellIs" dxfId="232" priority="17" operator="between">
      <formula>0</formula>
      <formula>0.5</formula>
    </cfRule>
  </conditionalFormatting>
  <conditionalFormatting sqref="C8">
    <cfRule type="cellIs" dxfId="231" priority="15" operator="equal">
      <formula>0</formula>
    </cfRule>
  </conditionalFormatting>
  <conditionalFormatting sqref="B8">
    <cfRule type="cellIs" dxfId="230" priority="14" operator="equal">
      <formula>0</formula>
    </cfRule>
  </conditionalFormatting>
  <conditionalFormatting sqref="D8">
    <cfRule type="cellIs" dxfId="229" priority="12" operator="between">
      <formula>0</formula>
      <formula>0.5</formula>
    </cfRule>
  </conditionalFormatting>
  <conditionalFormatting sqref="D8">
    <cfRule type="cellIs" dxfId="228" priority="11" operator="equal">
      <formula>0</formula>
    </cfRule>
  </conditionalFormatting>
  <conditionalFormatting sqref="B7">
    <cfRule type="cellIs" dxfId="227" priority="9" operator="between">
      <formula>0</formula>
      <formula>0.5</formula>
    </cfRule>
  </conditionalFormatting>
  <conditionalFormatting sqref="B7">
    <cfRule type="cellIs" dxfId="226" priority="8" operator="equal">
      <formula>0</formula>
    </cfRule>
  </conditionalFormatting>
  <conditionalFormatting sqref="C7">
    <cfRule type="cellIs" dxfId="225" priority="7" operator="between">
      <formula>0</formula>
      <formula>0.5</formula>
    </cfRule>
  </conditionalFormatting>
  <conditionalFormatting sqref="C7">
    <cfRule type="cellIs" dxfId="224" priority="6" operator="equal">
      <formula>0</formula>
    </cfRule>
  </conditionalFormatting>
  <conditionalFormatting sqref="D7">
    <cfRule type="cellIs" dxfId="223" priority="5" operator="between">
      <formula>0</formula>
      <formula>0.5</formula>
    </cfRule>
  </conditionalFormatting>
  <conditionalFormatting sqref="D7">
    <cfRule type="cellIs" dxfId="222" priority="4" operator="equal">
      <formula>0</formula>
    </cfRule>
  </conditionalFormatting>
  <conditionalFormatting sqref="H7">
    <cfRule type="cellIs" dxfId="221" priority="3" operator="between">
      <formula>0</formula>
      <formula>0.5</formula>
    </cfRule>
  </conditionalFormatting>
  <conditionalFormatting sqref="F7">
    <cfRule type="cellIs" dxfId="220" priority="2" operator="between">
      <formula>0</formula>
      <formula>0.5</formula>
    </cfRule>
  </conditionalFormatting>
  <conditionalFormatting sqref="F7">
    <cfRule type="cellIs" dxfId="219"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626</v>
      </c>
    </row>
    <row r="2" spans="1:10" ht="15.75" x14ac:dyDescent="0.25">
      <c r="A2" s="2"/>
      <c r="B2" s="89"/>
      <c r="H2" s="79" t="s">
        <v>151</v>
      </c>
    </row>
    <row r="3" spans="1:10" ht="13.9" customHeight="1" x14ac:dyDescent="0.2">
      <c r="A3" s="90"/>
      <c r="B3" s="810">
        <f>INDICE!A3</f>
        <v>44440</v>
      </c>
      <c r="C3" s="810"/>
      <c r="D3" s="810"/>
      <c r="E3" s="91"/>
      <c r="F3" s="811" t="s">
        <v>116</v>
      </c>
      <c r="G3" s="811"/>
      <c r="H3" s="811"/>
    </row>
    <row r="4" spans="1:10" x14ac:dyDescent="0.2">
      <c r="A4" s="92"/>
      <c r="B4" s="93" t="s">
        <v>143</v>
      </c>
      <c r="C4" s="503" t="s">
        <v>144</v>
      </c>
      <c r="D4" s="93" t="s">
        <v>152</v>
      </c>
      <c r="E4" s="93"/>
      <c r="F4" s="93" t="s">
        <v>143</v>
      </c>
      <c r="G4" s="503" t="s">
        <v>144</v>
      </c>
      <c r="H4" s="93" t="s">
        <v>152</v>
      </c>
    </row>
    <row r="5" spans="1:10" x14ac:dyDescent="0.2">
      <c r="A5" s="90" t="s">
        <v>153</v>
      </c>
      <c r="B5" s="94">
        <v>69.458079999999953</v>
      </c>
      <c r="C5" s="96">
        <v>3.1546800000000004</v>
      </c>
      <c r="D5" s="348">
        <v>72.612759999999952</v>
      </c>
      <c r="E5" s="94"/>
      <c r="F5" s="94">
        <v>699.02525999999989</v>
      </c>
      <c r="G5" s="96">
        <v>34.716870000000014</v>
      </c>
      <c r="H5" s="348">
        <v>733.74212999999986</v>
      </c>
    </row>
    <row r="6" spans="1:10" x14ac:dyDescent="0.2">
      <c r="A6" s="92" t="s">
        <v>154</v>
      </c>
      <c r="B6" s="95">
        <v>13.932739999999999</v>
      </c>
      <c r="C6" s="96">
        <v>0.73198999999999992</v>
      </c>
      <c r="D6" s="349">
        <v>14.664729999999999</v>
      </c>
      <c r="E6" s="95"/>
      <c r="F6" s="95">
        <v>133.05364000000012</v>
      </c>
      <c r="G6" s="96">
        <v>7.2661700000000025</v>
      </c>
      <c r="H6" s="349">
        <v>140.31981000000013</v>
      </c>
    </row>
    <row r="7" spans="1:10" x14ac:dyDescent="0.2">
      <c r="A7" s="92" t="s">
        <v>155</v>
      </c>
      <c r="B7" s="95">
        <v>8.5001899999999981</v>
      </c>
      <c r="C7" s="96">
        <v>0.63928999999999991</v>
      </c>
      <c r="D7" s="349">
        <v>9.1394799999999989</v>
      </c>
      <c r="E7" s="95"/>
      <c r="F7" s="95">
        <v>85.204759999999979</v>
      </c>
      <c r="G7" s="96">
        <v>7.1342000000000025</v>
      </c>
      <c r="H7" s="349">
        <v>92.338959999999986</v>
      </c>
    </row>
    <row r="8" spans="1:10" x14ac:dyDescent="0.2">
      <c r="A8" s="92" t="s">
        <v>156</v>
      </c>
      <c r="B8" s="95">
        <v>22.819800000000001</v>
      </c>
      <c r="C8" s="96">
        <v>1.0833199999999996</v>
      </c>
      <c r="D8" s="349">
        <v>23.903120000000001</v>
      </c>
      <c r="E8" s="95"/>
      <c r="F8" s="95">
        <v>209.16868999999994</v>
      </c>
      <c r="G8" s="96">
        <v>12.587020000000003</v>
      </c>
      <c r="H8" s="349">
        <v>221.75570999999994</v>
      </c>
    </row>
    <row r="9" spans="1:10" x14ac:dyDescent="0.2">
      <c r="A9" s="92" t="s">
        <v>157</v>
      </c>
      <c r="B9" s="95">
        <v>32.803419999999996</v>
      </c>
      <c r="C9" s="96">
        <v>10.117090000000003</v>
      </c>
      <c r="D9" s="349">
        <v>42.92051</v>
      </c>
      <c r="E9" s="95"/>
      <c r="F9" s="95">
        <v>350.65519</v>
      </c>
      <c r="G9" s="96">
        <v>117.24276000000002</v>
      </c>
      <c r="H9" s="349">
        <v>467.89795000000004</v>
      </c>
    </row>
    <row r="10" spans="1:10" x14ac:dyDescent="0.2">
      <c r="A10" s="92" t="s">
        <v>158</v>
      </c>
      <c r="B10" s="95">
        <v>6.4259499999999994</v>
      </c>
      <c r="C10" s="96">
        <v>0.38280999999999998</v>
      </c>
      <c r="D10" s="349">
        <v>6.8087599999999995</v>
      </c>
      <c r="E10" s="95"/>
      <c r="F10" s="95">
        <v>61.416819999999966</v>
      </c>
      <c r="G10" s="96">
        <v>3.9637799999999999</v>
      </c>
      <c r="H10" s="349">
        <v>65.380599999999959</v>
      </c>
    </row>
    <row r="11" spans="1:10" x14ac:dyDescent="0.2">
      <c r="A11" s="92" t="s">
        <v>159</v>
      </c>
      <c r="B11" s="95">
        <v>25.559750000000001</v>
      </c>
      <c r="C11" s="96">
        <v>1.5483199999999999</v>
      </c>
      <c r="D11" s="349">
        <v>27.108070000000001</v>
      </c>
      <c r="E11" s="95"/>
      <c r="F11" s="95">
        <v>249.3579899999998</v>
      </c>
      <c r="G11" s="96">
        <v>17.101470000000017</v>
      </c>
      <c r="H11" s="349">
        <v>266.45945999999981</v>
      </c>
    </row>
    <row r="12" spans="1:10" x14ac:dyDescent="0.2">
      <c r="A12" s="92" t="s">
        <v>523</v>
      </c>
      <c r="B12" s="95">
        <v>18.497029999999995</v>
      </c>
      <c r="C12" s="96">
        <v>0.91110000000000002</v>
      </c>
      <c r="D12" s="349">
        <v>19.408129999999996</v>
      </c>
      <c r="E12" s="95"/>
      <c r="F12" s="95">
        <v>183.02392000000003</v>
      </c>
      <c r="G12" s="96">
        <v>9.8172000000000015</v>
      </c>
      <c r="H12" s="349">
        <v>192.84112000000005</v>
      </c>
      <c r="J12" s="96"/>
    </row>
    <row r="13" spans="1:10" x14ac:dyDescent="0.2">
      <c r="A13" s="92" t="s">
        <v>160</v>
      </c>
      <c r="B13" s="95">
        <v>76.261369999999999</v>
      </c>
      <c r="C13" s="96">
        <v>5.07376</v>
      </c>
      <c r="D13" s="349">
        <v>81.335129999999992</v>
      </c>
      <c r="E13" s="95"/>
      <c r="F13" s="95">
        <v>782.20775999999944</v>
      </c>
      <c r="G13" s="96">
        <v>55.30167999999999</v>
      </c>
      <c r="H13" s="349">
        <v>837.50943999999947</v>
      </c>
      <c r="J13" s="96"/>
    </row>
    <row r="14" spans="1:10" x14ac:dyDescent="0.2">
      <c r="A14" s="92" t="s">
        <v>161</v>
      </c>
      <c r="B14" s="95">
        <v>0.47730999999999996</v>
      </c>
      <c r="C14" s="96">
        <v>9.69E-2</v>
      </c>
      <c r="D14" s="350">
        <v>0.57421</v>
      </c>
      <c r="E14" s="96"/>
      <c r="F14" s="95">
        <v>4.8837300000000008</v>
      </c>
      <c r="G14" s="96">
        <v>0.67906999999999995</v>
      </c>
      <c r="H14" s="350">
        <v>5.5628000000000011</v>
      </c>
      <c r="J14" s="96"/>
    </row>
    <row r="15" spans="1:10" x14ac:dyDescent="0.2">
      <c r="A15" s="92" t="s">
        <v>162</v>
      </c>
      <c r="B15" s="95">
        <v>53.316039999999994</v>
      </c>
      <c r="C15" s="96">
        <v>2.4795999999999996</v>
      </c>
      <c r="D15" s="349">
        <v>55.795639999999992</v>
      </c>
      <c r="E15" s="95"/>
      <c r="F15" s="95">
        <v>540.4362600000004</v>
      </c>
      <c r="G15" s="96">
        <v>27.745210000000011</v>
      </c>
      <c r="H15" s="349">
        <v>568.18147000000044</v>
      </c>
      <c r="J15" s="96"/>
    </row>
    <row r="16" spans="1:10" x14ac:dyDescent="0.2">
      <c r="A16" s="92" t="s">
        <v>163</v>
      </c>
      <c r="B16" s="95">
        <v>8.7797200000000011</v>
      </c>
      <c r="C16" s="96">
        <v>0.35759000000000002</v>
      </c>
      <c r="D16" s="349">
        <v>9.1373100000000012</v>
      </c>
      <c r="E16" s="95"/>
      <c r="F16" s="95">
        <v>87.193239999999989</v>
      </c>
      <c r="G16" s="96">
        <v>3.6653300000000004</v>
      </c>
      <c r="H16" s="349">
        <v>90.858569999999986</v>
      </c>
      <c r="J16" s="96"/>
    </row>
    <row r="17" spans="1:11" x14ac:dyDescent="0.2">
      <c r="A17" s="92" t="s">
        <v>164</v>
      </c>
      <c r="B17" s="95">
        <v>22.935440000000007</v>
      </c>
      <c r="C17" s="96">
        <v>1.4646400000000002</v>
      </c>
      <c r="D17" s="349">
        <v>24.400080000000006</v>
      </c>
      <c r="E17" s="95"/>
      <c r="F17" s="95">
        <v>232.08823999999993</v>
      </c>
      <c r="G17" s="96">
        <v>16.344160000000009</v>
      </c>
      <c r="H17" s="349">
        <v>248.43239999999994</v>
      </c>
      <c r="J17" s="96"/>
    </row>
    <row r="18" spans="1:11" x14ac:dyDescent="0.2">
      <c r="A18" s="92" t="s">
        <v>165</v>
      </c>
      <c r="B18" s="95">
        <v>2.1291800000000003</v>
      </c>
      <c r="C18" s="96">
        <v>0.12497</v>
      </c>
      <c r="D18" s="349">
        <v>2.2541500000000001</v>
      </c>
      <c r="E18" s="95"/>
      <c r="F18" s="95">
        <v>22.025249999999989</v>
      </c>
      <c r="G18" s="96">
        <v>1.4217099999999996</v>
      </c>
      <c r="H18" s="349">
        <v>23.44695999999999</v>
      </c>
      <c r="J18" s="96"/>
    </row>
    <row r="19" spans="1:11" x14ac:dyDescent="0.2">
      <c r="A19" s="92" t="s">
        <v>166</v>
      </c>
      <c r="B19" s="95">
        <v>55.443720000000006</v>
      </c>
      <c r="C19" s="96">
        <v>2.6432399999999996</v>
      </c>
      <c r="D19" s="349">
        <v>58.086960000000005</v>
      </c>
      <c r="E19" s="95"/>
      <c r="F19" s="95">
        <v>584.42890999999963</v>
      </c>
      <c r="G19" s="96">
        <v>32.250179999999993</v>
      </c>
      <c r="H19" s="349">
        <v>616.67908999999963</v>
      </c>
      <c r="J19" s="96"/>
    </row>
    <row r="20" spans="1:11" x14ac:dyDescent="0.2">
      <c r="A20" s="92" t="s">
        <v>167</v>
      </c>
      <c r="B20" s="96">
        <v>0.54256999999999989</v>
      </c>
      <c r="C20" s="96">
        <v>0</v>
      </c>
      <c r="D20" s="350">
        <v>0.54256999999999989</v>
      </c>
      <c r="E20" s="96"/>
      <c r="F20" s="95">
        <v>5.782630000000001</v>
      </c>
      <c r="G20" s="96">
        <v>0</v>
      </c>
      <c r="H20" s="350">
        <v>5.782630000000001</v>
      </c>
      <c r="J20" s="96"/>
    </row>
    <row r="21" spans="1:11" x14ac:dyDescent="0.2">
      <c r="A21" s="92" t="s">
        <v>168</v>
      </c>
      <c r="B21" s="95">
        <v>12.532870000000003</v>
      </c>
      <c r="C21" s="96">
        <v>0.69181000000000004</v>
      </c>
      <c r="D21" s="349">
        <v>13.224680000000003</v>
      </c>
      <c r="E21" s="95"/>
      <c r="F21" s="95">
        <v>122.33788000000003</v>
      </c>
      <c r="G21" s="96">
        <v>7.8050900000000034</v>
      </c>
      <c r="H21" s="349">
        <v>130.14297000000002</v>
      </c>
      <c r="J21" s="96"/>
      <c r="K21" s="96"/>
    </row>
    <row r="22" spans="1:11" x14ac:dyDescent="0.2">
      <c r="A22" s="92" t="s">
        <v>169</v>
      </c>
      <c r="B22" s="95">
        <v>9.2720299999999991</v>
      </c>
      <c r="C22" s="96">
        <v>0.32130000000000003</v>
      </c>
      <c r="D22" s="349">
        <v>9.5933299999999999</v>
      </c>
      <c r="E22" s="95"/>
      <c r="F22" s="95">
        <v>70.204960000000042</v>
      </c>
      <c r="G22" s="96">
        <v>3.1199500000000007</v>
      </c>
      <c r="H22" s="349">
        <v>73.324910000000045</v>
      </c>
      <c r="J22" s="96"/>
    </row>
    <row r="23" spans="1:11" x14ac:dyDescent="0.2">
      <c r="A23" s="97" t="s">
        <v>170</v>
      </c>
      <c r="B23" s="98">
        <v>16.459850000000003</v>
      </c>
      <c r="C23" s="96">
        <v>1.0424600000000002</v>
      </c>
      <c r="D23" s="351">
        <v>17.502310000000001</v>
      </c>
      <c r="E23" s="98"/>
      <c r="F23" s="98">
        <v>179.5456699999998</v>
      </c>
      <c r="G23" s="96">
        <v>12.130809999999999</v>
      </c>
      <c r="H23" s="351">
        <v>191.6764799999998</v>
      </c>
      <c r="J23" s="96"/>
    </row>
    <row r="24" spans="1:11" x14ac:dyDescent="0.2">
      <c r="A24" s="99" t="s">
        <v>437</v>
      </c>
      <c r="B24" s="100">
        <v>456.14705999999984</v>
      </c>
      <c r="C24" s="100">
        <v>32.86487000000001</v>
      </c>
      <c r="D24" s="100">
        <v>489.01192999999984</v>
      </c>
      <c r="E24" s="100"/>
      <c r="F24" s="100">
        <v>4602.0407999999907</v>
      </c>
      <c r="G24" s="100">
        <v>370.29266000000149</v>
      </c>
      <c r="H24" s="100">
        <v>4972.3334599999926</v>
      </c>
      <c r="J24" s="96"/>
    </row>
    <row r="25" spans="1:11" x14ac:dyDescent="0.2">
      <c r="H25" s="79" t="s">
        <v>221</v>
      </c>
      <c r="J25" s="96"/>
    </row>
    <row r="26" spans="1:11" x14ac:dyDescent="0.2">
      <c r="A26" s="352" t="s">
        <v>573</v>
      </c>
      <c r="G26" s="58"/>
      <c r="H26" s="58"/>
      <c r="J26" s="96"/>
    </row>
    <row r="27" spans="1:11" x14ac:dyDescent="0.2">
      <c r="A27" s="101" t="s">
        <v>222</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9"/>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18" priority="11" operator="between">
      <formula>0</formula>
      <formula>0.5</formula>
    </cfRule>
    <cfRule type="cellIs" dxfId="217" priority="12" operator="between">
      <formula>0</formula>
      <formula>0.49</formula>
    </cfRule>
  </conditionalFormatting>
  <conditionalFormatting sqref="C5:C23">
    <cfRule type="cellIs" dxfId="216" priority="10" stopIfTrue="1" operator="equal">
      <formula>0</formula>
    </cfRule>
  </conditionalFormatting>
  <conditionalFormatting sqref="G20">
    <cfRule type="cellIs" dxfId="215" priority="9" stopIfTrue="1" operator="equal">
      <formula>0</formula>
    </cfRule>
  </conditionalFormatting>
  <conditionalFormatting sqref="G5:G23">
    <cfRule type="cellIs" dxfId="214" priority="8" stopIfTrue="1" operator="equal">
      <formula>0</formula>
    </cfRule>
  </conditionalFormatting>
  <conditionalFormatting sqref="J12:J30">
    <cfRule type="cellIs" dxfId="213" priority="6" operator="between">
      <formula>0</formula>
      <formula>0.5</formula>
    </cfRule>
    <cfRule type="cellIs" dxfId="212" priority="7" operator="between">
      <formula>0</formula>
      <formula>0.49</formula>
    </cfRule>
  </conditionalFormatting>
  <conditionalFormatting sqref="J27">
    <cfRule type="cellIs" dxfId="211" priority="5" stopIfTrue="1" operator="equal">
      <formula>0</formula>
    </cfRule>
  </conditionalFormatting>
  <conditionalFormatting sqref="J12:J30">
    <cfRule type="cellIs" dxfId="210"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2022-02-23T11:12:20Z</dcterms:modified>
</cp:coreProperties>
</file>