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U:\INFORMES CORES WEB\BEH\BEH 2014\2021\10. OCTUBRE\"/>
    </mc:Choice>
  </mc:AlternateContent>
  <xr:revisionPtr revIDLastSave="0" documentId="13_ncr:1_{7EFD3CE3-2428-4213-A387-3D15DEE15A91}" xr6:coauthVersionLast="47" xr6:coauthVersionMax="47" xr10:uidLastSave="{00000000-0000-0000-0000-000000000000}"/>
  <bookViews>
    <workbookView xWindow="2055" yWindow="1065" windowWidth="22830" windowHeight="1492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tram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<sst xmlns="http://schemas.openxmlformats.org/spreadsheetml/2006/main" count="1797" uniqueCount="692">
  <si>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</si>
  <si>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</si>
  <si>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</si>
  <si>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</si>
  <si>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</si>
  <si>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</si>
  <si>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</si>
  <si>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</si>
  <si>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</si>
  <si>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</si>
  <si>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</si>
  <si>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</si>
  <si>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</si>
  <si>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</si>
  <si>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</si>
  <si>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</si>
  <si>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</si>
  <si>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</si>
  <si>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</si>
  <si>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</si>
  <si>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</si>
  <si>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</si>
  <si>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</si>
  <si>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</si>
  <si>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</si>
  <si>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</si>
  <si>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</si>
  <si>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</si>
  <si>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</si>
  <si>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</si>
  <si>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</si>
  <si>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</si>
  <si>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</si>
  <si>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</si>
  <si>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</si>
  <si>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</si>
  <si>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</si>
  <si>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</si>
  <si>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</si>
  <si>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</si>
  <si>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</si>
  <si>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</si>
  <si>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</si>
  <si>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</si>
  <si>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</si>
  <si>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</si>
  <si>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</si>
  <si>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</si>
  <si>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</si>
  <si>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</si>
  <si>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</si>
  <si>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</si>
  <si>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</si>
  <si>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</si>
  <si>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</si>
  <si>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</si>
  <si>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</si>
  <si>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</si>
  <si>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</si>
  <si>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</si>
  <si>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</si>
  <si>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</si>
  <si>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</si>
  <si>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</si>
  <si>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</si>
  <si>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</si>
  <si>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</si>
  <si>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</si>
  <si>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</si>
  <si>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</si>
  <si>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</si>
  <si>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</si>
  <si>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</si>
  <si>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</si>
  <si>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</si>
  <si>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</si>
  <si>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</si>
  <si>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</si>
  <si>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</si>
  <si>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</si>
  <si>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</si>
  <si>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</si>
  <si>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</si>
  <si>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</si>
  <si>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</si>
  <si>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</si>
  <si>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</si>
  <si>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</si>
  <si>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</si>
  <si>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</si>
  <si>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</si>
  <si>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</si>
  <si>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</si>
  <si>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</si>
  <si>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</si>
  <si>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</si>
  <si>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</si>
  <si>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</si>
  <si>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</si>
  <si>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</si>
  <si>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</si>
  <si>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</si>
  <si>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</si>
  <si>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</si>
  <si>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</si>
  <si>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</si>
  <si>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</si>
  <si>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</si>
  <si>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</si>
  <si>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</si>
  <si>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</si>
  <si>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</si>
  <si>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</si>
  <si>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</si>
  <si>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</si>
  <si>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</si>
  <si>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</si>
  <si>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</si>
  <si>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</si>
  <si>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</si>
  <si>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</si>
  <si>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</si>
  <si>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</si>
  <si>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</si>
  <si>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</si>
  <si>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</si>
  <si>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</si>
  <si>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</si>
  <si>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</si>
  <si>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</si>
  <si>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</si>
  <si>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</si>
  <si>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</si>
  <si>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</si>
  <si>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</si>
  <si>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</si>
  <si>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</si>
  <si>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</si>
  <si>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</si>
  <si>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</si>
  <si>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</si>
  <si>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</si>
  <si>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</si>
  <si>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</si>
  <si>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</si>
  <si>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</si>
  <si>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</si>
  <si>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</si>
  <si>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</si>
  <si>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</si>
  <si>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</si>
  <si>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</si>
  <si>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</si>
  <si>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</si>
  <si>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</si>
  <si>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</si>
  <si>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</si>
  <si>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</si>
  <si>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</si>
  <si>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</si>
  <si>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</si>
  <si>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</si>
  <si>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</si>
  <si>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</si>
  <si>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</si>
  <si>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</si>
  <si>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</si>
  <si>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</si>
  <si>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</si>
  <si>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</si>
  <si>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</si>
  <si>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</si>
  <si>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</si>
  <si>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</si>
  <si>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</si>
  <si>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</si>
  <si>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</si>
  <si>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</si>
  <si>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</si>
  <si>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</si>
  <si>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</si>
  <si>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</si>
  <si>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</si>
  <si>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</si>
  <si>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</si>
  <si>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</si>
  <si>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</si>
  <si>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</si>
  <si>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</si>
  <si>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</si>
  <si>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</si>
  <si>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</si>
  <si>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</si>
  <si>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</si>
  <si>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</si>
  <si>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</si>
  <si>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</si>
  <si>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</si>
  <si>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</si>
  <si>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</si>
  <si>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</si>
  <si>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</si>
  <si>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</si>
  <si>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</si>
  <si>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</si>
  <si>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</si>
  <si>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</si>
  <si>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</si>
  <si>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</si>
  <si>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</si>
  <si>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</si>
  <si>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</si>
  <si>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</si>
  <si>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</si>
  <si>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</si>
  <si>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</si>
  <si>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</si>
  <si>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</si>
  <si>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</si>
  <si>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</si>
  <si>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</si>
  <si>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</si>
  <si>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</si>
  <si>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</si>
  <si>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</si>
  <si>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</si>
  <si>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</si>
  <si>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</si>
  <si>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</si>
  <si>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</si>
  <si>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</si>
  <si>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</si>
  <si>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</si>
  <si>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</si>
  <si>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</si>
  <si>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</si>
  <si>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</si>
  <si>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</si>
  <si>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</si>
  <si>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</si>
  <si>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</si>
  <si>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</si>
  <si>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</si>
  <si>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</si>
  <si>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</si>
  <si>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</si>
  <si>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</si>
  <si>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</si>
  <si>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</si>
  <si>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</si>
  <si>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</si>
  <si>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</si>
  <si>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</si>
  <si>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</si>
  <si>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</si>
  <si>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</si>
  <si>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</si>
  <si>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</si>
  <si>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</si>
  <si>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</si>
  <si>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</si>
  <si>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</si>
  <si>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</si>
  <si>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</si>
  <si>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</si>
  <si>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</si>
  <si>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</si>
  <si>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</si>
  <si>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</si>
  <si>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</si>
  <si>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</si>
  <si>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</si>
  <si>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</si>
  <si>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</si>
  <si>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</si>
  <si>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</si>
  <si>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</si>
  <si>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</si>
  <si>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</si>
  <si>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</si>
  <si>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</si>
  <si>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</si>
  <si>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</si>
  <si>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</si>
  <si>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</si>
  <si>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</si>
  <si>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</si>
  <si>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</si>
  <si>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</si>
  <si>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</si>
  <si>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</si>
  <si>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</si>
  <si>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</si>
  <si>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</si>
  <si>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</si>
  <si>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</si>
  <si>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</si>
  <si>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</si>
  <si>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</si>
  <si>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</si>
  <si>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</si>
  <si>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</si>
  <si>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</si>
  <si>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</si>
  <si>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</si>
  <si>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</si>
  <si>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</si>
  <si>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</si>
  <si>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</si>
  <si>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</si>
  <si>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</si>
  <si>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</si>
  <si>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</si>
  <si>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</si>
  <si>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</si>
  <si>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</si>
  <si>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</si>
  <si>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</si>
  <si>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</si>
  <si>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</si>
  <si>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</si>
  <si>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</si>
  <si>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</si>
  <si>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</si>
  <si>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</si>
  <si>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</si>
  <si>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</si>
  <si>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</si>
  <si>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</si>
  <si>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</si>
  <si>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</si>
  <si>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</si>
  <si>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</si>
  <si>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</si>
  <si>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</si>
  <si>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</si>
  <si>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</si>
  <si>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</si>
  <si>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</si>
  <si>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</si>
  <si>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</si>
  <si>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</si>
  <si>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</si>
  <si>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</si>
  <si>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</si>
  <si>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</si>
  <si>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</si>
  <si>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</si>
  <si>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</si>
  <si>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</si>
  <si>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</si>
  <si>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</si>
  <si>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</si>
  <si>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</si>
  <si>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</si>
  <si>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</si>
  <si>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</si>
  <si>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</si>
  <si>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</si>
  <si>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</si>
  <si>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</si>
  <si>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</si>
  <si>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</si>
  <si>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</si>
  <si>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</si>
  <si>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</si>
  <si>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</si>
  <si>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</si>
  <si>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</si>
  <si>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</si>
  <si>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</si>
  <si>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</si>
  <si>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</si>
  <si>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</si>
  <si>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</si>
  <si>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</si>
  <si>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</si>
  <si>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</si>
  <si>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</si>
  <si>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</si>
  <si>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</si>
  <si>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</si>
  <si>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</si>
  <si>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</si>
  <si>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</si>
  <si>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</si>
  <si>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</si>
  <si>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</si>
  <si>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</si>
  <si>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</si>
  <si>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</si>
  <si>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</si>
  <si>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</si>
  <si>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</si>
  <si>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</si>
  <si>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</si>
  <si>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</si>
  <si>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</si>
  <si>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</si>
  <si>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</si>
  <si>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</si>
  <si>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</si>
  <si>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</si>
  <si>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</si>
  <si>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</si>
  <si>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</si>
  <si>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</si>
  <si>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</si>
  <si>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</si>
  <si>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</si>
  <si>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</si>
  <si>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</si>
  <si>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</si>
  <si>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</si>
  <si>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</si>
  <si>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</si>
  <si>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</si>
  <si>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</si>
  <si>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</si>
  <si>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</si>
  <si>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</si>
  <si>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</si>
  <si>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</si>
  <si>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</si>
  <si>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</si>
  <si>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</si>
  <si>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</si>
  <si>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</si>
  <si>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</si>
  <si>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</si>
  <si>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</si>
  <si>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</si>
  <si>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</si>
  <si>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</si>
  <si>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</si>
  <si>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</si>
  <si>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</si>
  <si>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</si>
  <si>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</si>
  <si>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</si>
  <si>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</si>
  <si>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</si>
  <si>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</si>
  <si>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</si>
  <si>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</si>
  <si>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</si>
  <si>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</si>
  <si>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</si>
  <si>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</si>
  <si>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</si>
  <si>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</si>
  <si>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</si>
  <si>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</si>
  <si>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</si>
  <si>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</si>
  <si>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</si>
  <si>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</si>
  <si>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</si>
  <si>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</si>
  <si>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</si>
  <si>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</si>
  <si>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</si>
  <si>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</si>
  <si>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</si>
  <si>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</si>
  <si>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</si>
  <si>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</si>
  <si>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</si>
  <si>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</si>
  <si>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</si>
  <si>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</si>
  <si>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</si>
  <si>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</si>
  <si>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</si>
  <si>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</si>
  <si>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</si>
  <si>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</si>
  <si>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</si>
  <si>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</si>
  <si>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</si>
  <si>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</si>
  <si>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</si>
  <si>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</si>
  <si>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</si>
  <si>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</si>
  <si>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</si>
  <si>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</si>
  <si>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</si>
  <si>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</si>
  <si>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</si>
  <si>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</si>
  <si>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</si>
  <si>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</si>
  <si>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</si>
  <si>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</si>
  <si>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</si>
  <si>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</si>
  <si>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</si>
  <si>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</si>
  <si>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</si>
  <si>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</si>
  <si>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</si>
  <si>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</si>
  <si>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</si>
  <si>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</si>
  <si>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</si>
  <si>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</si>
  <si>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</si>
  <si>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</si>
  <si>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</si>
  <si>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</si>
  <si>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</si>
  <si>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</si>
  <si>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</si>
  <si>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</si>
  <si>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</si>
  <si>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</si>
  <si>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</si>
  <si>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</si>
  <si>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</si>
  <si>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</si>
  <si>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</si>
  <si>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</si>
  <si>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</si>
  <si>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</si>
  <si>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</si>
  <si>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</si>
  <si>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</si>
  <si>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</si>
  <si>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</si>
  <si>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</si>
  <si>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</si>
  <si>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</si>
  <si>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</si>
  <si>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</si>
  <si>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</si>
  <si>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</si>
  <si>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</si>
  <si>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</si>
  <si>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</si>
  <si>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</si>
  <si>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</si>
  <si>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</si>
  <si>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</si>
  <si>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</si>
  <si>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</si>
  <si>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</si>
  <si>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</si>
  <si>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</si>
  <si>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</si>
  <si>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</si>
  <si>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</si>
  <si>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</si>
  <si>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</si>
  <si>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</si>
  <si>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</si>
  <si>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</si>
  <si>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</si>
  <si>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</si>
  <si>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</si>
  <si>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</si>
  <si>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</si>
  <si>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</si>
  <si>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</si>
  <si>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</si>
  <si>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</si>
  <si>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</si>
  <si>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</si>
  <si>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</si>
  <si>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</si>
  <si>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</si>
  <si>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</si>
  <si>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</si>
  <si>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</si>
  <si>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</si>
  <si>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</si>
  <si>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</si>
  <si>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</si>
  <si>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</si>
  <si>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</si>
  <si>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</si>
  <si>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</si>
  <si>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</si>
  <si>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</si>
  <si>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</si>
  <si>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</si>
  <si>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</si>
  <si>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</si>
  <si>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</si>
  <si>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</si>
  <si>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</si>
  <si>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</si>
  <si>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</si>
  <si>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Noviembre</t>
  </si>
  <si>
    <t>16 Enero</t>
  </si>
  <si>
    <t>20 Marzo</t>
  </si>
  <si>
    <t>22 Mayo</t>
  </si>
  <si>
    <t>17 Julio</t>
  </si>
  <si>
    <t>18 Septiembre</t>
  </si>
  <si>
    <t>20 Noviembre</t>
  </si>
  <si>
    <t>15 Enero</t>
  </si>
  <si>
    <t>19 Marzo</t>
  </si>
  <si>
    <t>América Central y del Sur</t>
  </si>
  <si>
    <t>21 Mayo</t>
  </si>
  <si>
    <t>16 Julio</t>
  </si>
  <si>
    <t>Gibraltar</t>
  </si>
  <si>
    <t>1 Julio</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</si>
  <si>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</si>
  <si>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</si>
  <si>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</si>
  <si>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</si>
  <si>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</si>
  <si>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</si>
  <si>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</si>
  <si>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</si>
  <si>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</si>
  <si>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</si>
  <si>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</si>
  <si>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</si>
  <si>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</si>
  <si>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</si>
  <si>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</si>
  <si>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</si>
  <si>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</si>
  <si>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</si>
  <si>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</si>
  <si>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</si>
  <si>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</si>
  <si>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</si>
  <si>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</si>
  <si>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</si>
  <si>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</si>
  <si>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</si>
  <si>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</si>
  <si>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</si>
  <si>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</si>
  <si>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</si>
  <si>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</si>
  <si>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</si>
  <si>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</si>
  <si>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</si>
  <si>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</si>
  <si>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</si>
  <si>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</si>
  <si>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</si>
  <si>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</si>
  <si>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</si>
  <si>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</si>
  <si>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</si>
  <si>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</si>
  <si>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</si>
  <si>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</si>
  <si>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</si>
  <si>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 xml:space="preserve">Plantas de regasificación </t>
  </si>
  <si>
    <t>Otras salidas</t>
  </si>
  <si>
    <t>20 Julio</t>
  </si>
  <si>
    <t>India</t>
  </si>
  <si>
    <t>Papúa Nueva Guinea</t>
  </si>
  <si>
    <t>Omán</t>
  </si>
  <si>
    <t>UE**</t>
  </si>
  <si>
    <t>Otras salidas del sistema**</t>
  </si>
  <si>
    <t>sep-21</t>
  </si>
  <si>
    <t>21 Septiembre</t>
  </si>
  <si>
    <t>3º 2021</t>
  </si>
  <si>
    <t>19 Septiembre</t>
  </si>
  <si>
    <t>Pakistán</t>
  </si>
  <si>
    <t>oct-21</t>
  </si>
  <si>
    <t>(*) Tasa de variación respecto al mismo periodo del año anterior // '- igual que 0,0 / ^ distinto de 0,0</t>
  </si>
  <si>
    <t>oct-20</t>
  </si>
  <si>
    <t>TUR3</t>
  </si>
  <si>
    <t>1 Enero</t>
  </si>
  <si>
    <t>1 Abril</t>
  </si>
  <si>
    <t>1 Octubre</t>
  </si>
  <si>
    <t>**Tarifa TUR 2: consumo estimado de 12.000 kWh/año hasta 30 de septiembre de 2021 y de 8.000 kWh/año desde 1 de octubre de 2021.</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</si>
  <si>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</si>
  <si>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</si>
  <si>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</si>
  <si>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</si>
  <si>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</si>
  <si>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</si>
  <si>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</si>
  <si>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BOLETÍN ESTADÍSTICO HIDROCARBUROS OCTUBRE 2021</t>
  </si>
  <si>
    <t>Consumo de gas natural por Comunidades Autónomas y tramos de presión</t>
  </si>
  <si>
    <t>* hasta 30 de septiembre de 2021</t>
  </si>
  <si>
    <t>** desde el 1 de octubre de 2021</t>
  </si>
  <si>
    <t>Tarifa TUR3</t>
  </si>
  <si>
    <t>Tarifa TUR2*</t>
  </si>
  <si>
    <t>Tarifa TUR2**</t>
  </si>
  <si>
    <t>&gt;5.000 ≤15.000</t>
  </si>
  <si>
    <t>&gt;15.000 ≤50.000</t>
  </si>
  <si>
    <t>Tarifa de último recurso de gas natural (TUR1)</t>
  </si>
  <si>
    <t>Entrada de turistas (FRONTUR)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</si>
</sst>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5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83"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3" fontId="18" fillId="6" borderId="2" xfId="1" quotePrefix="1" applyNumberFormat="1" applyFont="1" applyFill="1" applyBorder="1" applyAlignment="1">
      <alignment horizontal="right"/>
    </xf>
    <xf numFmtId="3" fontId="43" fillId="0" borderId="2" xfId="1" quotePrefix="1" applyNumberFormat="1" applyFont="1" applyFill="1" applyBorder="1" applyAlignment="1">
      <alignment horizontal="right"/>
    </xf>
    <xf numFmtId="0" fontId="22" fillId="2" borderId="0" xfId="1" applyFont="1" applyFill="1" applyAlignment="1"/>
    <xf numFmtId="0" fontId="0" fillId="0" borderId="0" xfId="0"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168" fontId="4" fillId="6" borderId="0" xfId="1" quotePrefix="1" applyNumberFormat="1" applyFill="1" applyAlignment="1"/>
    <xf numFmtId="3" fontId="4" fillId="6" borderId="0" xfId="1" quotePrefix="1" applyNumberForma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0" fontId="4" fillId="2" borderId="0" xfId="1" applyNumberFormat="1" applyFill="1" applyAlignment="1">
      <alignment horizontal="right" indent="1"/>
    </xf>
    <xf numFmtId="0" fontId="30" fillId="2" borderId="0" xfId="1" applyFont="1" applyFill="1" applyAlignment="1"/>
    <xf numFmtId="0" fontId="48" fillId="2" borderId="0" xfId="0" applyFont="1" applyFill="1" applyAlignment="1"/>
    <xf numFmtId="0" fontId="18" fillId="2" borderId="0" xfId="1" applyFont="1" applyFill="1"/>
    <xf numFmtId="0" fontId="4" fillId="2" borderId="1" xfId="0" applyFont="1" applyFill="1" applyBorder="1" applyAlignment="1">
      <alignment horizontal="right" vertical="center" wrapText="1"/>
    </xf>
    <xf numFmtId="0" fontId="30" fillId="2" borderId="0" xfId="1" applyFont="1" applyFill="1" applyAlignment="1">
      <alignment horizontal="left" vertical="center"/>
    </xf>
    <xf numFmtId="168" fontId="27" fillId="2" borderId="2" xfId="7" quotePrefix="1" applyNumberFormat="1" applyFont="1" applyFill="1" applyBorder="1" applyAlignment="1" applyProtection="1">
      <alignment horizontal="right"/>
      <protection locked="0"/>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0" fontId="10" fillId="0" borderId="0" xfId="2" applyFill="1"/>
    <xf numFmtId="185" fontId="15" fillId="2" borderId="0" xfId="13" quotePrefix="1" applyNumberFormat="1" applyFon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58">
    <dxf>
      <numFmt numFmtId="186" formatCode="\^"/>
    </dxf>
    <dxf>
      <numFmt numFmtId="185" formatCode="\^;\^;\^"/>
    </dxf>
    <dxf>
      <numFmt numFmtId="187" formatCode="&quot;-&quot;"/>
    </dxf>
    <dxf>
      <numFmt numFmtId="186" formatCode="\^"/>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6" formatCode="\^"/>
    </dxf>
    <dxf>
      <numFmt numFmtId="185" formatCode="\^;\^;\^"/>
    </dxf>
    <dxf>
      <numFmt numFmtId="187" formatCode="&quot;-&quot;"/>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5" formatCode="\^;\^;\^"/>
    </dxf>
    <dxf>
      <numFmt numFmtId="185"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7" formatCode="&quot;-&quot;"/>
    </dxf>
    <dxf>
      <numFmt numFmtId="185" formatCode="\^;\^;\^"/>
    </dxf>
    <dxf>
      <numFmt numFmtId="187" formatCode="&quot;-&quot;"/>
    </dxf>
    <dxf>
      <numFmt numFmtId="185"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5"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quot;-&quot;"/>
    </dxf>
    <dxf>
      <numFmt numFmtId="187" formatCode="&quot;-&quot;"/>
    </dxf>
    <dxf>
      <numFmt numFmtId="186" formatCode="\^"/>
    </dxf>
    <dxf>
      <numFmt numFmtId="186" formatCode="\^"/>
    </dxf>
    <dxf>
      <numFmt numFmtId="187" formatCode="&quot;-&quot;"/>
    </dxf>
    <dxf>
      <numFmt numFmtId="187" formatCode="&quot;-&quot;"/>
    </dxf>
    <dxf>
      <numFmt numFmtId="187" formatCode="&quot;-&quot;"/>
    </dxf>
    <dxf>
      <numFmt numFmtId="186" formatCode="\^"/>
    </dxf>
    <dxf>
      <numFmt numFmtId="186" formatCode="\^"/>
    </dxf>
    <dxf>
      <numFmt numFmtId="187" formatCode="&quot;-&quot;"/>
    </dxf>
    <dxf>
      <numFmt numFmtId="186"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7"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7" formatCode="&quot;-&quot;"/>
    </dxf>
    <dxf>
      <numFmt numFmtId="186" formatCode="\^"/>
    </dxf>
    <dxf>
      <numFmt numFmtId="187" formatCode="&quot;-&quot;"/>
    </dxf>
    <dxf>
      <numFmt numFmtId="186" formatCode="\^"/>
    </dxf>
    <dxf>
      <numFmt numFmtId="186" formatCode="\^"/>
    </dxf>
    <dxf>
      <numFmt numFmtId="187" formatCode="&quot;-&quot;"/>
    </dxf>
    <dxf>
      <numFmt numFmtId="187"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D69" sqref="D69"/>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681</v>
      </c>
    </row>
    <row r="3" spans="1:9" ht="15" customHeight="1" x14ac:dyDescent="0.2">
      <c r="A3" s="510">
        <v>44470</v>
      </c>
    </row>
    <row r="4" spans="1:9" ht="15" customHeight="1" x14ac:dyDescent="0.25">
      <c r="A4" s="790" t="s">
        <v>19</v>
      </c>
      <c r="B4" s="790"/>
      <c r="C4" s="790"/>
      <c r="D4" s="790"/>
      <c r="E4" s="790"/>
      <c r="F4" s="790"/>
      <c r="G4" s="79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501</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509</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511</v>
      </c>
      <c r="D25" s="215"/>
      <c r="E25" s="215"/>
      <c r="F25" s="215"/>
      <c r="G25" s="8"/>
      <c r="H25" s="8"/>
    </row>
    <row r="26" spans="2:9" ht="15" customHeight="1" x14ac:dyDescent="0.2">
      <c r="C26" s="215" t="s">
        <v>33</v>
      </c>
      <c r="D26" s="215"/>
      <c r="E26" s="215"/>
      <c r="F26" s="215"/>
      <c r="G26" s="8"/>
      <c r="H26" s="8"/>
    </row>
    <row r="27" spans="2:9" ht="15" customHeight="1" x14ac:dyDescent="0.2">
      <c r="C27" s="215" t="s">
        <v>440</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444</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504</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250</v>
      </c>
      <c r="D43" s="8"/>
      <c r="E43" s="8"/>
      <c r="F43" s="8"/>
      <c r="H43" s="11"/>
      <c r="I43" s="11"/>
    </row>
    <row r="44" spans="1:9" ht="15" customHeight="1" x14ac:dyDescent="0.2">
      <c r="C44" s="8" t="s">
        <v>503</v>
      </c>
      <c r="D44" s="8"/>
      <c r="E44" s="8"/>
      <c r="F44" s="8"/>
      <c r="G44" s="11"/>
    </row>
    <row r="45" spans="1:9" ht="15" customHeight="1" x14ac:dyDescent="0.2">
      <c r="C45" s="8" t="s">
        <v>252</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502</v>
      </c>
      <c r="D49" s="8"/>
      <c r="E49" s="8"/>
      <c r="F49" s="8"/>
      <c r="G49" s="8"/>
    </row>
    <row r="50" spans="1:8" ht="15" customHeight="1" x14ac:dyDescent="0.2">
      <c r="B50" s="6"/>
      <c r="C50" s="8" t="s">
        <v>485</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88" t="s">
        <v>675</v>
      </c>
      <c r="D63" s="788"/>
      <c r="E63" s="788"/>
      <c r="F63" s="788"/>
      <c r="G63" s="788"/>
    </row>
    <row r="64" spans="1:8" ht="15" customHeight="1" x14ac:dyDescent="0.2">
      <c r="B64" s="6"/>
      <c r="C64" s="8" t="s">
        <v>368</v>
      </c>
      <c r="D64" s="8"/>
      <c r="E64" s="8"/>
      <c r="F64" s="8"/>
      <c r="G64" s="8"/>
    </row>
    <row r="65" spans="2:9" ht="15" customHeight="1" x14ac:dyDescent="0.2">
      <c r="B65" s="6"/>
      <c r="C65" s="8" t="s">
        <v>494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495</v>
      </c>
      <c r="D69" s="8"/>
      <c r="E69" s="8"/>
      <c r="F69" s="8"/>
      <c r="G69" s="10"/>
      <c r="H69" s="10"/>
    </row>
    <row r="70" spans="2:9" ht="15" customHeight="1" x14ac:dyDescent="0.2">
      <c r="B70" s="6"/>
      <c r="C70" s="8" t="s">
        <v>18</v>
      </c>
      <c r="D70" s="8"/>
      <c r="E70" s="8"/>
      <c r="F70" s="8"/>
      <c r="G70" s="10"/>
    </row>
    <row r="71" spans="2:9" ht="15" customHeight="1" x14ac:dyDescent="0.2">
      <c r="C71" s="215" t="s">
        <v>506</v>
      </c>
      <c r="D71" s="215"/>
      <c r="E71" s="215"/>
      <c r="F71" s="8"/>
      <c r="G71" s="8"/>
    </row>
    <row r="72" spans="2:9" ht="15" customHeight="1" x14ac:dyDescent="0.2">
      <c r="C72" s="8" t="s">
        <v>505</v>
      </c>
      <c r="D72" s="8"/>
      <c r="E72" s="8"/>
      <c r="F72" s="8"/>
      <c r="G72" s="8"/>
      <c r="H72" s="8"/>
    </row>
    <row r="73" spans="2:9" ht="15" customHeight="1" x14ac:dyDescent="0.2">
      <c r="C73" s="8" t="s">
        <v>345</v>
      </c>
      <c r="D73" s="8"/>
      <c r="E73" s="8"/>
      <c r="F73" s="8"/>
    </row>
    <row r="74" spans="2:9" ht="15" customHeight="1" x14ac:dyDescent="0.2">
      <c r="C74" s="8" t="s">
        <v>527</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352</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367</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507</v>
      </c>
      <c r="D90" s="8"/>
      <c r="E90" s="8"/>
      <c r="F90" s="8"/>
      <c r="G90" s="8"/>
      <c r="H90" s="8"/>
      <c r="I90" s="10"/>
      <c r="J90" s="10"/>
    </row>
    <row r="91" spans="1:10" ht="15" customHeight="1" x14ac:dyDescent="0.2">
      <c r="C91" s="215" t="s">
        <v>508</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1" t="s">
        <v>513</v>
      </c>
      <c r="B98" s="792"/>
      <c r="C98" s="792"/>
      <c r="D98" s="792"/>
      <c r="E98" s="792"/>
      <c r="F98" s="792"/>
      <c r="G98" s="792"/>
      <c r="H98" s="792"/>
      <c r="I98" s="792"/>
      <c r="J98" s="792"/>
      <c r="K98" s="792"/>
    </row>
    <row r="99" spans="1:11" ht="15" customHeight="1" x14ac:dyDescent="0.2">
      <c r="A99" s="792"/>
      <c r="B99" s="792"/>
      <c r="C99" s="792"/>
      <c r="D99" s="792"/>
      <c r="E99" s="792"/>
      <c r="F99" s="792"/>
      <c r="G99" s="792"/>
      <c r="H99" s="792"/>
      <c r="I99" s="792"/>
      <c r="J99" s="792"/>
      <c r="K99" s="792"/>
    </row>
    <row r="100" spans="1:11" ht="15" customHeight="1" x14ac:dyDescent="0.2">
      <c r="A100" s="792"/>
      <c r="B100" s="792"/>
      <c r="C100" s="792"/>
      <c r="D100" s="792"/>
      <c r="E100" s="792"/>
      <c r="F100" s="792"/>
      <c r="G100" s="792"/>
      <c r="H100" s="792"/>
      <c r="I100" s="792"/>
      <c r="J100" s="792"/>
      <c r="K100" s="792"/>
    </row>
    <row r="101" spans="1:11" ht="15" customHeight="1" x14ac:dyDescent="0.2">
      <c r="A101" s="792"/>
      <c r="B101" s="792"/>
      <c r="C101" s="792"/>
      <c r="D101" s="792"/>
      <c r="E101" s="792"/>
      <c r="F101" s="792"/>
      <c r="G101" s="792"/>
      <c r="H101" s="792"/>
      <c r="I101" s="792"/>
      <c r="J101" s="792"/>
      <c r="K101" s="792"/>
    </row>
    <row r="102" spans="1:11" ht="15" customHeight="1" x14ac:dyDescent="0.2">
      <c r="A102" s="792"/>
      <c r="B102" s="792"/>
      <c r="C102" s="792"/>
      <c r="D102" s="792"/>
      <c r="E102" s="792"/>
      <c r="F102" s="792"/>
      <c r="G102" s="792"/>
      <c r="H102" s="792"/>
      <c r="I102" s="792"/>
      <c r="J102" s="792"/>
      <c r="K102" s="79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G63" location="'Consumo de gas natural tramos'!A1" display="Consumo de gas natural por tramos de presión" xr:uid="{25FAB035-9B18-4B86-BE89-AE78B087F6B5}"/>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3" t="s">
        <v>0</v>
      </c>
      <c r="B1" s="793"/>
      <c r="C1" s="793"/>
      <c r="D1" s="793"/>
      <c r="E1" s="793"/>
      <c r="F1" s="793"/>
    </row>
    <row r="2" spans="1:6" ht="12.75" x14ac:dyDescent="0.2">
      <c r="A2" s="794"/>
      <c r="B2" s="794"/>
      <c r="C2" s="794"/>
      <c r="D2" s="794"/>
      <c r="E2" s="794"/>
      <c r="F2" s="794"/>
    </row>
    <row r="3" spans="1:6" ht="29.65" customHeight="1" x14ac:dyDescent="0.25">
      <c r="A3" s="20"/>
      <c r="B3" s="21" t="s">
        <v>42</v>
      </c>
      <c r="C3" s="21" t="s">
        <v>43</v>
      </c>
      <c r="D3" s="22" t="s">
        <v>44</v>
      </c>
      <c r="E3" s="22" t="s">
        <v>420</v>
      </c>
      <c r="F3" s="459" t="s">
        <v>421</v>
      </c>
    </row>
    <row r="4" spans="1:6" ht="12.75" x14ac:dyDescent="0.2">
      <c r="A4" s="23" t="s">
        <v>45</v>
      </c>
      <c r="B4" s="286"/>
      <c r="C4" s="286"/>
      <c r="D4" s="286"/>
      <c r="E4" s="286"/>
      <c r="F4" s="459"/>
    </row>
    <row r="5" spans="1:6" ht="12.75" x14ac:dyDescent="0.2">
      <c r="A5" s="24" t="s">
        <v>46</v>
      </c>
      <c r="B5" s="25" t="s">
        <v>539</v>
      </c>
      <c r="C5" s="26" t="s">
        <v>47</v>
      </c>
      <c r="D5" s="27">
        <v>4628.3002433003694</v>
      </c>
      <c r="E5" s="295">
        <v>4627.6889499999997</v>
      </c>
      <c r="F5" s="28" t="s">
        <v>666</v>
      </c>
    </row>
    <row r="6" spans="1:6" ht="12.75" x14ac:dyDescent="0.2">
      <c r="A6" s="19" t="s">
        <v>414</v>
      </c>
      <c r="B6" s="28" t="s">
        <v>539</v>
      </c>
      <c r="C6" s="29" t="s">
        <v>47</v>
      </c>
      <c r="D6" s="30">
        <v>120.00907999999998</v>
      </c>
      <c r="E6" s="296">
        <v>131.93268000000003</v>
      </c>
      <c r="F6" s="28" t="s">
        <v>666</v>
      </c>
    </row>
    <row r="7" spans="1:6" ht="12.75" x14ac:dyDescent="0.2">
      <c r="A7" s="19" t="s">
        <v>48</v>
      </c>
      <c r="B7" s="28" t="s">
        <v>539</v>
      </c>
      <c r="C7" s="29" t="s">
        <v>47</v>
      </c>
      <c r="D7" s="30">
        <v>489.44514999999888</v>
      </c>
      <c r="E7" s="296">
        <v>482.97557999999975</v>
      </c>
      <c r="F7" s="28" t="s">
        <v>666</v>
      </c>
    </row>
    <row r="8" spans="1:6" ht="12.75" x14ac:dyDescent="0.2">
      <c r="A8" s="19" t="s">
        <v>49</v>
      </c>
      <c r="B8" s="28" t="s">
        <v>539</v>
      </c>
      <c r="C8" s="29" t="s">
        <v>47</v>
      </c>
      <c r="D8" s="30">
        <v>397.19089000000019</v>
      </c>
      <c r="E8" s="296">
        <v>432.24624000000011</v>
      </c>
      <c r="F8" s="28" t="s">
        <v>666</v>
      </c>
    </row>
    <row r="9" spans="1:6" ht="12.75" x14ac:dyDescent="0.2">
      <c r="A9" s="19" t="s">
        <v>572</v>
      </c>
      <c r="B9" s="28" t="s">
        <v>539</v>
      </c>
      <c r="C9" s="29" t="s">
        <v>47</v>
      </c>
      <c r="D9" s="30">
        <v>1913.8944799999995</v>
      </c>
      <c r="E9" s="296">
        <v>1902.3861200000008</v>
      </c>
      <c r="F9" s="28" t="s">
        <v>666</v>
      </c>
    </row>
    <row r="10" spans="1:6" ht="12.75" x14ac:dyDescent="0.2">
      <c r="A10" s="31" t="s">
        <v>50</v>
      </c>
      <c r="B10" s="32" t="s">
        <v>539</v>
      </c>
      <c r="C10" s="33" t="s">
        <v>515</v>
      </c>
      <c r="D10" s="34">
        <v>29731.290999999997</v>
      </c>
      <c r="E10" s="297">
        <v>30480.276999999998</v>
      </c>
      <c r="F10" s="32" t="s">
        <v>666</v>
      </c>
    </row>
    <row r="11" spans="1:6" ht="12.75" x14ac:dyDescent="0.2">
      <c r="A11" s="35" t="s">
        <v>51</v>
      </c>
      <c r="B11" s="36"/>
      <c r="C11" s="37"/>
      <c r="D11" s="38"/>
      <c r="E11" s="38"/>
      <c r="F11" s="458"/>
    </row>
    <row r="12" spans="1:6" ht="12.75" x14ac:dyDescent="0.2">
      <c r="A12" s="19" t="s">
        <v>52</v>
      </c>
      <c r="B12" s="28" t="s">
        <v>539</v>
      </c>
      <c r="C12" s="29" t="s">
        <v>47</v>
      </c>
      <c r="D12" s="30">
        <v>4465.5110000000004</v>
      </c>
      <c r="E12" s="296">
        <v>5027.2440000000006</v>
      </c>
      <c r="F12" s="25" t="s">
        <v>666</v>
      </c>
    </row>
    <row r="13" spans="1:6" ht="12.75" x14ac:dyDescent="0.2">
      <c r="A13" s="19" t="s">
        <v>53</v>
      </c>
      <c r="B13" s="28" t="s">
        <v>539</v>
      </c>
      <c r="C13" s="29" t="s">
        <v>54</v>
      </c>
      <c r="D13" s="30">
        <v>35155.570330000002</v>
      </c>
      <c r="E13" s="296">
        <v>40408.725679999996</v>
      </c>
      <c r="F13" s="28" t="s">
        <v>666</v>
      </c>
    </row>
    <row r="14" spans="1:6" ht="12.75" x14ac:dyDescent="0.2">
      <c r="A14" s="19" t="s">
        <v>55</v>
      </c>
      <c r="B14" s="28" t="s">
        <v>539</v>
      </c>
      <c r="C14" s="29" t="s">
        <v>56</v>
      </c>
      <c r="D14" s="39">
        <v>61.213476542226402</v>
      </c>
      <c r="E14" s="298">
        <v>68.88</v>
      </c>
      <c r="F14" s="28" t="s">
        <v>666</v>
      </c>
    </row>
    <row r="15" spans="1:6" ht="12.75" x14ac:dyDescent="0.2">
      <c r="A15" s="19" t="s">
        <v>422</v>
      </c>
      <c r="B15" s="28" t="s">
        <v>539</v>
      </c>
      <c r="C15" s="29" t="s">
        <v>47</v>
      </c>
      <c r="D15" s="30">
        <v>901.56700000000001</v>
      </c>
      <c r="E15" s="296">
        <v>830.72699999999963</v>
      </c>
      <c r="F15" s="32" t="s">
        <v>666</v>
      </c>
    </row>
    <row r="16" spans="1:6" ht="12.75" x14ac:dyDescent="0.2">
      <c r="A16" s="23" t="s">
        <v>57</v>
      </c>
      <c r="B16" s="25"/>
      <c r="C16" s="26"/>
      <c r="D16" s="40"/>
      <c r="E16" s="40"/>
      <c r="F16" s="458"/>
    </row>
    <row r="17" spans="1:6" ht="12.75" x14ac:dyDescent="0.2">
      <c r="A17" s="24" t="s">
        <v>58</v>
      </c>
      <c r="B17" s="25" t="s">
        <v>539</v>
      </c>
      <c r="C17" s="26" t="s">
        <v>47</v>
      </c>
      <c r="D17" s="27">
        <v>5231.0150000000003</v>
      </c>
      <c r="E17" s="295">
        <v>5238.7280000000001</v>
      </c>
      <c r="F17" s="25" t="s">
        <v>666</v>
      </c>
    </row>
    <row r="18" spans="1:6" ht="12.75" x14ac:dyDescent="0.2">
      <c r="A18" s="19" t="s">
        <v>59</v>
      </c>
      <c r="B18" s="28" t="s">
        <v>539</v>
      </c>
      <c r="C18" s="29" t="s">
        <v>60</v>
      </c>
      <c r="D18" s="39">
        <v>80.562045358649797</v>
      </c>
      <c r="E18" s="298">
        <v>78.078224581461825</v>
      </c>
      <c r="F18" s="28" t="s">
        <v>666</v>
      </c>
    </row>
    <row r="19" spans="1:6" ht="12.75" x14ac:dyDescent="0.2">
      <c r="A19" s="31" t="s">
        <v>61</v>
      </c>
      <c r="B19" s="32" t="s">
        <v>539</v>
      </c>
      <c r="C19" s="41" t="s">
        <v>47</v>
      </c>
      <c r="D19" s="34">
        <v>15136.451999999999</v>
      </c>
      <c r="E19" s="297">
        <v>14989.232</v>
      </c>
      <c r="F19" s="32" t="s">
        <v>666</v>
      </c>
    </row>
    <row r="20" spans="1:6" ht="12.75" x14ac:dyDescent="0.2">
      <c r="A20" s="23" t="s">
        <v>66</v>
      </c>
      <c r="B20" s="25"/>
      <c r="C20" s="26"/>
      <c r="D20" s="27"/>
      <c r="E20" s="27"/>
      <c r="F20" s="458"/>
    </row>
    <row r="21" spans="1:6" ht="12.75" x14ac:dyDescent="0.2">
      <c r="A21" s="24" t="s">
        <v>67</v>
      </c>
      <c r="B21" s="25" t="s">
        <v>68</v>
      </c>
      <c r="C21" s="26" t="s">
        <v>69</v>
      </c>
      <c r="D21" s="43">
        <v>74.442727272727268</v>
      </c>
      <c r="E21" s="299">
        <v>83.523809523809518</v>
      </c>
      <c r="F21" s="28" t="s">
        <v>666</v>
      </c>
    </row>
    <row r="22" spans="1:6" ht="12.75" x14ac:dyDescent="0.2">
      <c r="A22" s="19" t="s">
        <v>70</v>
      </c>
      <c r="B22" s="28" t="s">
        <v>71</v>
      </c>
      <c r="C22" s="29" t="s">
        <v>72</v>
      </c>
      <c r="D22" s="44">
        <v>1.177031818181818</v>
      </c>
      <c r="E22" s="300">
        <v>1.160147619047619</v>
      </c>
      <c r="F22" s="28" t="s">
        <v>666</v>
      </c>
    </row>
    <row r="23" spans="1:6" ht="12.75" x14ac:dyDescent="0.2">
      <c r="A23" s="19" t="s">
        <v>73</v>
      </c>
      <c r="B23" s="28" t="s">
        <v>575</v>
      </c>
      <c r="C23" s="29" t="s">
        <v>74</v>
      </c>
      <c r="D23" s="42">
        <v>143.28801329333331</v>
      </c>
      <c r="E23" s="301">
        <v>148.2827944</v>
      </c>
      <c r="F23" s="28" t="s">
        <v>666</v>
      </c>
    </row>
    <row r="24" spans="1:6" ht="12.75" x14ac:dyDescent="0.2">
      <c r="A24" s="19" t="s">
        <v>75</v>
      </c>
      <c r="B24" s="28" t="s">
        <v>575</v>
      </c>
      <c r="C24" s="29" t="s">
        <v>74</v>
      </c>
      <c r="D24" s="42">
        <v>128.00778662666673</v>
      </c>
      <c r="E24" s="301">
        <v>135.51318057419357</v>
      </c>
      <c r="F24" s="28" t="s">
        <v>666</v>
      </c>
    </row>
    <row r="25" spans="1:6" ht="12.75" x14ac:dyDescent="0.2">
      <c r="A25" s="19" t="s">
        <v>76</v>
      </c>
      <c r="B25" s="28" t="s">
        <v>575</v>
      </c>
      <c r="C25" s="29" t="s">
        <v>77</v>
      </c>
      <c r="D25" s="42">
        <v>15.37</v>
      </c>
      <c r="E25" s="301">
        <v>16.12</v>
      </c>
      <c r="F25" s="28" t="s">
        <v>666</v>
      </c>
    </row>
    <row r="26" spans="1:6" ht="12.75" x14ac:dyDescent="0.2">
      <c r="A26" s="31" t="s">
        <v>690</v>
      </c>
      <c r="B26" s="32" t="s">
        <v>575</v>
      </c>
      <c r="C26" s="33" t="s">
        <v>78</v>
      </c>
      <c r="D26" s="44">
        <v>8.3919162799999985</v>
      </c>
      <c r="E26" s="300">
        <v>8.323821109999999</v>
      </c>
      <c r="F26" s="32" t="s">
        <v>666</v>
      </c>
    </row>
    <row r="27" spans="1:6" ht="12.75" x14ac:dyDescent="0.2">
      <c r="A27" s="35" t="s">
        <v>79</v>
      </c>
      <c r="B27" s="36"/>
      <c r="C27" s="37"/>
      <c r="D27" s="38"/>
      <c r="E27" s="38"/>
      <c r="F27" s="458"/>
    </row>
    <row r="28" spans="1:6" ht="12.75" x14ac:dyDescent="0.2">
      <c r="A28" s="19" t="s">
        <v>80</v>
      </c>
      <c r="B28" s="28" t="s">
        <v>81</v>
      </c>
      <c r="C28" s="29" t="s">
        <v>423</v>
      </c>
      <c r="D28" s="45">
        <v>17.5</v>
      </c>
      <c r="E28" s="302">
        <v>2.7</v>
      </c>
      <c r="F28" s="28" t="s">
        <v>663</v>
      </c>
    </row>
    <row r="29" spans="1:6" x14ac:dyDescent="0.2">
      <c r="A29" s="19" t="s">
        <v>82</v>
      </c>
      <c r="B29" s="28" t="s">
        <v>81</v>
      </c>
      <c r="C29" s="29" t="s">
        <v>423</v>
      </c>
      <c r="D29" s="46">
        <v>1.2</v>
      </c>
      <c r="E29" s="303">
        <v>-0.9</v>
      </c>
      <c r="F29" s="628">
        <v>44470</v>
      </c>
    </row>
    <row r="30" spans="1:6" ht="12.75" x14ac:dyDescent="0.2">
      <c r="A30" s="47" t="s">
        <v>83</v>
      </c>
      <c r="B30" s="28" t="s">
        <v>81</v>
      </c>
      <c r="C30" s="29" t="s">
        <v>423</v>
      </c>
      <c r="D30" s="46">
        <v>6.1</v>
      </c>
      <c r="E30" s="303">
        <v>4.8</v>
      </c>
      <c r="F30" s="628">
        <v>44470</v>
      </c>
    </row>
    <row r="31" spans="1:6" ht="12.75" x14ac:dyDescent="0.2">
      <c r="A31" s="47" t="s">
        <v>84</v>
      </c>
      <c r="B31" s="28" t="s">
        <v>81</v>
      </c>
      <c r="C31" s="29" t="s">
        <v>423</v>
      </c>
      <c r="D31" s="46">
        <v>-0.1</v>
      </c>
      <c r="E31" s="303">
        <v>1.4</v>
      </c>
      <c r="F31" s="628">
        <v>44470</v>
      </c>
    </row>
    <row r="32" spans="1:6" ht="12.75" x14ac:dyDescent="0.2">
      <c r="A32" s="47" t="s">
        <v>85</v>
      </c>
      <c r="B32" s="28" t="s">
        <v>81</v>
      </c>
      <c r="C32" s="29" t="s">
        <v>423</v>
      </c>
      <c r="D32" s="46">
        <v>5.7</v>
      </c>
      <c r="E32" s="303">
        <v>5</v>
      </c>
      <c r="F32" s="628">
        <v>44470</v>
      </c>
    </row>
    <row r="33" spans="1:7" ht="12.75" x14ac:dyDescent="0.2">
      <c r="A33" s="47" t="s">
        <v>86</v>
      </c>
      <c r="B33" s="28" t="s">
        <v>81</v>
      </c>
      <c r="C33" s="29" t="s">
        <v>423</v>
      </c>
      <c r="D33" s="46">
        <v>-5.8</v>
      </c>
      <c r="E33" s="303">
        <v>-8.9</v>
      </c>
      <c r="F33" s="628">
        <v>44470</v>
      </c>
    </row>
    <row r="34" spans="1:7" ht="12.75" x14ac:dyDescent="0.2">
      <c r="A34" s="47" t="s">
        <v>87</v>
      </c>
      <c r="B34" s="28" t="s">
        <v>81</v>
      </c>
      <c r="C34" s="29" t="s">
        <v>423</v>
      </c>
      <c r="D34" s="46">
        <v>3.9</v>
      </c>
      <c r="E34" s="303">
        <v>-1</v>
      </c>
      <c r="F34" s="628">
        <v>44470</v>
      </c>
    </row>
    <row r="35" spans="1:7" ht="12.75" x14ac:dyDescent="0.2">
      <c r="A35" s="47" t="s">
        <v>88</v>
      </c>
      <c r="B35" s="28" t="s">
        <v>81</v>
      </c>
      <c r="C35" s="29" t="s">
        <v>423</v>
      </c>
      <c r="D35" s="46">
        <v>-1.8</v>
      </c>
      <c r="E35" s="303">
        <v>1</v>
      </c>
      <c r="F35" s="628">
        <v>44470</v>
      </c>
    </row>
    <row r="36" spans="1:7" x14ac:dyDescent="0.2">
      <c r="A36" s="19" t="s">
        <v>89</v>
      </c>
      <c r="B36" s="28" t="s">
        <v>90</v>
      </c>
      <c r="C36" s="29" t="s">
        <v>423</v>
      </c>
      <c r="D36" s="46">
        <v>1.6</v>
      </c>
      <c r="E36" s="303">
        <v>-2.2999999999999998</v>
      </c>
      <c r="F36" s="628">
        <v>44470</v>
      </c>
    </row>
    <row r="37" spans="1:7" ht="12.75" x14ac:dyDescent="0.2">
      <c r="A37" s="19" t="s">
        <v>691</v>
      </c>
      <c r="B37" s="28" t="s">
        <v>81</v>
      </c>
      <c r="C37" s="29" t="s">
        <v>423</v>
      </c>
      <c r="D37" s="46">
        <v>311.89999999999998</v>
      </c>
      <c r="E37" s="303">
        <v>402.7</v>
      </c>
      <c r="F37" s="628">
        <v>44470</v>
      </c>
      <c r="G37" s="628"/>
    </row>
    <row r="38" spans="1:7" ht="12.75" x14ac:dyDescent="0.2">
      <c r="A38" s="31" t="s">
        <v>91</v>
      </c>
      <c r="B38" s="32" t="s">
        <v>92</v>
      </c>
      <c r="C38" s="33" t="s">
        <v>423</v>
      </c>
      <c r="D38" s="48">
        <v>-15.7</v>
      </c>
      <c r="E38" s="731">
        <v>-20.5</v>
      </c>
      <c r="F38" s="628">
        <v>44470</v>
      </c>
    </row>
    <row r="39" spans="1:7" ht="12.75" x14ac:dyDescent="0.2">
      <c r="A39" s="35" t="s">
        <v>62</v>
      </c>
      <c r="B39" s="36"/>
      <c r="C39" s="37"/>
      <c r="D39" s="38"/>
      <c r="E39" s="38"/>
      <c r="F39" s="458"/>
    </row>
    <row r="40" spans="1:7" ht="12.75" x14ac:dyDescent="0.2">
      <c r="A40" s="19" t="s">
        <v>63</v>
      </c>
      <c r="B40" s="28" t="s">
        <v>539</v>
      </c>
      <c r="C40" s="29" t="s">
        <v>47</v>
      </c>
      <c r="D40" s="42">
        <v>8.8999999999999996E-2</v>
      </c>
      <c r="E40" s="301">
        <v>8.6099999999999996E-2</v>
      </c>
      <c r="F40" s="28" t="s">
        <v>666</v>
      </c>
    </row>
    <row r="41" spans="1:7" ht="12.75" x14ac:dyDescent="0.2">
      <c r="A41" s="19" t="s">
        <v>50</v>
      </c>
      <c r="B41" s="28" t="s">
        <v>539</v>
      </c>
      <c r="C41" s="29" t="s">
        <v>54</v>
      </c>
      <c r="D41" s="30">
        <v>44.349529877133996</v>
      </c>
      <c r="E41" s="296">
        <v>40.656818844092001</v>
      </c>
      <c r="F41" s="28" t="s">
        <v>666</v>
      </c>
    </row>
    <row r="42" spans="1:7" ht="12.75" x14ac:dyDescent="0.2">
      <c r="A42" s="19" t="s">
        <v>64</v>
      </c>
      <c r="B42" s="28" t="s">
        <v>539</v>
      </c>
      <c r="C42" s="29" t="s">
        <v>60</v>
      </c>
      <c r="D42" s="774">
        <v>1.8170065571029444E-3</v>
      </c>
      <c r="E42" s="744">
        <v>1.8605399137727259E-3</v>
      </c>
      <c r="F42" s="628">
        <v>44470</v>
      </c>
    </row>
    <row r="43" spans="1:7" ht="12.75" x14ac:dyDescent="0.2">
      <c r="A43" s="31" t="s">
        <v>65</v>
      </c>
      <c r="B43" s="32" t="s">
        <v>539</v>
      </c>
      <c r="C43" s="33" t="s">
        <v>60</v>
      </c>
      <c r="D43" s="774">
        <v>9.4135813973757421E-2</v>
      </c>
      <c r="E43" s="744">
        <v>0.13338730105402916</v>
      </c>
      <c r="F43" s="628">
        <v>44470</v>
      </c>
    </row>
    <row r="44" spans="1:7" x14ac:dyDescent="0.2">
      <c r="A44" s="35" t="s">
        <v>93</v>
      </c>
      <c r="B44" s="36"/>
      <c r="C44" s="37"/>
      <c r="D44" s="38"/>
      <c r="E44" s="38"/>
      <c r="F44" s="458"/>
    </row>
    <row r="45" spans="1:7" ht="12.75" x14ac:dyDescent="0.2">
      <c r="A45" s="49" t="s">
        <v>94</v>
      </c>
      <c r="B45" s="28" t="s">
        <v>81</v>
      </c>
      <c r="C45" s="29" t="s">
        <v>423</v>
      </c>
      <c r="D45" s="46">
        <v>34.200000000000003</v>
      </c>
      <c r="E45" s="303">
        <v>34.6</v>
      </c>
      <c r="F45" s="628">
        <v>44470</v>
      </c>
    </row>
    <row r="46" spans="1:7" ht="12.75" x14ac:dyDescent="0.2">
      <c r="A46" s="50" t="s">
        <v>95</v>
      </c>
      <c r="B46" s="28" t="s">
        <v>81</v>
      </c>
      <c r="C46" s="29" t="s">
        <v>423</v>
      </c>
      <c r="D46" s="46">
        <v>34.299999999999997</v>
      </c>
      <c r="E46" s="303">
        <v>36.1</v>
      </c>
      <c r="F46" s="628">
        <v>44470</v>
      </c>
    </row>
    <row r="47" spans="1:7" ht="12.75" x14ac:dyDescent="0.2">
      <c r="A47" s="50" t="s">
        <v>96</v>
      </c>
      <c r="B47" s="28" t="s">
        <v>81</v>
      </c>
      <c r="C47" s="29" t="s">
        <v>423</v>
      </c>
      <c r="D47" s="46">
        <v>37.1</v>
      </c>
      <c r="E47" s="303">
        <v>38.6</v>
      </c>
      <c r="F47" s="628">
        <v>44470</v>
      </c>
    </row>
    <row r="48" spans="1:7" ht="12.75" x14ac:dyDescent="0.2">
      <c r="A48" s="49" t="s">
        <v>97</v>
      </c>
      <c r="B48" s="28" t="s">
        <v>81</v>
      </c>
      <c r="C48" s="29" t="s">
        <v>423</v>
      </c>
      <c r="D48" s="46">
        <v>34.9</v>
      </c>
      <c r="E48" s="303">
        <v>38.299999999999997</v>
      </c>
      <c r="F48" s="628">
        <v>44470</v>
      </c>
    </row>
    <row r="49" spans="1:7" ht="12.75" x14ac:dyDescent="0.2">
      <c r="A49" s="305" t="s">
        <v>98</v>
      </c>
      <c r="B49" s="28" t="s">
        <v>81</v>
      </c>
      <c r="C49" s="29" t="s">
        <v>423</v>
      </c>
      <c r="D49" s="46">
        <v>36.4</v>
      </c>
      <c r="E49" s="303">
        <v>34.299999999999997</v>
      </c>
      <c r="F49" s="628">
        <v>44470</v>
      </c>
    </row>
    <row r="50" spans="1:7" ht="12.75" x14ac:dyDescent="0.2">
      <c r="A50" s="50" t="s">
        <v>99</v>
      </c>
      <c r="B50" s="28" t="s">
        <v>81</v>
      </c>
      <c r="C50" s="29" t="s">
        <v>423</v>
      </c>
      <c r="D50" s="46">
        <v>32</v>
      </c>
      <c r="E50" s="303">
        <v>28.6</v>
      </c>
      <c r="F50" s="628">
        <v>44470</v>
      </c>
    </row>
    <row r="51" spans="1:7" ht="12.75" x14ac:dyDescent="0.2">
      <c r="A51" s="50" t="s">
        <v>100</v>
      </c>
      <c r="B51" s="28" t="s">
        <v>81</v>
      </c>
      <c r="C51" s="29" t="s">
        <v>423</v>
      </c>
      <c r="D51" s="46">
        <v>59.7</v>
      </c>
      <c r="E51" s="303">
        <v>62.6</v>
      </c>
      <c r="F51" s="628">
        <v>44470</v>
      </c>
    </row>
    <row r="52" spans="1:7" ht="12.75" x14ac:dyDescent="0.2">
      <c r="A52" s="50" t="s">
        <v>101</v>
      </c>
      <c r="B52" s="28" t="s">
        <v>81</v>
      </c>
      <c r="C52" s="29" t="s">
        <v>423</v>
      </c>
      <c r="D52" s="45">
        <v>141.19999999999999</v>
      </c>
      <c r="E52" s="732">
        <v>212.7</v>
      </c>
      <c r="F52" s="628">
        <v>44470</v>
      </c>
    </row>
    <row r="53" spans="1:7" ht="12.75" x14ac:dyDescent="0.2">
      <c r="A53" s="49" t="s">
        <v>102</v>
      </c>
      <c r="B53" s="28" t="s">
        <v>81</v>
      </c>
      <c r="C53" s="29" t="s">
        <v>423</v>
      </c>
      <c r="D53" s="45">
        <v>85.9</v>
      </c>
      <c r="E53" s="732">
        <v>124.8</v>
      </c>
      <c r="F53" s="628">
        <v>44470</v>
      </c>
    </row>
    <row r="54" spans="1:7" ht="12.75" x14ac:dyDescent="0.2">
      <c r="A54" s="51" t="s">
        <v>103</v>
      </c>
      <c r="B54" s="32" t="s">
        <v>81</v>
      </c>
      <c r="C54" s="33" t="s">
        <v>423</v>
      </c>
      <c r="D54" s="48">
        <v>61.2</v>
      </c>
      <c r="E54" s="304">
        <v>85.4</v>
      </c>
      <c r="F54" s="629">
        <v>44470</v>
      </c>
    </row>
    <row r="55" spans="1:7" ht="12.75" x14ac:dyDescent="0.2">
      <c r="F55" s="55" t="s">
        <v>583</v>
      </c>
    </row>
    <row r="56" spans="1:7" ht="12.75" x14ac:dyDescent="0.2">
      <c r="A56" s="291" t="s">
        <v>554</v>
      </c>
      <c r="B56" s="293"/>
      <c r="C56" s="293"/>
      <c r="D56" s="294"/>
    </row>
    <row r="57" spans="1:7" ht="12.75" x14ac:dyDescent="0.2">
      <c r="A57" s="291" t="s">
        <v>553</v>
      </c>
    </row>
    <row r="58" spans="1:7" ht="12.75" x14ac:dyDescent="0.2">
      <c r="A58" s="291"/>
    </row>
    <row r="59" spans="1:7" ht="12.75" x14ac:dyDescent="0.2">
      <c r="A59" s="74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584</v>
      </c>
      <c r="B1" s="53"/>
      <c r="C1" s="53"/>
      <c r="D1" s="53"/>
      <c r="E1" s="53"/>
      <c r="F1" s="6"/>
    </row>
    <row r="2" spans="1:6" x14ac:dyDescent="0.2">
      <c r="A2" s="54"/>
      <c r="B2" s="54"/>
      <c r="C2" s="54"/>
      <c r="D2" s="54"/>
      <c r="E2" s="54"/>
      <c r="F2" s="55" t="s">
        <v>105</v>
      </c>
    </row>
    <row r="3" spans="1:6" ht="14.65" customHeight="1" x14ac:dyDescent="0.2">
      <c r="A3" s="56"/>
      <c r="B3" s="795" t="s">
        <v>642</v>
      </c>
      <c r="C3" s="797" t="s">
        <v>424</v>
      </c>
      <c r="D3" s="795" t="s">
        <v>631</v>
      </c>
      <c r="E3" s="797" t="s">
        <v>424</v>
      </c>
      <c r="F3" s="799" t="s">
        <v>643</v>
      </c>
    </row>
    <row r="4" spans="1:6" ht="14.65" customHeight="1" x14ac:dyDescent="0.2">
      <c r="A4" s="502"/>
      <c r="B4" s="796"/>
      <c r="C4" s="798"/>
      <c r="D4" s="796"/>
      <c r="E4" s="798"/>
      <c r="F4" s="800"/>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2">
        <v>110510.53273060871</v>
      </c>
      <c r="C12" s="473">
        <v>100</v>
      </c>
      <c r="D12" s="472">
        <v>126107.38577395624</v>
      </c>
      <c r="E12" s="473">
        <v>100</v>
      </c>
      <c r="F12" s="473">
        <v>-12.367914018378292</v>
      </c>
    </row>
    <row r="13" spans="1:6" x14ac:dyDescent="0.2">
      <c r="A13" s="3"/>
      <c r="B13" s="3"/>
      <c r="C13" s="3"/>
      <c r="D13" s="3"/>
      <c r="E13" s="3"/>
      <c r="F13" s="55" t="s">
        <v>576</v>
      </c>
    </row>
    <row r="14" spans="1:6" x14ac:dyDescent="0.2">
      <c r="A14" s="474"/>
      <c r="B14" s="1"/>
      <c r="C14" s="1"/>
      <c r="D14" s="1"/>
      <c r="E14" s="1"/>
      <c r="F14" s="1"/>
    </row>
    <row r="15" spans="1:6" x14ac:dyDescent="0.2">
      <c r="A15" s="50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1" t="s">
        <v>642</v>
      </c>
      <c r="C3" s="797" t="s">
        <v>424</v>
      </c>
      <c r="D3" s="801" t="s">
        <v>631</v>
      </c>
      <c r="E3" s="797" t="s">
        <v>424</v>
      </c>
      <c r="F3" s="803" t="s">
        <v>643</v>
      </c>
    </row>
    <row r="4" spans="1:6" x14ac:dyDescent="0.2">
      <c r="A4" s="66"/>
      <c r="B4" s="802"/>
      <c r="C4" s="798"/>
      <c r="D4" s="802"/>
      <c r="E4" s="798"/>
      <c r="F4" s="804"/>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79" t="s">
        <v>112</v>
      </c>
      <c r="B10" s="58">
        <v>272</v>
      </c>
      <c r="C10" s="73">
        <v>0.34071634264656053</v>
      </c>
      <c r="D10" s="58">
        <v>4.8008025222126678</v>
      </c>
      <c r="E10" s="334">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576</v>
      </c>
    </row>
    <row r="13" spans="1:6" x14ac:dyDescent="0.2">
      <c r="A13" s="437" t="s">
        <v>632</v>
      </c>
    </row>
  </sheetData>
  <mergeCells count="5">
    <mergeCell ref="B3:B4"/>
    <mergeCell ref="C3:C4"/>
    <mergeCell ref="D3:D4"/>
    <mergeCell ref="E3:E4"/>
    <mergeCell ref="F3:F4"/>
  </mergeCells>
  <conditionalFormatting sqref="E10">
    <cfRule type="cellIs" dxfId="257" priority="2" operator="between">
      <formula>0</formula>
      <formula>0.5</formula>
    </cfRule>
  </conditionalFormatting>
  <conditionalFormatting sqref="E10">
    <cfRule type="cellIs" dxfId="25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5">
        <f>INDICE!A3</f>
        <v>44470</v>
      </c>
      <c r="C3" s="806"/>
      <c r="D3" s="806" t="s">
        <v>115</v>
      </c>
      <c r="E3" s="806"/>
      <c r="F3" s="806" t="s">
        <v>116</v>
      </c>
      <c r="G3" s="806"/>
      <c r="H3" s="806"/>
      <c r="I3"/>
    </row>
    <row r="4" spans="1:9" ht="14.25" x14ac:dyDescent="0.2">
      <c r="A4" s="66"/>
      <c r="B4" s="63" t="s">
        <v>47</v>
      </c>
      <c r="C4" s="63" t="s">
        <v>425</v>
      </c>
      <c r="D4" s="63" t="s">
        <v>47</v>
      </c>
      <c r="E4" s="63" t="s">
        <v>425</v>
      </c>
      <c r="F4" s="63" t="s">
        <v>47</v>
      </c>
      <c r="G4" s="64" t="s">
        <v>425</v>
      </c>
      <c r="H4" s="64" t="s">
        <v>121</v>
      </c>
      <c r="I4"/>
    </row>
    <row r="5" spans="1:9" ht="14.25" x14ac:dyDescent="0.2">
      <c r="A5" s="3" t="s">
        <v>516</v>
      </c>
      <c r="B5" s="306">
        <v>131.93268000000003</v>
      </c>
      <c r="C5" s="72">
        <v>-35.552113433010504</v>
      </c>
      <c r="D5" s="71">
        <v>1400.7929999999999</v>
      </c>
      <c r="E5" s="72">
        <v>-19.117562655851604</v>
      </c>
      <c r="F5" s="71">
        <v>1761.2793800000002</v>
      </c>
      <c r="G5" s="72">
        <v>-18.321459206788344</v>
      </c>
      <c r="H5" s="309">
        <v>3.3745493689720436</v>
      </c>
      <c r="I5"/>
    </row>
    <row r="6" spans="1:9" ht="14.25" x14ac:dyDescent="0.2">
      <c r="A6" s="3" t="s">
        <v>48</v>
      </c>
      <c r="B6" s="307">
        <v>482.97557999999975</v>
      </c>
      <c r="C6" s="59">
        <v>18.673094011902545</v>
      </c>
      <c r="D6" s="58">
        <v>4347.3050899999998</v>
      </c>
      <c r="E6" s="59">
        <v>22.56719956716378</v>
      </c>
      <c r="F6" s="58">
        <v>5053.6842699999988</v>
      </c>
      <c r="G6" s="59">
        <v>14.376958677848259</v>
      </c>
      <c r="H6" s="310">
        <v>9.6826813837520973</v>
      </c>
      <c r="I6"/>
    </row>
    <row r="7" spans="1:9" ht="14.25" x14ac:dyDescent="0.2">
      <c r="A7" s="3" t="s">
        <v>49</v>
      </c>
      <c r="B7" s="307">
        <v>432.24624000000011</v>
      </c>
      <c r="C7" s="59">
        <v>171.24021706936276</v>
      </c>
      <c r="D7" s="58">
        <v>2570.8274100000012</v>
      </c>
      <c r="E7" s="59">
        <v>20.718662353060065</v>
      </c>
      <c r="F7" s="58">
        <v>2859.161880000001</v>
      </c>
      <c r="G7" s="59">
        <v>-9.1191947721073063</v>
      </c>
      <c r="H7" s="310">
        <v>5.4780536395894917</v>
      </c>
      <c r="I7"/>
    </row>
    <row r="8" spans="1:9" ht="14.25" x14ac:dyDescent="0.2">
      <c r="A8" s="3" t="s">
        <v>122</v>
      </c>
      <c r="B8" s="307">
        <v>2728.2743900000005</v>
      </c>
      <c r="C8" s="59">
        <v>6.0431599673538043</v>
      </c>
      <c r="D8" s="58">
        <v>25531.603569999992</v>
      </c>
      <c r="E8" s="59">
        <v>8.5807947077248734</v>
      </c>
      <c r="F8" s="58">
        <v>30565.946750000006</v>
      </c>
      <c r="G8" s="59">
        <v>5.526953251214163</v>
      </c>
      <c r="H8" s="310">
        <v>58.563279334619587</v>
      </c>
      <c r="I8"/>
    </row>
    <row r="9" spans="1:9" ht="14.25" x14ac:dyDescent="0.2">
      <c r="A9" s="3" t="s">
        <v>123</v>
      </c>
      <c r="B9" s="307">
        <v>506.05006000000003</v>
      </c>
      <c r="C9" s="789">
        <v>-7.8622402721415657E-3</v>
      </c>
      <c r="D9" s="58">
        <v>5135.0731999999998</v>
      </c>
      <c r="E9" s="59">
        <v>6.8104058393321161</v>
      </c>
      <c r="F9" s="58">
        <v>6120.2463400000006</v>
      </c>
      <c r="G9" s="73">
        <v>4.1317082419456383</v>
      </c>
      <c r="H9" s="310">
        <v>11.726176811654071</v>
      </c>
      <c r="I9"/>
    </row>
    <row r="10" spans="1:9" ht="14.25" x14ac:dyDescent="0.2">
      <c r="A10" s="3" t="s">
        <v>614</v>
      </c>
      <c r="B10" s="307">
        <v>346.21</v>
      </c>
      <c r="C10" s="335">
        <v>-20.662194517779898</v>
      </c>
      <c r="D10" s="58">
        <v>4784.0520369984506</v>
      </c>
      <c r="E10" s="335">
        <v>4.4784358696481288</v>
      </c>
      <c r="F10" s="58">
        <v>5832.7059122361761</v>
      </c>
      <c r="G10" s="59">
        <v>6.7353108120370404</v>
      </c>
      <c r="H10" s="310">
        <v>11.175259461412699</v>
      </c>
      <c r="I10"/>
    </row>
    <row r="11" spans="1:9" ht="14.25" x14ac:dyDescent="0.2">
      <c r="A11" s="60" t="s">
        <v>615</v>
      </c>
      <c r="B11" s="61">
        <v>4627.6889500000016</v>
      </c>
      <c r="C11" s="62">
        <v>7.9643551702278987</v>
      </c>
      <c r="D11" s="61">
        <v>43769.654306998447</v>
      </c>
      <c r="E11" s="62">
        <v>8.5855171824499816</v>
      </c>
      <c r="F11" s="61">
        <v>52193.024532236188</v>
      </c>
      <c r="G11" s="62">
        <v>4.3276808125698096</v>
      </c>
      <c r="H11" s="62">
        <v>100</v>
      </c>
      <c r="I11"/>
    </row>
    <row r="12" spans="1:9" ht="14.25" x14ac:dyDescent="0.2">
      <c r="A12" s="3"/>
      <c r="B12" s="3"/>
      <c r="C12" s="3"/>
      <c r="D12" s="3"/>
      <c r="E12" s="3"/>
      <c r="F12" s="3"/>
      <c r="G12" s="3"/>
      <c r="H12" s="79" t="s">
        <v>221</v>
      </c>
      <c r="I12"/>
    </row>
    <row r="13" spans="1:9" ht="14.25" x14ac:dyDescent="0.2">
      <c r="A13" s="80" t="s">
        <v>483</v>
      </c>
      <c r="B13" s="3"/>
      <c r="C13" s="3"/>
      <c r="D13" s="3"/>
      <c r="E13" s="3"/>
      <c r="F13" s="3"/>
      <c r="G13" s="3"/>
      <c r="H13" s="3"/>
      <c r="I13"/>
    </row>
    <row r="14" spans="1:9" ht="14.25" x14ac:dyDescent="0.2">
      <c r="A14" s="80" t="s">
        <v>426</v>
      </c>
      <c r="B14" s="58"/>
      <c r="C14" s="3"/>
      <c r="D14" s="3"/>
      <c r="E14" s="3"/>
      <c r="F14" s="3"/>
      <c r="G14" s="3"/>
      <c r="H14" s="3"/>
      <c r="I14"/>
    </row>
    <row r="15" spans="1:9" ht="14.25" x14ac:dyDescent="0.2">
      <c r="A15" s="80" t="s">
        <v>427</v>
      </c>
      <c r="B15" s="3"/>
      <c r="C15" s="3"/>
      <c r="D15" s="3"/>
      <c r="E15" s="3"/>
      <c r="F15" s="3"/>
      <c r="G15" s="3"/>
      <c r="H15" s="3"/>
      <c r="I15"/>
    </row>
    <row r="16" spans="1:9" ht="14.25" x14ac:dyDescent="0.2">
      <c r="A16" s="133" t="s">
        <v>537</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55" priority="12" operator="equal">
      <formula>0</formula>
    </cfRule>
  </conditionalFormatting>
  <conditionalFormatting sqref="E10">
    <cfRule type="cellIs" dxfId="254" priority="13" operator="between">
      <formula>0</formula>
      <formula>0.5</formula>
    </cfRule>
  </conditionalFormatting>
  <conditionalFormatting sqref="C10">
    <cfRule type="cellIs" dxfId="253" priority="11" operator="between">
      <formula>0</formula>
      <formula>0.5</formula>
    </cfRule>
  </conditionalFormatting>
  <conditionalFormatting sqref="C10">
    <cfRule type="cellIs" dxfId="252" priority="10" operator="equal">
      <formula>0</formula>
    </cfRule>
  </conditionalFormatting>
  <conditionalFormatting sqref="C9">
    <cfRule type="cellIs" dxfId="251" priority="2" operator="between">
      <formula>0</formula>
      <formula>0.5</formula>
    </cfRule>
  </conditionalFormatting>
  <conditionalFormatting sqref="C9">
    <cfRule type="cellIs" dxfId="250" priority="1"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2" t="s">
        <v>428</v>
      </c>
      <c r="B1" s="565"/>
      <c r="C1" s="565"/>
      <c r="D1" s="565"/>
    </row>
    <row r="2" spans="1:18" x14ac:dyDescent="0.2">
      <c r="A2" s="566"/>
      <c r="B2" s="448"/>
      <c r="C2" s="448"/>
      <c r="D2" s="567"/>
    </row>
    <row r="3" spans="1:18" x14ac:dyDescent="0.2">
      <c r="A3" s="696"/>
      <c r="B3" s="696">
        <v>2019</v>
      </c>
      <c r="C3" s="696">
        <v>2020</v>
      </c>
      <c r="D3" s="696">
        <v>2021</v>
      </c>
    </row>
    <row r="4" spans="1:18" x14ac:dyDescent="0.2">
      <c r="A4" s="18" t="s">
        <v>126</v>
      </c>
      <c r="B4" s="569">
        <v>3.3226964445838352</v>
      </c>
      <c r="C4" s="569">
        <v>-1.3754050410236969</v>
      </c>
      <c r="D4" s="569">
        <v>-19.330720531888108</v>
      </c>
      <c r="Q4" s="570"/>
      <c r="R4" s="570"/>
    </row>
    <row r="5" spans="1:18" x14ac:dyDescent="0.2">
      <c r="A5" s="18" t="s">
        <v>127</v>
      </c>
      <c r="B5" s="569">
        <v>2.6470666026134122</v>
      </c>
      <c r="C5" s="569">
        <v>-1.1834633340255705</v>
      </c>
      <c r="D5" s="569">
        <v>-20.762703442205304</v>
      </c>
    </row>
    <row r="6" spans="1:18" x14ac:dyDescent="0.2">
      <c r="A6" s="18" t="s">
        <v>128</v>
      </c>
      <c r="B6" s="569">
        <v>2.3285422576309038</v>
      </c>
      <c r="C6" s="569">
        <v>-2.4564711886080248</v>
      </c>
      <c r="D6" s="569">
        <v>-19.158378331584245</v>
      </c>
    </row>
    <row r="7" spans="1:18" x14ac:dyDescent="0.2">
      <c r="A7" s="18" t="s">
        <v>129</v>
      </c>
      <c r="B7" s="569">
        <v>1.8848428877322918</v>
      </c>
      <c r="C7" s="569">
        <v>-6.2413014834360157</v>
      </c>
      <c r="D7" s="569">
        <v>-13.74523330287651</v>
      </c>
    </row>
    <row r="8" spans="1:18" x14ac:dyDescent="0.2">
      <c r="A8" s="18" t="s">
        <v>130</v>
      </c>
      <c r="B8" s="569">
        <v>2.1200999555098718</v>
      </c>
      <c r="C8" s="569">
        <v>-9.9071706502069272</v>
      </c>
      <c r="D8" s="571">
        <v>-8.587556152221639</v>
      </c>
    </row>
    <row r="9" spans="1:18" x14ac:dyDescent="0.2">
      <c r="A9" s="18" t="s">
        <v>131</v>
      </c>
      <c r="B9" s="569">
        <v>2.010730275897731</v>
      </c>
      <c r="C9" s="569">
        <v>-11.721777905046283</v>
      </c>
      <c r="D9" s="571">
        <v>-5.1926938462235412</v>
      </c>
    </row>
    <row r="10" spans="1:18" x14ac:dyDescent="0.2">
      <c r="A10" s="18" t="s">
        <v>132</v>
      </c>
      <c r="B10" s="569">
        <v>1.8819626440110828</v>
      </c>
      <c r="C10" s="569">
        <v>-13.391480331228468</v>
      </c>
      <c r="D10" s="758">
        <v>-2.8865302813323961</v>
      </c>
    </row>
    <row r="11" spans="1:18" x14ac:dyDescent="0.2">
      <c r="A11" s="18" t="s">
        <v>133</v>
      </c>
      <c r="B11" s="569">
        <v>1.4509385133528634</v>
      </c>
      <c r="C11" s="569">
        <v>-14.638361346958591</v>
      </c>
      <c r="D11" s="759">
        <v>-0.29074718768358587</v>
      </c>
    </row>
    <row r="12" spans="1:18" x14ac:dyDescent="0.2">
      <c r="A12" s="18" t="s">
        <v>134</v>
      </c>
      <c r="B12" s="569">
        <v>1.1615351583993072</v>
      </c>
      <c r="C12" s="569">
        <v>-15.59536411171085</v>
      </c>
      <c r="D12" s="571">
        <v>1.9996209563665126</v>
      </c>
    </row>
    <row r="13" spans="1:18" x14ac:dyDescent="0.2">
      <c r="A13" s="18" t="s">
        <v>135</v>
      </c>
      <c r="B13" s="569">
        <v>0.64639167810294462</v>
      </c>
      <c r="C13" s="569">
        <v>-16.782635059885052</v>
      </c>
      <c r="D13" s="571">
        <v>4.3276808125698256</v>
      </c>
    </row>
    <row r="14" spans="1:18" x14ac:dyDescent="0.2">
      <c r="A14" s="18" t="s">
        <v>136</v>
      </c>
      <c r="B14" s="569">
        <v>5.6968122184403405E-2</v>
      </c>
      <c r="C14" s="569">
        <v>-17.932149638080123</v>
      </c>
      <c r="D14" s="569" t="s">
        <v>514</v>
      </c>
    </row>
    <row r="15" spans="1:18" x14ac:dyDescent="0.2">
      <c r="A15" s="448" t="s">
        <v>137</v>
      </c>
      <c r="B15" s="454">
        <v>-0.22378370638721862</v>
      </c>
      <c r="C15" s="454">
        <v>-18.513675296018004</v>
      </c>
      <c r="D15" s="454" t="s">
        <v>514</v>
      </c>
    </row>
    <row r="16" spans="1:18" x14ac:dyDescent="0.2">
      <c r="A16" s="573"/>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4" t="s">
        <v>24</v>
      </c>
      <c r="B1" s="315"/>
      <c r="C1" s="315"/>
      <c r="D1" s="315"/>
      <c r="E1" s="315"/>
      <c r="F1" s="315"/>
      <c r="G1" s="315"/>
      <c r="H1" s="315"/>
    </row>
    <row r="2" spans="1:8" ht="15.75" x14ac:dyDescent="0.25">
      <c r="A2" s="316"/>
      <c r="B2" s="317"/>
      <c r="C2" s="318"/>
      <c r="D2" s="318"/>
      <c r="E2" s="318"/>
      <c r="F2" s="318"/>
      <c r="G2" s="318"/>
      <c r="H2" s="340" t="s">
        <v>151</v>
      </c>
    </row>
    <row r="3" spans="1:8" s="69" customFormat="1" x14ac:dyDescent="0.2">
      <c r="A3" s="288"/>
      <c r="B3" s="805">
        <f>INDICE!A3</f>
        <v>44470</v>
      </c>
      <c r="C3" s="806"/>
      <c r="D3" s="806" t="s">
        <v>115</v>
      </c>
      <c r="E3" s="806"/>
      <c r="F3" s="806" t="s">
        <v>116</v>
      </c>
      <c r="G3" s="806"/>
      <c r="H3" s="806"/>
    </row>
    <row r="4" spans="1:8" s="69" customFormat="1" x14ac:dyDescent="0.2">
      <c r="A4" s="289"/>
      <c r="B4" s="82" t="s">
        <v>47</v>
      </c>
      <c r="C4" s="82" t="s">
        <v>425</v>
      </c>
      <c r="D4" s="82" t="s">
        <v>47</v>
      </c>
      <c r="E4" s="82" t="s">
        <v>425</v>
      </c>
      <c r="F4" s="82" t="s">
        <v>47</v>
      </c>
      <c r="G4" s="83" t="s">
        <v>425</v>
      </c>
      <c r="H4" s="83" t="s">
        <v>121</v>
      </c>
    </row>
    <row r="5" spans="1:8" x14ac:dyDescent="0.2">
      <c r="A5" s="319" t="s">
        <v>138</v>
      </c>
      <c r="B5" s="328">
        <v>54.156340000000007</v>
      </c>
      <c r="C5" s="321">
        <v>-10.887777982363623</v>
      </c>
      <c r="D5" s="320">
        <v>625.49520999999993</v>
      </c>
      <c r="E5" s="321">
        <v>1.1262462126879758</v>
      </c>
      <c r="F5" s="320">
        <v>791.92131999999992</v>
      </c>
      <c r="G5" s="321">
        <v>0.4527189176717083</v>
      </c>
      <c r="H5" s="326">
        <v>44.962845133632342</v>
      </c>
    </row>
    <row r="6" spans="1:8" x14ac:dyDescent="0.2">
      <c r="A6" s="319" t="s">
        <v>139</v>
      </c>
      <c r="B6" s="328">
        <v>33.51054000000002</v>
      </c>
      <c r="C6" s="321">
        <v>-0.10046434201510601</v>
      </c>
      <c r="D6" s="320">
        <v>356.46397000000013</v>
      </c>
      <c r="E6" s="321">
        <v>9.5956795814172064</v>
      </c>
      <c r="F6" s="320">
        <v>455.7040300000001</v>
      </c>
      <c r="G6" s="321">
        <v>5.2290525492661226</v>
      </c>
      <c r="H6" s="326">
        <v>25.873466479804019</v>
      </c>
    </row>
    <row r="7" spans="1:8" x14ac:dyDescent="0.2">
      <c r="A7" s="319" t="s">
        <v>140</v>
      </c>
      <c r="B7" s="328">
        <v>7.818909999999998</v>
      </c>
      <c r="C7" s="321">
        <v>27.766230370769801</v>
      </c>
      <c r="D7" s="320">
        <v>67.831059999999994</v>
      </c>
      <c r="E7" s="321">
        <v>23.912557792531324</v>
      </c>
      <c r="F7" s="320">
        <v>79.054539999999989</v>
      </c>
      <c r="G7" s="321">
        <v>13.071615348021743</v>
      </c>
      <c r="H7" s="326">
        <v>4.4884724648283782</v>
      </c>
    </row>
    <row r="8" spans="1:8" x14ac:dyDescent="0.2">
      <c r="A8" s="322" t="s">
        <v>445</v>
      </c>
      <c r="B8" s="327">
        <v>36.446889999999996</v>
      </c>
      <c r="C8" s="324">
        <v>-65.04735648198141</v>
      </c>
      <c r="D8" s="323">
        <v>351.00276000000002</v>
      </c>
      <c r="E8" s="325">
        <v>-52.13798420655894</v>
      </c>
      <c r="F8" s="323">
        <v>434.59949</v>
      </c>
      <c r="G8" s="325">
        <v>-49.758922310278436</v>
      </c>
      <c r="H8" s="493">
        <v>24.675215921735251</v>
      </c>
    </row>
    <row r="9" spans="1:8" s="69" customFormat="1" x14ac:dyDescent="0.2">
      <c r="A9" s="290" t="s">
        <v>114</v>
      </c>
      <c r="B9" s="61">
        <v>131.93268000000003</v>
      </c>
      <c r="C9" s="62">
        <v>-35.552113433010504</v>
      </c>
      <c r="D9" s="61">
        <v>1400.7929999999999</v>
      </c>
      <c r="E9" s="62">
        <v>-19.117562655851604</v>
      </c>
      <c r="F9" s="61">
        <v>1761.2793800000002</v>
      </c>
      <c r="G9" s="62">
        <v>-18.321459206788344</v>
      </c>
      <c r="H9" s="62">
        <v>100</v>
      </c>
    </row>
    <row r="10" spans="1:8" x14ac:dyDescent="0.2">
      <c r="A10" s="313"/>
      <c r="B10" s="312"/>
      <c r="C10" s="318"/>
      <c r="D10" s="312"/>
      <c r="E10" s="318"/>
      <c r="F10" s="312"/>
      <c r="G10" s="318"/>
      <c r="H10" s="79" t="s">
        <v>221</v>
      </c>
    </row>
    <row r="11" spans="1:8" x14ac:dyDescent="0.2">
      <c r="A11" s="80" t="s">
        <v>483</v>
      </c>
      <c r="B11" s="312"/>
      <c r="C11" s="312"/>
      <c r="D11" s="312"/>
      <c r="E11" s="312"/>
      <c r="F11" s="312"/>
      <c r="G11" s="318"/>
      <c r="H11" s="318"/>
    </row>
    <row r="12" spans="1:8" x14ac:dyDescent="0.2">
      <c r="A12" s="80" t="s">
        <v>523</v>
      </c>
      <c r="B12" s="312"/>
      <c r="C12" s="312"/>
      <c r="D12" s="312"/>
      <c r="E12" s="312"/>
      <c r="F12" s="312"/>
      <c r="G12" s="318"/>
      <c r="H12" s="318"/>
    </row>
    <row r="13" spans="1:8" ht="14.25" x14ac:dyDescent="0.2">
      <c r="A13" s="80" t="s">
        <v>537</v>
      </c>
      <c r="B13" s="1"/>
      <c r="C13" s="1"/>
      <c r="D13" s="1"/>
      <c r="E13" s="1"/>
      <c r="F13" s="1"/>
      <c r="G13" s="1"/>
      <c r="H13" s="1"/>
    </row>
    <row r="17" spans="3:21" x14ac:dyDescent="0.2">
      <c r="C17" s="598"/>
      <c r="D17" s="598"/>
      <c r="E17" s="598"/>
      <c r="F17" s="598"/>
      <c r="G17" s="598"/>
      <c r="H17" s="598"/>
      <c r="I17" s="598"/>
      <c r="J17" s="598"/>
      <c r="K17" s="598"/>
      <c r="L17" s="598"/>
      <c r="M17" s="598"/>
      <c r="N17" s="598"/>
      <c r="O17" s="598"/>
      <c r="P17" s="598"/>
      <c r="Q17" s="598"/>
      <c r="R17" s="598"/>
      <c r="S17" s="598"/>
      <c r="T17" s="598"/>
      <c r="U17" s="598"/>
    </row>
  </sheetData>
  <mergeCells count="3">
    <mergeCell ref="B3:C3"/>
    <mergeCell ref="D3:E3"/>
    <mergeCell ref="F3:H3"/>
  </mergeCells>
  <conditionalFormatting sqref="B8">
    <cfRule type="cellIs" dxfId="249" priority="7" operator="between">
      <formula>0</formula>
      <formula>0.5</formula>
    </cfRule>
  </conditionalFormatting>
  <conditionalFormatting sqref="D8">
    <cfRule type="cellIs" dxfId="248" priority="6" operator="between">
      <formula>0</formula>
      <formula>0.5</formula>
    </cfRule>
  </conditionalFormatting>
  <conditionalFormatting sqref="F8">
    <cfRule type="cellIs" dxfId="247" priority="5" operator="between">
      <formula>0</formula>
      <formula>0.5</formula>
    </cfRule>
  </conditionalFormatting>
  <conditionalFormatting sqref="H8">
    <cfRule type="cellIs" dxfId="246" priority="4" operator="between">
      <formula>0</formula>
      <formula>0.5</formula>
    </cfRule>
  </conditionalFormatting>
  <conditionalFormatting sqref="C17:U17">
    <cfRule type="cellIs" dxfId="24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0" t="s">
        <v>151</v>
      </c>
    </row>
    <row r="3" spans="1:14" x14ac:dyDescent="0.2">
      <c r="A3" s="70"/>
      <c r="B3" s="805">
        <f>INDICE!A3</f>
        <v>44470</v>
      </c>
      <c r="C3" s="806"/>
      <c r="D3" s="807" t="s">
        <v>115</v>
      </c>
      <c r="E3" s="807"/>
      <c r="F3" s="807" t="s">
        <v>116</v>
      </c>
      <c r="G3" s="807"/>
      <c r="H3" s="807"/>
    </row>
    <row r="4" spans="1:14" x14ac:dyDescent="0.2">
      <c r="A4" s="66"/>
      <c r="B4" s="82" t="s">
        <v>47</v>
      </c>
      <c r="C4" s="82" t="s">
        <v>429</v>
      </c>
      <c r="D4" s="82" t="s">
        <v>47</v>
      </c>
      <c r="E4" s="82" t="s">
        <v>425</v>
      </c>
      <c r="F4" s="82" t="s">
        <v>47</v>
      </c>
      <c r="G4" s="83" t="s">
        <v>425</v>
      </c>
      <c r="H4" s="83" t="s">
        <v>106</v>
      </c>
    </row>
    <row r="5" spans="1:14" x14ac:dyDescent="0.2">
      <c r="A5" s="84" t="s">
        <v>183</v>
      </c>
      <c r="B5" s="342">
        <v>450.50633999999968</v>
      </c>
      <c r="C5" s="338">
        <v>20.204021108116027</v>
      </c>
      <c r="D5" s="337">
        <v>4029.102089999999</v>
      </c>
      <c r="E5" s="339">
        <v>23.216254129589512</v>
      </c>
      <c r="F5" s="337">
        <v>4678.1073699999979</v>
      </c>
      <c r="G5" s="339">
        <v>14.79804491097784</v>
      </c>
      <c r="H5" s="344">
        <v>92.568255555070493</v>
      </c>
    </row>
    <row r="6" spans="1:14" x14ac:dyDescent="0.2">
      <c r="A6" s="84" t="s">
        <v>184</v>
      </c>
      <c r="B6" s="328">
        <v>32.081220000000023</v>
      </c>
      <c r="C6" s="321">
        <v>0.84761586818406665</v>
      </c>
      <c r="D6" s="320">
        <v>313.80261000000007</v>
      </c>
      <c r="E6" s="321">
        <v>14.929217851648035</v>
      </c>
      <c r="F6" s="320">
        <v>370.56230000000011</v>
      </c>
      <c r="G6" s="321">
        <v>9.4423184143296321</v>
      </c>
      <c r="H6" s="326">
        <v>7.3325178266429409</v>
      </c>
    </row>
    <row r="7" spans="1:14" x14ac:dyDescent="0.2">
      <c r="A7" s="84" t="s">
        <v>188</v>
      </c>
      <c r="B7" s="343">
        <v>0</v>
      </c>
      <c r="C7" s="335">
        <v>0</v>
      </c>
      <c r="D7" s="334">
        <v>1.651E-2</v>
      </c>
      <c r="E7" s="595">
        <v>-96.116390666164847</v>
      </c>
      <c r="F7" s="334">
        <v>3.2410000000000001E-2</v>
      </c>
      <c r="G7" s="595">
        <v>-94.911688515582085</v>
      </c>
      <c r="H7" s="343">
        <v>6.4131430197161897E-4</v>
      </c>
    </row>
    <row r="8" spans="1:14" x14ac:dyDescent="0.2">
      <c r="A8" s="84" t="s">
        <v>145</v>
      </c>
      <c r="B8" s="343">
        <v>2.2810000000000004E-2</v>
      </c>
      <c r="C8" s="335">
        <v>0</v>
      </c>
      <c r="D8" s="334">
        <v>0.23548000000000002</v>
      </c>
      <c r="E8" s="595">
        <v>42.189481311515031</v>
      </c>
      <c r="F8" s="334">
        <v>0.24725</v>
      </c>
      <c r="G8" s="335">
        <v>41.269569192092348</v>
      </c>
      <c r="H8" s="343">
        <v>4.8924702611071519E-3</v>
      </c>
    </row>
    <row r="9" spans="1:14" x14ac:dyDescent="0.2">
      <c r="A9" s="341" t="s">
        <v>146</v>
      </c>
      <c r="B9" s="329">
        <v>482.6103699999997</v>
      </c>
      <c r="C9" s="330">
        <v>18.692889804307999</v>
      </c>
      <c r="D9" s="329">
        <v>4343.1566899999998</v>
      </c>
      <c r="E9" s="330">
        <v>22.564290933954993</v>
      </c>
      <c r="F9" s="329">
        <v>5048.9493299999986</v>
      </c>
      <c r="G9" s="330">
        <v>14.372479511575234</v>
      </c>
      <c r="H9" s="330">
        <v>99.906307166276534</v>
      </c>
    </row>
    <row r="10" spans="1:14" x14ac:dyDescent="0.2">
      <c r="A10" s="84" t="s">
        <v>147</v>
      </c>
      <c r="B10" s="343">
        <v>0.36521000000000009</v>
      </c>
      <c r="C10" s="335">
        <v>-2.7584737865111135</v>
      </c>
      <c r="D10" s="334">
        <v>4.1484000000000005</v>
      </c>
      <c r="E10" s="335">
        <v>25.690046962581459</v>
      </c>
      <c r="F10" s="334">
        <v>4.7349400000000008</v>
      </c>
      <c r="G10" s="335">
        <v>19.361514939915178</v>
      </c>
      <c r="H10" s="326">
        <v>9.369283372346493E-2</v>
      </c>
    </row>
    <row r="11" spans="1:14" x14ac:dyDescent="0.2">
      <c r="A11" s="60" t="s">
        <v>148</v>
      </c>
      <c r="B11" s="331">
        <v>482.97557999999975</v>
      </c>
      <c r="C11" s="332">
        <v>18.673094011902545</v>
      </c>
      <c r="D11" s="331">
        <v>4347.3050899999998</v>
      </c>
      <c r="E11" s="332">
        <v>22.56719956716378</v>
      </c>
      <c r="F11" s="331">
        <v>5053.6842699999988</v>
      </c>
      <c r="G11" s="332">
        <v>14.376958677848259</v>
      </c>
      <c r="H11" s="332">
        <v>100</v>
      </c>
    </row>
    <row r="12" spans="1:14" x14ac:dyDescent="0.2">
      <c r="A12" s="368" t="s">
        <v>149</v>
      </c>
      <c r="B12" s="333"/>
      <c r="C12" s="333"/>
      <c r="D12" s="333"/>
      <c r="E12" s="333"/>
      <c r="F12" s="333"/>
      <c r="G12" s="333"/>
      <c r="H12" s="333"/>
    </row>
    <row r="13" spans="1:14" x14ac:dyDescent="0.2">
      <c r="A13" s="599" t="s">
        <v>188</v>
      </c>
      <c r="B13" s="600">
        <v>14.902819999999993</v>
      </c>
      <c r="C13" s="601">
        <v>38.569784113795336</v>
      </c>
      <c r="D13" s="602">
        <v>135.83225999999996</v>
      </c>
      <c r="E13" s="601">
        <v>14.038863072525022</v>
      </c>
      <c r="F13" s="602">
        <v>151.65228999999991</v>
      </c>
      <c r="G13" s="601">
        <v>3.3745398317593165</v>
      </c>
      <c r="H13" s="603">
        <v>3.0008263654349729</v>
      </c>
    </row>
    <row r="14" spans="1:14" x14ac:dyDescent="0.2">
      <c r="A14" s="604" t="s">
        <v>150</v>
      </c>
      <c r="B14" s="605">
        <v>3.0856259854794317</v>
      </c>
      <c r="C14" s="606"/>
      <c r="D14" s="607">
        <v>3.1245163886116853</v>
      </c>
      <c r="E14" s="606"/>
      <c r="F14" s="607">
        <v>3.0008263654349729</v>
      </c>
      <c r="G14" s="606"/>
      <c r="H14" s="608"/>
    </row>
    <row r="15" spans="1:14" x14ac:dyDescent="0.2">
      <c r="A15" s="84"/>
      <c r="B15" s="84"/>
      <c r="C15" s="84"/>
      <c r="D15" s="84"/>
      <c r="E15" s="84"/>
      <c r="F15" s="84"/>
      <c r="G15" s="84"/>
      <c r="H15" s="79" t="s">
        <v>221</v>
      </c>
    </row>
    <row r="16" spans="1:14" x14ac:dyDescent="0.2">
      <c r="A16" s="80" t="s">
        <v>483</v>
      </c>
      <c r="B16" s="84"/>
      <c r="C16" s="84"/>
      <c r="D16" s="84"/>
      <c r="E16" s="84"/>
      <c r="F16" s="85"/>
      <c r="G16" s="84"/>
      <c r="H16" s="84"/>
      <c r="I16" s="88"/>
      <c r="J16" s="88"/>
      <c r="K16" s="88"/>
      <c r="L16" s="88"/>
      <c r="M16" s="88"/>
      <c r="N16" s="88"/>
    </row>
    <row r="17" spans="1:14" x14ac:dyDescent="0.2">
      <c r="A17" s="80" t="s">
        <v>430</v>
      </c>
      <c r="B17" s="84"/>
      <c r="C17" s="84"/>
      <c r="D17" s="84"/>
      <c r="E17" s="84"/>
      <c r="F17" s="84"/>
      <c r="G17" s="84"/>
      <c r="H17" s="84"/>
      <c r="I17" s="88"/>
      <c r="J17" s="88"/>
      <c r="K17" s="88"/>
      <c r="L17" s="88"/>
      <c r="M17" s="88"/>
      <c r="N17" s="88"/>
    </row>
    <row r="18" spans="1:14" x14ac:dyDescent="0.2">
      <c r="A18" s="133" t="s">
        <v>537</v>
      </c>
      <c r="B18" s="84"/>
      <c r="C18" s="84"/>
      <c r="D18" s="84"/>
      <c r="E18" s="84"/>
      <c r="F18" s="84"/>
      <c r="G18" s="84"/>
      <c r="H18" s="84"/>
    </row>
  </sheetData>
  <mergeCells count="3">
    <mergeCell ref="B3:C3"/>
    <mergeCell ref="D3:E3"/>
    <mergeCell ref="F3:H3"/>
  </mergeCells>
  <conditionalFormatting sqref="H8">
    <cfRule type="cellIs" dxfId="244" priority="16" operator="between">
      <formula>0</formula>
      <formula>0.5</formula>
    </cfRule>
  </conditionalFormatting>
  <conditionalFormatting sqref="B10 D10 F10:G10">
    <cfRule type="cellIs" dxfId="243" priority="18" operator="between">
      <formula>0</formula>
      <formula>0.5</formula>
    </cfRule>
  </conditionalFormatting>
  <conditionalFormatting sqref="B8:C8 F8:G8">
    <cfRule type="cellIs" dxfId="242" priority="17" operator="between">
      <formula>0</formula>
      <formula>0.5</formula>
    </cfRule>
  </conditionalFormatting>
  <conditionalFormatting sqref="C8">
    <cfRule type="cellIs" dxfId="241" priority="15" operator="equal">
      <formula>0</formula>
    </cfRule>
  </conditionalFormatting>
  <conditionalFormatting sqref="B8">
    <cfRule type="cellIs" dxfId="240" priority="14" operator="equal">
      <formula>0</formula>
    </cfRule>
  </conditionalFormatting>
  <conditionalFormatting sqref="D8">
    <cfRule type="cellIs" dxfId="239" priority="12" operator="between">
      <formula>0</formula>
      <formula>0.5</formula>
    </cfRule>
  </conditionalFormatting>
  <conditionalFormatting sqref="D8">
    <cfRule type="cellIs" dxfId="238" priority="11" operator="equal">
      <formula>0</formula>
    </cfRule>
  </conditionalFormatting>
  <conditionalFormatting sqref="B7">
    <cfRule type="cellIs" dxfId="237" priority="9" operator="between">
      <formula>0</formula>
      <formula>0.5</formula>
    </cfRule>
  </conditionalFormatting>
  <conditionalFormatting sqref="B7">
    <cfRule type="cellIs" dxfId="236" priority="8" operator="equal">
      <formula>0</formula>
    </cfRule>
  </conditionalFormatting>
  <conditionalFormatting sqref="C7">
    <cfRule type="cellIs" dxfId="235" priority="7" operator="between">
      <formula>0</formula>
      <formula>0.5</formula>
    </cfRule>
  </conditionalFormatting>
  <conditionalFormatting sqref="C7">
    <cfRule type="cellIs" dxfId="234" priority="6" operator="equal">
      <formula>0</formula>
    </cfRule>
  </conditionalFormatting>
  <conditionalFormatting sqref="D7">
    <cfRule type="cellIs" dxfId="233" priority="5" operator="between">
      <formula>0</formula>
      <formula>0.5</formula>
    </cfRule>
  </conditionalFormatting>
  <conditionalFormatting sqref="D7">
    <cfRule type="cellIs" dxfId="232" priority="4" operator="equal">
      <formula>0</formula>
    </cfRule>
  </conditionalFormatting>
  <conditionalFormatting sqref="H7">
    <cfRule type="cellIs" dxfId="231" priority="3" operator="between">
      <formula>0</formula>
      <formula>0.5</formula>
    </cfRule>
  </conditionalFormatting>
  <conditionalFormatting sqref="F7">
    <cfRule type="cellIs" dxfId="230" priority="2" operator="between">
      <formula>0</formula>
      <formula>0.5</formula>
    </cfRule>
  </conditionalFormatting>
  <conditionalFormatting sqref="F7">
    <cfRule type="cellIs" dxfId="229"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616</v>
      </c>
    </row>
    <row r="2" spans="1:10" ht="15.75" x14ac:dyDescent="0.25">
      <c r="A2" s="2"/>
      <c r="B2" s="89"/>
      <c r="H2" s="79" t="s">
        <v>151</v>
      </c>
    </row>
    <row r="3" spans="1:10" ht="13.9" customHeight="1" x14ac:dyDescent="0.2">
      <c r="A3" s="90"/>
      <c r="B3" s="808">
        <f>INDICE!A3</f>
        <v>44470</v>
      </c>
      <c r="C3" s="808"/>
      <c r="D3" s="808"/>
      <c r="E3" s="91"/>
      <c r="F3" s="809" t="s">
        <v>116</v>
      </c>
      <c r="G3" s="809"/>
      <c r="H3" s="809"/>
    </row>
    <row r="4" spans="1:10" x14ac:dyDescent="0.2">
      <c r="A4" s="92"/>
      <c r="B4" s="93" t="s">
        <v>143</v>
      </c>
      <c r="C4" s="499" t="s">
        <v>144</v>
      </c>
      <c r="D4" s="93" t="s">
        <v>152</v>
      </c>
      <c r="E4" s="93"/>
      <c r="F4" s="93" t="s">
        <v>143</v>
      </c>
      <c r="G4" s="499" t="s">
        <v>144</v>
      </c>
      <c r="H4" s="93" t="s">
        <v>152</v>
      </c>
    </row>
    <row r="5" spans="1:10" x14ac:dyDescent="0.2">
      <c r="A5" s="90" t="s">
        <v>153</v>
      </c>
      <c r="B5" s="94">
        <v>68.803310000000025</v>
      </c>
      <c r="C5" s="96">
        <v>3.1137899999999989</v>
      </c>
      <c r="D5" s="345">
        <v>71.917100000000019</v>
      </c>
      <c r="E5" s="94"/>
      <c r="F5" s="94">
        <v>708.34163999999907</v>
      </c>
      <c r="G5" s="96">
        <v>34.72017000000006</v>
      </c>
      <c r="H5" s="345">
        <v>743.06180999999913</v>
      </c>
    </row>
    <row r="6" spans="1:10" x14ac:dyDescent="0.2">
      <c r="A6" s="92" t="s">
        <v>154</v>
      </c>
      <c r="B6" s="95">
        <v>13.598290000000002</v>
      </c>
      <c r="C6" s="96">
        <v>0.6868200000000001</v>
      </c>
      <c r="D6" s="346">
        <v>14.285110000000003</v>
      </c>
      <c r="E6" s="95"/>
      <c r="F6" s="95">
        <v>135.29291000000012</v>
      </c>
      <c r="G6" s="96">
        <v>7.289080000000002</v>
      </c>
      <c r="H6" s="346">
        <v>142.58199000000013</v>
      </c>
    </row>
    <row r="7" spans="1:10" x14ac:dyDescent="0.2">
      <c r="A7" s="92" t="s">
        <v>155</v>
      </c>
      <c r="B7" s="95">
        <v>8.3867999999999991</v>
      </c>
      <c r="C7" s="96">
        <v>0.63668999999999998</v>
      </c>
      <c r="D7" s="346">
        <v>9.0234899999999989</v>
      </c>
      <c r="E7" s="95"/>
      <c r="F7" s="95">
        <v>86.958709999999996</v>
      </c>
      <c r="G7" s="96">
        <v>7.1682500000000022</v>
      </c>
      <c r="H7" s="346">
        <v>94.126959999999997</v>
      </c>
    </row>
    <row r="8" spans="1:10" x14ac:dyDescent="0.2">
      <c r="A8" s="92" t="s">
        <v>156</v>
      </c>
      <c r="B8" s="95">
        <v>20.021879999999999</v>
      </c>
      <c r="C8" s="96">
        <v>1.0641299999999998</v>
      </c>
      <c r="D8" s="346">
        <v>21.086009999999998</v>
      </c>
      <c r="E8" s="95"/>
      <c r="F8" s="95">
        <v>214.18565999999998</v>
      </c>
      <c r="G8" s="96">
        <v>12.605870000000003</v>
      </c>
      <c r="H8" s="346">
        <v>226.79152999999999</v>
      </c>
    </row>
    <row r="9" spans="1:10" x14ac:dyDescent="0.2">
      <c r="A9" s="92" t="s">
        <v>157</v>
      </c>
      <c r="B9" s="95">
        <v>32.505389999999998</v>
      </c>
      <c r="C9" s="96">
        <v>9.9517999999999986</v>
      </c>
      <c r="D9" s="346">
        <v>42.457189999999997</v>
      </c>
      <c r="E9" s="95"/>
      <c r="F9" s="95">
        <v>355.0196900000002</v>
      </c>
      <c r="G9" s="96">
        <v>117.39240000000004</v>
      </c>
      <c r="H9" s="346">
        <v>472.41209000000026</v>
      </c>
    </row>
    <row r="10" spans="1:10" x14ac:dyDescent="0.2">
      <c r="A10" s="92" t="s">
        <v>158</v>
      </c>
      <c r="B10" s="95">
        <v>5.9905499999999989</v>
      </c>
      <c r="C10" s="96">
        <v>0.36517999999999995</v>
      </c>
      <c r="D10" s="346">
        <v>6.3557299999999985</v>
      </c>
      <c r="E10" s="95"/>
      <c r="F10" s="95">
        <v>62.796719999999986</v>
      </c>
      <c r="G10" s="96">
        <v>3.9966099999999996</v>
      </c>
      <c r="H10" s="346">
        <v>66.793329999999983</v>
      </c>
    </row>
    <row r="11" spans="1:10" x14ac:dyDescent="0.2">
      <c r="A11" s="92" t="s">
        <v>159</v>
      </c>
      <c r="B11" s="95">
        <v>25.208470000000005</v>
      </c>
      <c r="C11" s="96">
        <v>1.5156299999999996</v>
      </c>
      <c r="D11" s="346">
        <v>26.724100000000004</v>
      </c>
      <c r="E11" s="95"/>
      <c r="F11" s="95">
        <v>255.28347000000002</v>
      </c>
      <c r="G11" s="96">
        <v>17.186450000000018</v>
      </c>
      <c r="H11" s="346">
        <v>272.46992000000006</v>
      </c>
    </row>
    <row r="12" spans="1:10" x14ac:dyDescent="0.2">
      <c r="A12" s="92" t="s">
        <v>517</v>
      </c>
      <c r="B12" s="95">
        <v>18.543970000000005</v>
      </c>
      <c r="C12" s="96">
        <v>0.92147999999999985</v>
      </c>
      <c r="D12" s="346">
        <v>19.465450000000004</v>
      </c>
      <c r="E12" s="95"/>
      <c r="F12" s="95">
        <v>187.35530000000031</v>
      </c>
      <c r="G12" s="96">
        <v>9.8712</v>
      </c>
      <c r="H12" s="346">
        <v>197.2265000000003</v>
      </c>
      <c r="J12" s="96"/>
    </row>
    <row r="13" spans="1:10" x14ac:dyDescent="0.2">
      <c r="A13" s="92" t="s">
        <v>160</v>
      </c>
      <c r="B13" s="95">
        <v>76.565279999999973</v>
      </c>
      <c r="C13" s="96">
        <v>4.8511799999999994</v>
      </c>
      <c r="D13" s="346">
        <v>81.416459999999972</v>
      </c>
      <c r="E13" s="95"/>
      <c r="F13" s="95">
        <v>792.37151999999924</v>
      </c>
      <c r="G13" s="96">
        <v>55.333010000000009</v>
      </c>
      <c r="H13" s="346">
        <v>847.70452999999929</v>
      </c>
      <c r="J13" s="96"/>
    </row>
    <row r="14" spans="1:10" x14ac:dyDescent="0.2">
      <c r="A14" s="92" t="s">
        <v>161</v>
      </c>
      <c r="B14" s="95">
        <v>0.43221000000000004</v>
      </c>
      <c r="C14" s="96">
        <v>3.7400000000000003E-3</v>
      </c>
      <c r="D14" s="347">
        <v>0.43595000000000006</v>
      </c>
      <c r="E14" s="96"/>
      <c r="F14" s="95">
        <v>4.9552300000000002</v>
      </c>
      <c r="G14" s="96">
        <v>0.63715999999999984</v>
      </c>
      <c r="H14" s="347">
        <v>5.59239</v>
      </c>
      <c r="J14" s="96"/>
    </row>
    <row r="15" spans="1:10" x14ac:dyDescent="0.2">
      <c r="A15" s="92" t="s">
        <v>162</v>
      </c>
      <c r="B15" s="95">
        <v>50.165969999999994</v>
      </c>
      <c r="C15" s="96">
        <v>2.3226100000000001</v>
      </c>
      <c r="D15" s="346">
        <v>52.488579999999992</v>
      </c>
      <c r="E15" s="95"/>
      <c r="F15" s="95">
        <v>547.03932000000032</v>
      </c>
      <c r="G15" s="96">
        <v>27.557190000000009</v>
      </c>
      <c r="H15" s="346">
        <v>574.59651000000031</v>
      </c>
      <c r="J15" s="96"/>
    </row>
    <row r="16" spans="1:10" x14ac:dyDescent="0.2">
      <c r="A16" s="92" t="s">
        <v>163</v>
      </c>
      <c r="B16" s="95">
        <v>8.5139500000000012</v>
      </c>
      <c r="C16" s="96">
        <v>0.33585999999999994</v>
      </c>
      <c r="D16" s="346">
        <v>8.8498100000000015</v>
      </c>
      <c r="E16" s="95"/>
      <c r="F16" s="95">
        <v>88.595070000000035</v>
      </c>
      <c r="G16" s="96">
        <v>3.6706299999999992</v>
      </c>
      <c r="H16" s="346">
        <v>92.265700000000038</v>
      </c>
      <c r="J16" s="96"/>
    </row>
    <row r="17" spans="1:11" x14ac:dyDescent="0.2">
      <c r="A17" s="92" t="s">
        <v>164</v>
      </c>
      <c r="B17" s="95">
        <v>22.384069999999998</v>
      </c>
      <c r="C17" s="96">
        <v>1.39069</v>
      </c>
      <c r="D17" s="346">
        <v>23.774759999999997</v>
      </c>
      <c r="E17" s="95"/>
      <c r="F17" s="95">
        <v>236.10815999999986</v>
      </c>
      <c r="G17" s="96">
        <v>16.372760000000007</v>
      </c>
      <c r="H17" s="346">
        <v>252.48091999999986</v>
      </c>
      <c r="J17" s="96"/>
    </row>
    <row r="18" spans="1:11" x14ac:dyDescent="0.2">
      <c r="A18" s="92" t="s">
        <v>165</v>
      </c>
      <c r="B18" s="95">
        <v>2.1566199999999998</v>
      </c>
      <c r="C18" s="96">
        <v>0.12628</v>
      </c>
      <c r="D18" s="346">
        <v>2.2828999999999997</v>
      </c>
      <c r="E18" s="95"/>
      <c r="F18" s="95">
        <v>22.401969999999995</v>
      </c>
      <c r="G18" s="96">
        <v>1.4192399999999998</v>
      </c>
      <c r="H18" s="346">
        <v>23.821209999999994</v>
      </c>
      <c r="J18" s="96"/>
    </row>
    <row r="19" spans="1:11" x14ac:dyDescent="0.2">
      <c r="A19" s="92" t="s">
        <v>166</v>
      </c>
      <c r="B19" s="95">
        <v>58.971139999999991</v>
      </c>
      <c r="C19" s="96">
        <v>2.7967499999999998</v>
      </c>
      <c r="D19" s="346">
        <v>61.767889999999994</v>
      </c>
      <c r="E19" s="95"/>
      <c r="F19" s="95">
        <v>597.11722999999995</v>
      </c>
      <c r="G19" s="96">
        <v>32.388829999999999</v>
      </c>
      <c r="H19" s="346">
        <v>629.50605999999993</v>
      </c>
      <c r="J19" s="96"/>
    </row>
    <row r="20" spans="1:11" x14ac:dyDescent="0.2">
      <c r="A20" s="92" t="s">
        <v>167</v>
      </c>
      <c r="B20" s="96">
        <v>0.47816999999999998</v>
      </c>
      <c r="C20" s="96">
        <v>0</v>
      </c>
      <c r="D20" s="347">
        <v>0.47816999999999998</v>
      </c>
      <c r="E20" s="96"/>
      <c r="F20" s="95">
        <v>5.8021300000000009</v>
      </c>
      <c r="G20" s="96">
        <v>0</v>
      </c>
      <c r="H20" s="347">
        <v>5.8021300000000009</v>
      </c>
      <c r="J20" s="96"/>
    </row>
    <row r="21" spans="1:11" x14ac:dyDescent="0.2">
      <c r="A21" s="92" t="s">
        <v>168</v>
      </c>
      <c r="B21" s="95">
        <v>12.907079999999999</v>
      </c>
      <c r="C21" s="96">
        <v>0.68280999999999992</v>
      </c>
      <c r="D21" s="346">
        <v>13.589889999999999</v>
      </c>
      <c r="E21" s="95"/>
      <c r="F21" s="95">
        <v>124.89687000000005</v>
      </c>
      <c r="G21" s="96">
        <v>7.7321600000000021</v>
      </c>
      <c r="H21" s="346">
        <v>132.62903000000006</v>
      </c>
      <c r="J21" s="96"/>
      <c r="K21" s="96"/>
    </row>
    <row r="22" spans="1:11" x14ac:dyDescent="0.2">
      <c r="A22" s="92" t="s">
        <v>169</v>
      </c>
      <c r="B22" s="95">
        <v>9.8689300000000006</v>
      </c>
      <c r="C22" s="96">
        <v>0.29422999999999999</v>
      </c>
      <c r="D22" s="346">
        <v>10.163160000000001</v>
      </c>
      <c r="E22" s="95"/>
      <c r="F22" s="95">
        <v>75.122900000000044</v>
      </c>
      <c r="G22" s="96">
        <v>3.1461300000000008</v>
      </c>
      <c r="H22" s="346">
        <v>78.269030000000043</v>
      </c>
      <c r="J22" s="96"/>
    </row>
    <row r="23" spans="1:11" x14ac:dyDescent="0.2">
      <c r="A23" s="97" t="s">
        <v>170</v>
      </c>
      <c r="B23" s="98">
        <v>15.004260000000002</v>
      </c>
      <c r="C23" s="96">
        <v>1.02155</v>
      </c>
      <c r="D23" s="348">
        <v>16.025810000000003</v>
      </c>
      <c r="E23" s="98"/>
      <c r="F23" s="98">
        <v>178.46286999999992</v>
      </c>
      <c r="G23" s="96">
        <v>12.07516</v>
      </c>
      <c r="H23" s="348">
        <v>190.53802999999994</v>
      </c>
      <c r="J23" s="96"/>
    </row>
    <row r="24" spans="1:11" x14ac:dyDescent="0.2">
      <c r="A24" s="99" t="s">
        <v>434</v>
      </c>
      <c r="B24" s="100">
        <v>450.50633999999945</v>
      </c>
      <c r="C24" s="100">
        <v>32.081220000000009</v>
      </c>
      <c r="D24" s="100">
        <v>482.58755999999948</v>
      </c>
      <c r="E24" s="100"/>
      <c r="F24" s="100">
        <v>4678.1073699999897</v>
      </c>
      <c r="G24" s="100">
        <v>370.56230000000119</v>
      </c>
      <c r="H24" s="100">
        <v>5048.6696699999911</v>
      </c>
      <c r="J24" s="96"/>
    </row>
    <row r="25" spans="1:11" x14ac:dyDescent="0.2">
      <c r="H25" s="79" t="s">
        <v>221</v>
      </c>
      <c r="J25" s="96"/>
    </row>
    <row r="26" spans="1:11" x14ac:dyDescent="0.2">
      <c r="A26" s="349" t="s">
        <v>566</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28" priority="11" operator="between">
      <formula>0</formula>
      <formula>0.5</formula>
    </cfRule>
    <cfRule type="cellIs" dxfId="227" priority="12" operator="between">
      <formula>0</formula>
      <formula>0.49</formula>
    </cfRule>
  </conditionalFormatting>
  <conditionalFormatting sqref="C5:C23">
    <cfRule type="cellIs" dxfId="226" priority="10" stopIfTrue="1" operator="equal">
      <formula>0</formula>
    </cfRule>
  </conditionalFormatting>
  <conditionalFormatting sqref="G20">
    <cfRule type="cellIs" dxfId="225" priority="9" stopIfTrue="1" operator="equal">
      <formula>0</formula>
    </cfRule>
  </conditionalFormatting>
  <conditionalFormatting sqref="G5:G23">
    <cfRule type="cellIs" dxfId="224" priority="8" stopIfTrue="1" operator="equal">
      <formula>0</formula>
    </cfRule>
  </conditionalFormatting>
  <conditionalFormatting sqref="J12:J30">
    <cfRule type="cellIs" dxfId="223" priority="6" operator="between">
      <formula>0</formula>
      <formula>0.5</formula>
    </cfRule>
    <cfRule type="cellIs" dxfId="222" priority="7" operator="between">
      <formula>0</formula>
      <formula>0.49</formula>
    </cfRule>
  </conditionalFormatting>
  <conditionalFormatting sqref="J27">
    <cfRule type="cellIs" dxfId="221" priority="5" stopIfTrue="1" operator="equal">
      <formula>0</formula>
    </cfRule>
  </conditionalFormatting>
  <conditionalFormatting sqref="J12:J30">
    <cfRule type="cellIs" dxfId="22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0" t="s">
        <v>27</v>
      </c>
      <c r="B1" s="361"/>
      <c r="C1" s="361"/>
      <c r="D1" s="361"/>
      <c r="E1" s="361"/>
      <c r="F1" s="361"/>
      <c r="G1" s="361"/>
      <c r="H1" s="361"/>
    </row>
    <row r="2" spans="1:8" ht="15.75" x14ac:dyDescent="0.25">
      <c r="A2" s="362"/>
      <c r="B2" s="363"/>
      <c r="C2" s="336"/>
      <c r="D2" s="336"/>
      <c r="E2" s="336"/>
      <c r="F2" s="336"/>
      <c r="G2" s="351"/>
      <c r="H2" s="351" t="s">
        <v>151</v>
      </c>
    </row>
    <row r="3" spans="1:8" x14ac:dyDescent="0.2">
      <c r="A3" s="352"/>
      <c r="B3" s="810">
        <f>INDICE!A3</f>
        <v>44470</v>
      </c>
      <c r="C3" s="811"/>
      <c r="D3" s="811" t="s">
        <v>115</v>
      </c>
      <c r="E3" s="811"/>
      <c r="F3" s="811" t="s">
        <v>116</v>
      </c>
      <c r="G3" s="812"/>
      <c r="H3" s="811"/>
    </row>
    <row r="4" spans="1:8" x14ac:dyDescent="0.2">
      <c r="A4" s="353"/>
      <c r="B4" s="354" t="s">
        <v>47</v>
      </c>
      <c r="C4" s="354" t="s">
        <v>425</v>
      </c>
      <c r="D4" s="354" t="s">
        <v>47</v>
      </c>
      <c r="E4" s="354" t="s">
        <v>425</v>
      </c>
      <c r="F4" s="354" t="s">
        <v>47</v>
      </c>
      <c r="G4" s="355" t="s">
        <v>425</v>
      </c>
      <c r="H4" s="355" t="s">
        <v>106</v>
      </c>
    </row>
    <row r="5" spans="1:8" x14ac:dyDescent="0.2">
      <c r="A5" s="356" t="s">
        <v>171</v>
      </c>
      <c r="B5" s="328">
        <v>1901.8354700000009</v>
      </c>
      <c r="C5" s="321">
        <v>4.3662151076426499</v>
      </c>
      <c r="D5" s="320">
        <v>18071.331419999999</v>
      </c>
      <c r="E5" s="321">
        <v>11.801823955243449</v>
      </c>
      <c r="F5" s="320">
        <v>21400.166030000004</v>
      </c>
      <c r="G5" s="335">
        <v>7.3099805998649359</v>
      </c>
      <c r="H5" s="326">
        <v>70.013097271394017</v>
      </c>
    </row>
    <row r="6" spans="1:8" x14ac:dyDescent="0.2">
      <c r="A6" s="356" t="s">
        <v>172</v>
      </c>
      <c r="B6" s="592">
        <v>0.54264999999999997</v>
      </c>
      <c r="C6" s="335">
        <v>-68.115047887654981</v>
      </c>
      <c r="D6" s="357">
        <v>10.030589999999998</v>
      </c>
      <c r="E6" s="321">
        <v>-55.417578930244851</v>
      </c>
      <c r="F6" s="320">
        <v>25.988979999999994</v>
      </c>
      <c r="G6" s="357">
        <v>7.1958751858093558E-3</v>
      </c>
      <c r="H6" s="326">
        <v>8.5025928405113083E-2</v>
      </c>
    </row>
    <row r="7" spans="1:8" x14ac:dyDescent="0.2">
      <c r="A7" s="356" t="s">
        <v>173</v>
      </c>
      <c r="B7" s="717">
        <v>8.0000000000000002E-3</v>
      </c>
      <c r="C7" s="716">
        <v>-28.762243989314339</v>
      </c>
      <c r="D7" s="357">
        <v>0.62380999999999998</v>
      </c>
      <c r="E7" s="716">
        <v>-44.018271396649048</v>
      </c>
      <c r="F7" s="357">
        <v>0.66096999999999995</v>
      </c>
      <c r="G7" s="321">
        <v>-92.499758869352576</v>
      </c>
      <c r="H7" s="592">
        <v>2.1624391529766695E-3</v>
      </c>
    </row>
    <row r="8" spans="1:8" x14ac:dyDescent="0.2">
      <c r="A8" s="367" t="s">
        <v>174</v>
      </c>
      <c r="B8" s="329">
        <v>1902.3861200000008</v>
      </c>
      <c r="C8" s="330">
        <v>4.2983812492422926</v>
      </c>
      <c r="D8" s="329">
        <v>18081.985819999998</v>
      </c>
      <c r="E8" s="376">
        <v>11.704552275676543</v>
      </c>
      <c r="F8" s="329">
        <v>21426.815980000003</v>
      </c>
      <c r="G8" s="330">
        <v>7.2564511984424511</v>
      </c>
      <c r="H8" s="330">
        <v>70.100285638952116</v>
      </c>
    </row>
    <row r="9" spans="1:8" x14ac:dyDescent="0.2">
      <c r="A9" s="356" t="s">
        <v>175</v>
      </c>
      <c r="B9" s="328">
        <v>405.87480999999991</v>
      </c>
      <c r="C9" s="321">
        <v>5.7727517849380332</v>
      </c>
      <c r="D9" s="320">
        <v>3653.9373199999995</v>
      </c>
      <c r="E9" s="321">
        <v>1.2874793629804164</v>
      </c>
      <c r="F9" s="320">
        <v>4516.7492699999993</v>
      </c>
      <c r="G9" s="321">
        <v>2.1969128013103334</v>
      </c>
      <c r="H9" s="326">
        <v>14.777063203514212</v>
      </c>
    </row>
    <row r="10" spans="1:8" x14ac:dyDescent="0.2">
      <c r="A10" s="356" t="s">
        <v>176</v>
      </c>
      <c r="B10" s="328">
        <v>88.314189999999996</v>
      </c>
      <c r="C10" s="321">
        <v>14.789430982863413</v>
      </c>
      <c r="D10" s="320">
        <v>822.6898299999998</v>
      </c>
      <c r="E10" s="321">
        <v>-4.3567186701515741</v>
      </c>
      <c r="F10" s="320">
        <v>1081.5415399999997</v>
      </c>
      <c r="G10" s="321">
        <v>-9.8294241658900141</v>
      </c>
      <c r="H10" s="326">
        <v>3.5383871759182441</v>
      </c>
    </row>
    <row r="11" spans="1:8" x14ac:dyDescent="0.2">
      <c r="A11" s="356" t="s">
        <v>177</v>
      </c>
      <c r="B11" s="328">
        <v>331.69927000000001</v>
      </c>
      <c r="C11" s="321">
        <v>15.112344099559728</v>
      </c>
      <c r="D11" s="320">
        <v>2972.9906000000005</v>
      </c>
      <c r="E11" s="321">
        <v>3.9894581708864716</v>
      </c>
      <c r="F11" s="320">
        <v>3540.8399599999998</v>
      </c>
      <c r="G11" s="321">
        <v>5.1072698893048285</v>
      </c>
      <c r="H11" s="326">
        <v>11.58426398161542</v>
      </c>
    </row>
    <row r="12" spans="1:8" s="3" customFormat="1" x14ac:dyDescent="0.2">
      <c r="A12" s="358" t="s">
        <v>148</v>
      </c>
      <c r="B12" s="331">
        <v>2728.2743900000005</v>
      </c>
      <c r="C12" s="332">
        <v>6.0431599673538043</v>
      </c>
      <c r="D12" s="331">
        <v>25531.603569999992</v>
      </c>
      <c r="E12" s="332">
        <v>8.5807947077248734</v>
      </c>
      <c r="F12" s="331">
        <v>30565.946750000006</v>
      </c>
      <c r="G12" s="332">
        <v>5.526953251214163</v>
      </c>
      <c r="H12" s="332">
        <v>100</v>
      </c>
    </row>
    <row r="13" spans="1:8" x14ac:dyDescent="0.2">
      <c r="A13" s="368" t="s">
        <v>149</v>
      </c>
      <c r="B13" s="333"/>
      <c r="C13" s="333"/>
      <c r="D13" s="333"/>
      <c r="E13" s="333"/>
      <c r="F13" s="333"/>
      <c r="G13" s="333"/>
      <c r="H13" s="333"/>
    </row>
    <row r="14" spans="1:8" s="105" customFormat="1" x14ac:dyDescent="0.2">
      <c r="A14" s="609" t="s">
        <v>178</v>
      </c>
      <c r="B14" s="600">
        <v>116.33642000000002</v>
      </c>
      <c r="C14" s="601">
        <v>-16.989753477525547</v>
      </c>
      <c r="D14" s="602">
        <v>1131.3127899999997</v>
      </c>
      <c r="E14" s="601">
        <v>-7.1738370600158738</v>
      </c>
      <c r="F14" s="320">
        <v>1361.2179799999997</v>
      </c>
      <c r="G14" s="601">
        <v>-6.0120517858744718</v>
      </c>
      <c r="H14" s="603">
        <v>4.453380721799495</v>
      </c>
    </row>
    <row r="15" spans="1:8" s="105" customFormat="1" x14ac:dyDescent="0.2">
      <c r="A15" s="610" t="s">
        <v>567</v>
      </c>
      <c r="B15" s="605">
        <v>6.1152895711833706</v>
      </c>
      <c r="C15" s="606"/>
      <c r="D15" s="607">
        <v>6.2565738147448657</v>
      </c>
      <c r="E15" s="606"/>
      <c r="F15" s="607">
        <v>6.3528710064555263</v>
      </c>
      <c r="G15" s="606"/>
      <c r="H15" s="608"/>
    </row>
    <row r="16" spans="1:8" s="105" customFormat="1" x14ac:dyDescent="0.2">
      <c r="A16" s="611" t="s">
        <v>431</v>
      </c>
      <c r="B16" s="612">
        <v>256.65516000000002</v>
      </c>
      <c r="C16" s="613">
        <v>26.16644344855877</v>
      </c>
      <c r="D16" s="614">
        <v>2147.5460200000002</v>
      </c>
      <c r="E16" s="613">
        <v>4.0543230710949025</v>
      </c>
      <c r="F16" s="614">
        <v>2545.1162999999997</v>
      </c>
      <c r="G16" s="613">
        <v>3.5257232541943107</v>
      </c>
      <c r="H16" s="615">
        <v>8.326639841443809</v>
      </c>
    </row>
    <row r="17" spans="1:22" x14ac:dyDescent="0.2">
      <c r="A17" s="364"/>
      <c r="B17" s="361"/>
      <c r="C17" s="361"/>
      <c r="D17" s="361"/>
      <c r="E17" s="361"/>
      <c r="F17" s="361"/>
      <c r="G17" s="361"/>
      <c r="H17" s="365" t="s">
        <v>221</v>
      </c>
    </row>
    <row r="18" spans="1:22" x14ac:dyDescent="0.2">
      <c r="A18" s="359" t="s">
        <v>483</v>
      </c>
      <c r="B18" s="336"/>
      <c r="C18" s="336"/>
      <c r="D18" s="336"/>
      <c r="E18" s="336"/>
      <c r="F18" s="320"/>
      <c r="G18" s="336"/>
      <c r="H18" s="336"/>
      <c r="I18" s="88"/>
      <c r="J18" s="88"/>
      <c r="K18" s="88"/>
      <c r="L18" s="88"/>
      <c r="M18" s="88"/>
      <c r="N18" s="88"/>
    </row>
    <row r="19" spans="1:22" x14ac:dyDescent="0.2">
      <c r="A19" s="813" t="s">
        <v>432</v>
      </c>
      <c r="B19" s="814"/>
      <c r="C19" s="814"/>
      <c r="D19" s="814"/>
      <c r="E19" s="814"/>
      <c r="F19" s="814"/>
      <c r="G19" s="814"/>
      <c r="H19" s="336"/>
      <c r="I19" s="88"/>
      <c r="J19" s="88"/>
      <c r="K19" s="88"/>
      <c r="L19" s="88"/>
      <c r="M19" s="88"/>
      <c r="N19" s="88"/>
    </row>
    <row r="20" spans="1:22" ht="14.25" x14ac:dyDescent="0.2">
      <c r="A20" s="133" t="s">
        <v>537</v>
      </c>
      <c r="B20" s="366"/>
      <c r="C20" s="366"/>
      <c r="D20" s="366"/>
      <c r="E20" s="366"/>
      <c r="F20" s="366"/>
      <c r="G20" s="366"/>
      <c r="H20" s="366"/>
      <c r="I20" s="88"/>
      <c r="J20" s="88"/>
      <c r="K20" s="88"/>
      <c r="L20" s="88"/>
      <c r="M20" s="88"/>
      <c r="N20" s="88"/>
    </row>
    <row r="21" spans="1:22" x14ac:dyDescent="0.2">
      <c r="A21" s="138"/>
      <c r="B21" s="84"/>
      <c r="C21" s="84"/>
      <c r="D21" s="84"/>
      <c r="E21" s="84"/>
      <c r="F21" s="84"/>
      <c r="G21" s="84"/>
      <c r="H21" s="84"/>
    </row>
    <row r="23" spans="1:22" x14ac:dyDescent="0.2">
      <c r="D23" s="636"/>
      <c r="E23" s="636"/>
      <c r="F23" s="636"/>
      <c r="G23" s="636"/>
      <c r="H23" s="636"/>
      <c r="I23" s="636"/>
      <c r="J23" s="636"/>
      <c r="K23" s="636"/>
      <c r="L23" s="636"/>
      <c r="M23" s="636"/>
      <c r="N23" s="636"/>
      <c r="O23" s="636"/>
      <c r="P23" s="636"/>
      <c r="Q23" s="636"/>
      <c r="R23" s="636"/>
      <c r="S23" s="636"/>
      <c r="T23" s="636"/>
      <c r="U23" s="636"/>
      <c r="V23" s="636"/>
    </row>
    <row r="24" spans="1:22" x14ac:dyDescent="0.2">
      <c r="B24" s="81" t="s">
        <v>373</v>
      </c>
    </row>
    <row r="32" spans="1:22" x14ac:dyDescent="0.2">
      <c r="C32" s="81" t="s">
        <v>373</v>
      </c>
    </row>
  </sheetData>
  <mergeCells count="4">
    <mergeCell ref="B3:C3"/>
    <mergeCell ref="D3:E3"/>
    <mergeCell ref="F3:H3"/>
    <mergeCell ref="A19:G19"/>
  </mergeCells>
  <conditionalFormatting sqref="B6">
    <cfRule type="cellIs" dxfId="219" priority="29" operator="between">
      <formula>0</formula>
      <formula>0.5</formula>
    </cfRule>
    <cfRule type="cellIs" dxfId="218" priority="30" operator="between">
      <formula>0</formula>
      <formula>0.49</formula>
    </cfRule>
  </conditionalFormatting>
  <conditionalFormatting sqref="D6">
    <cfRule type="cellIs" dxfId="217" priority="27" operator="between">
      <formula>0</formula>
      <formula>0.5</formula>
    </cfRule>
    <cfRule type="cellIs" dxfId="216" priority="28" operator="between">
      <formula>0</formula>
      <formula>0.49</formula>
    </cfRule>
  </conditionalFormatting>
  <conditionalFormatting sqref="D7">
    <cfRule type="cellIs" dxfId="215" priority="25" operator="between">
      <formula>0</formula>
      <formula>0.5</formula>
    </cfRule>
    <cfRule type="cellIs" dxfId="214" priority="26" operator="between">
      <formula>0</formula>
      <formula>0.49</formula>
    </cfRule>
  </conditionalFormatting>
  <conditionalFormatting sqref="B7">
    <cfRule type="cellIs" dxfId="213" priority="13" operator="between">
      <formula>0</formula>
      <formula>0.5</formula>
    </cfRule>
    <cfRule type="cellIs" dxfId="212" priority="14" operator="between">
      <formula>0</formula>
      <formula>0.49</formula>
    </cfRule>
  </conditionalFormatting>
  <conditionalFormatting sqref="E8">
    <cfRule type="cellIs" dxfId="211" priority="9" operator="between">
      <formula>-0.04999999</formula>
      <formula>-0.00000001</formula>
    </cfRule>
  </conditionalFormatting>
  <conditionalFormatting sqref="H7">
    <cfRule type="cellIs" dxfId="210" priority="5" operator="between">
      <formula>0</formula>
      <formula>0.5</formula>
    </cfRule>
    <cfRule type="cellIs" dxfId="209" priority="6" operator="between">
      <formula>0</formula>
      <formula>0.49</formula>
    </cfRule>
  </conditionalFormatting>
  <conditionalFormatting sqref="F7">
    <cfRule type="cellIs" dxfId="208" priority="3" operator="between">
      <formula>0</formula>
      <formula>0.5</formula>
    </cfRule>
    <cfRule type="cellIs" dxfId="207" priority="4" operator="between">
      <formula>0</formula>
      <formula>0.49</formula>
    </cfRule>
  </conditionalFormatting>
  <conditionalFormatting sqref="G6">
    <cfRule type="cellIs" dxfId="206" priority="1" operator="between">
      <formula>0</formula>
      <formula>0.5</formula>
    </cfRule>
    <cfRule type="cellIs" dxfId="205"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433</v>
      </c>
    </row>
    <row r="2" spans="1:10" ht="15.75" x14ac:dyDescent="0.25">
      <c r="A2" s="2"/>
      <c r="J2" s="79" t="s">
        <v>151</v>
      </c>
    </row>
    <row r="3" spans="1:10" ht="13.9" customHeight="1" x14ac:dyDescent="0.2">
      <c r="A3" s="90" t="s">
        <v>521</v>
      </c>
      <c r="B3" s="808">
        <f>INDICE!A3</f>
        <v>44470</v>
      </c>
      <c r="C3" s="808"/>
      <c r="D3" s="808">
        <f>INDICE!C3</f>
        <v>0</v>
      </c>
      <c r="E3" s="808"/>
      <c r="F3" s="91"/>
      <c r="G3" s="809" t="s">
        <v>116</v>
      </c>
      <c r="H3" s="809"/>
      <c r="I3" s="809"/>
      <c r="J3" s="809"/>
    </row>
    <row r="4" spans="1:10" x14ac:dyDescent="0.2">
      <c r="A4" s="92"/>
      <c r="B4" s="93" t="s">
        <v>179</v>
      </c>
      <c r="C4" s="93" t="s">
        <v>180</v>
      </c>
      <c r="D4" s="93" t="s">
        <v>181</v>
      </c>
      <c r="E4" s="93" t="s">
        <v>182</v>
      </c>
      <c r="F4" s="93"/>
      <c r="G4" s="93" t="s">
        <v>179</v>
      </c>
      <c r="H4" s="93" t="s">
        <v>180</v>
      </c>
      <c r="I4" s="93" t="s">
        <v>181</v>
      </c>
      <c r="J4" s="93" t="s">
        <v>182</v>
      </c>
    </row>
    <row r="5" spans="1:10" x14ac:dyDescent="0.2">
      <c r="A5" s="369" t="s">
        <v>153</v>
      </c>
      <c r="B5" s="94">
        <v>306.89654999999993</v>
      </c>
      <c r="C5" s="94">
        <v>60.59556000000002</v>
      </c>
      <c r="D5" s="94">
        <v>3.3292299999999995</v>
      </c>
      <c r="E5" s="345">
        <v>370.82133999999996</v>
      </c>
      <c r="F5" s="94"/>
      <c r="G5" s="94">
        <v>3449.4757099999993</v>
      </c>
      <c r="H5" s="94">
        <v>704.90613999999994</v>
      </c>
      <c r="I5" s="94">
        <v>50.928169999999994</v>
      </c>
      <c r="J5" s="345">
        <v>4205.310019999999</v>
      </c>
    </row>
    <row r="6" spans="1:10" x14ac:dyDescent="0.2">
      <c r="A6" s="370" t="s">
        <v>154</v>
      </c>
      <c r="B6" s="96">
        <v>84.158570000000012</v>
      </c>
      <c r="C6" s="96">
        <v>30.858659999999997</v>
      </c>
      <c r="D6" s="96">
        <v>4.6670599999999993</v>
      </c>
      <c r="E6" s="347">
        <v>119.68429</v>
      </c>
      <c r="F6" s="96"/>
      <c r="G6" s="96">
        <v>861.56266000000005</v>
      </c>
      <c r="H6" s="96">
        <v>318.61315999999977</v>
      </c>
      <c r="I6" s="96">
        <v>68.142630000000011</v>
      </c>
      <c r="J6" s="347">
        <v>1248.31845</v>
      </c>
    </row>
    <row r="7" spans="1:10" x14ac:dyDescent="0.2">
      <c r="A7" s="370" t="s">
        <v>155</v>
      </c>
      <c r="B7" s="96">
        <v>34.649009999999997</v>
      </c>
      <c r="C7" s="96">
        <v>6.6066499999999992</v>
      </c>
      <c r="D7" s="96">
        <v>2.2147700000000001</v>
      </c>
      <c r="E7" s="347">
        <v>43.47043</v>
      </c>
      <c r="F7" s="96"/>
      <c r="G7" s="96">
        <v>390.3325900000001</v>
      </c>
      <c r="H7" s="96">
        <v>81.291330000000002</v>
      </c>
      <c r="I7" s="96">
        <v>40.422949999999993</v>
      </c>
      <c r="J7" s="347">
        <v>512.04687000000013</v>
      </c>
    </row>
    <row r="8" spans="1:10" x14ac:dyDescent="0.2">
      <c r="A8" s="370" t="s">
        <v>156</v>
      </c>
      <c r="B8" s="96">
        <v>30.016609999999996</v>
      </c>
      <c r="C8" s="96">
        <v>4.4676</v>
      </c>
      <c r="D8" s="96">
        <v>7.2161</v>
      </c>
      <c r="E8" s="347">
        <v>41.700309999999995</v>
      </c>
      <c r="F8" s="96"/>
      <c r="G8" s="96">
        <v>344.02255999999988</v>
      </c>
      <c r="H8" s="96">
        <v>52.030929999999984</v>
      </c>
      <c r="I8" s="96">
        <v>83.356059999999999</v>
      </c>
      <c r="J8" s="347">
        <v>479.40954999999991</v>
      </c>
    </row>
    <row r="9" spans="1:10" x14ac:dyDescent="0.2">
      <c r="A9" s="370" t="s">
        <v>157</v>
      </c>
      <c r="B9" s="96">
        <v>53.408629999999988</v>
      </c>
      <c r="C9" s="96">
        <v>0</v>
      </c>
      <c r="D9" s="96">
        <v>0</v>
      </c>
      <c r="E9" s="347">
        <v>53.408629999999988</v>
      </c>
      <c r="F9" s="96"/>
      <c r="G9" s="96">
        <v>598.97185999999988</v>
      </c>
      <c r="H9" s="96">
        <v>0</v>
      </c>
      <c r="I9" s="96">
        <v>4.9776699999999998</v>
      </c>
      <c r="J9" s="347">
        <v>603.94952999999987</v>
      </c>
    </row>
    <row r="10" spans="1:10" x14ac:dyDescent="0.2">
      <c r="A10" s="370" t="s">
        <v>158</v>
      </c>
      <c r="B10" s="96">
        <v>24.507069999999999</v>
      </c>
      <c r="C10" s="96">
        <v>5.0986799999999999</v>
      </c>
      <c r="D10" s="96">
        <v>0.16007999999999997</v>
      </c>
      <c r="E10" s="347">
        <v>29.765830000000001</v>
      </c>
      <c r="F10" s="96"/>
      <c r="G10" s="96">
        <v>285.0074699999999</v>
      </c>
      <c r="H10" s="96">
        <v>61.483560000000011</v>
      </c>
      <c r="I10" s="96">
        <v>1.91658</v>
      </c>
      <c r="J10" s="347">
        <v>348.40760999999992</v>
      </c>
    </row>
    <row r="11" spans="1:10" x14ac:dyDescent="0.2">
      <c r="A11" s="370" t="s">
        <v>159</v>
      </c>
      <c r="B11" s="96">
        <v>142.71967000000004</v>
      </c>
      <c r="C11" s="96">
        <v>67.98593000000001</v>
      </c>
      <c r="D11" s="96">
        <v>10.45707</v>
      </c>
      <c r="E11" s="347">
        <v>221.16267000000005</v>
      </c>
      <c r="F11" s="96"/>
      <c r="G11" s="96">
        <v>1603.208089999998</v>
      </c>
      <c r="H11" s="96">
        <v>692.42052000000012</v>
      </c>
      <c r="I11" s="96">
        <v>138.47500000000005</v>
      </c>
      <c r="J11" s="347">
        <v>2434.1036099999978</v>
      </c>
    </row>
    <row r="12" spans="1:10" x14ac:dyDescent="0.2">
      <c r="A12" s="370" t="s">
        <v>517</v>
      </c>
      <c r="B12" s="96">
        <v>115.51437</v>
      </c>
      <c r="C12" s="96">
        <v>52.958330000000004</v>
      </c>
      <c r="D12" s="96">
        <v>5.8707500000000001</v>
      </c>
      <c r="E12" s="347">
        <v>174.34344999999999</v>
      </c>
      <c r="F12" s="96"/>
      <c r="G12" s="96">
        <v>1245.1877500000005</v>
      </c>
      <c r="H12" s="96">
        <v>600.87671999999964</v>
      </c>
      <c r="I12" s="96">
        <v>81.081309999999959</v>
      </c>
      <c r="J12" s="347">
        <v>1927.1457800000003</v>
      </c>
    </row>
    <row r="13" spans="1:10" x14ac:dyDescent="0.2">
      <c r="A13" s="370" t="s">
        <v>160</v>
      </c>
      <c r="B13" s="96">
        <v>294.20143999999993</v>
      </c>
      <c r="C13" s="96">
        <v>48.035630000000005</v>
      </c>
      <c r="D13" s="96">
        <v>18.00197</v>
      </c>
      <c r="E13" s="347">
        <v>360.23903999999993</v>
      </c>
      <c r="F13" s="96"/>
      <c r="G13" s="96">
        <v>3359.4424200000026</v>
      </c>
      <c r="H13" s="96">
        <v>538.61777000000018</v>
      </c>
      <c r="I13" s="96">
        <v>118.27502</v>
      </c>
      <c r="J13" s="347">
        <v>4016.3352100000029</v>
      </c>
    </row>
    <row r="14" spans="1:10" x14ac:dyDescent="0.2">
      <c r="A14" s="370" t="s">
        <v>161</v>
      </c>
      <c r="B14" s="96">
        <v>0.91720000000000002</v>
      </c>
      <c r="C14" s="96">
        <v>0</v>
      </c>
      <c r="D14" s="96">
        <v>0.12073</v>
      </c>
      <c r="E14" s="347">
        <v>1.03793</v>
      </c>
      <c r="F14" s="96"/>
      <c r="G14" s="96">
        <v>10.203190000000001</v>
      </c>
      <c r="H14" s="96">
        <v>0</v>
      </c>
      <c r="I14" s="96">
        <v>7.4588799999999997</v>
      </c>
      <c r="J14" s="347">
        <v>17.66207</v>
      </c>
    </row>
    <row r="15" spans="1:10" x14ac:dyDescent="0.2">
      <c r="A15" s="370" t="s">
        <v>162</v>
      </c>
      <c r="B15" s="96">
        <v>173.46713999999994</v>
      </c>
      <c r="C15" s="96">
        <v>21.253960000000003</v>
      </c>
      <c r="D15" s="96">
        <v>5.5461099999999997</v>
      </c>
      <c r="E15" s="347">
        <v>200.26720999999995</v>
      </c>
      <c r="F15" s="96"/>
      <c r="G15" s="96">
        <v>2046.5816100000006</v>
      </c>
      <c r="H15" s="96">
        <v>272.19114000000019</v>
      </c>
      <c r="I15" s="96">
        <v>61.624659999999992</v>
      </c>
      <c r="J15" s="347">
        <v>2380.3974100000009</v>
      </c>
    </row>
    <row r="16" spans="1:10" x14ac:dyDescent="0.2">
      <c r="A16" s="370" t="s">
        <v>163</v>
      </c>
      <c r="B16" s="96">
        <v>58.634340000000009</v>
      </c>
      <c r="C16" s="96">
        <v>14.916779999999999</v>
      </c>
      <c r="D16" s="96">
        <v>0.67982999999999993</v>
      </c>
      <c r="E16" s="347">
        <v>74.230950000000007</v>
      </c>
      <c r="F16" s="96"/>
      <c r="G16" s="96">
        <v>648.39515999999969</v>
      </c>
      <c r="H16" s="96">
        <v>154.93576999999996</v>
      </c>
      <c r="I16" s="96">
        <v>12.121990000000002</v>
      </c>
      <c r="J16" s="347">
        <v>815.45291999999961</v>
      </c>
    </row>
    <row r="17" spans="1:10" x14ac:dyDescent="0.2">
      <c r="A17" s="370" t="s">
        <v>164</v>
      </c>
      <c r="B17" s="96">
        <v>119.85150999999999</v>
      </c>
      <c r="C17" s="96">
        <v>30.376720000000002</v>
      </c>
      <c r="D17" s="96">
        <v>14.41409</v>
      </c>
      <c r="E17" s="347">
        <v>164.64231999999998</v>
      </c>
      <c r="F17" s="96"/>
      <c r="G17" s="96">
        <v>1317.5958899999998</v>
      </c>
      <c r="H17" s="96">
        <v>334.74610000000001</v>
      </c>
      <c r="I17" s="96">
        <v>177.93548000000007</v>
      </c>
      <c r="J17" s="347">
        <v>1830.27747</v>
      </c>
    </row>
    <row r="18" spans="1:10" x14ac:dyDescent="0.2">
      <c r="A18" s="370" t="s">
        <v>165</v>
      </c>
      <c r="B18" s="96">
        <v>11.851559999999999</v>
      </c>
      <c r="C18" s="96">
        <v>4.31053</v>
      </c>
      <c r="D18" s="96">
        <v>1.0059100000000001</v>
      </c>
      <c r="E18" s="347">
        <v>17.167999999999999</v>
      </c>
      <c r="F18" s="96"/>
      <c r="G18" s="96">
        <v>141.47927999999996</v>
      </c>
      <c r="H18" s="96">
        <v>49.99734999999999</v>
      </c>
      <c r="I18" s="96">
        <v>13.793479999999999</v>
      </c>
      <c r="J18" s="347">
        <v>205.27010999999993</v>
      </c>
    </row>
    <row r="19" spans="1:10" x14ac:dyDescent="0.2">
      <c r="A19" s="370" t="s">
        <v>166</v>
      </c>
      <c r="B19" s="96">
        <v>165.58115000000004</v>
      </c>
      <c r="C19" s="96">
        <v>15.087240000000001</v>
      </c>
      <c r="D19" s="96">
        <v>9.0499599999999987</v>
      </c>
      <c r="E19" s="347">
        <v>189.71835000000004</v>
      </c>
      <c r="F19" s="96"/>
      <c r="G19" s="96">
        <v>1824.5100999999984</v>
      </c>
      <c r="H19" s="96">
        <v>201.00406000000007</v>
      </c>
      <c r="I19" s="96">
        <v>144.86493999999999</v>
      </c>
      <c r="J19" s="347">
        <v>2170.3790999999983</v>
      </c>
    </row>
    <row r="20" spans="1:10" x14ac:dyDescent="0.2">
      <c r="A20" s="370" t="s">
        <v>167</v>
      </c>
      <c r="B20" s="96">
        <v>0.99639999999999995</v>
      </c>
      <c r="C20" s="96">
        <v>0</v>
      </c>
      <c r="D20" s="96">
        <v>0</v>
      </c>
      <c r="E20" s="347">
        <v>0.99639999999999995</v>
      </c>
      <c r="F20" s="96"/>
      <c r="G20" s="96">
        <v>12.253879999999999</v>
      </c>
      <c r="H20" s="96">
        <v>0</v>
      </c>
      <c r="I20" s="96">
        <v>0</v>
      </c>
      <c r="J20" s="347">
        <v>12.253879999999999</v>
      </c>
    </row>
    <row r="21" spans="1:10" x14ac:dyDescent="0.2">
      <c r="A21" s="370" t="s">
        <v>168</v>
      </c>
      <c r="B21" s="96">
        <v>81.134259999999998</v>
      </c>
      <c r="C21" s="96">
        <v>14.492720000000002</v>
      </c>
      <c r="D21" s="96">
        <v>0.62578</v>
      </c>
      <c r="E21" s="347">
        <v>96.252760000000009</v>
      </c>
      <c r="F21" s="96"/>
      <c r="G21" s="96">
        <v>900.56617999999992</v>
      </c>
      <c r="H21" s="96">
        <v>154.79451999999995</v>
      </c>
      <c r="I21" s="96">
        <v>7.1491100000000003</v>
      </c>
      <c r="J21" s="347">
        <v>1062.50981</v>
      </c>
    </row>
    <row r="22" spans="1:10" x14ac:dyDescent="0.2">
      <c r="A22" s="370" t="s">
        <v>169</v>
      </c>
      <c r="B22" s="96">
        <v>68.572829999999996</v>
      </c>
      <c r="C22" s="96">
        <v>11.750729999999999</v>
      </c>
      <c r="D22" s="96">
        <v>0.95877000000000001</v>
      </c>
      <c r="E22" s="347">
        <v>81.282330000000002</v>
      </c>
      <c r="F22" s="96"/>
      <c r="G22" s="96">
        <v>653.64164000000005</v>
      </c>
      <c r="H22" s="96">
        <v>109.27072999999999</v>
      </c>
      <c r="I22" s="96">
        <v>14.238790000000002</v>
      </c>
      <c r="J22" s="347">
        <v>777.15116</v>
      </c>
    </row>
    <row r="23" spans="1:10" x14ac:dyDescent="0.2">
      <c r="A23" s="371" t="s">
        <v>170</v>
      </c>
      <c r="B23" s="96">
        <v>134.75715999999997</v>
      </c>
      <c r="C23" s="96">
        <v>17.079090000000004</v>
      </c>
      <c r="D23" s="96">
        <v>3.9959799999999999</v>
      </c>
      <c r="E23" s="347">
        <v>155.83222999999998</v>
      </c>
      <c r="F23" s="96"/>
      <c r="G23" s="96">
        <v>1707.7279900000001</v>
      </c>
      <c r="H23" s="96">
        <v>189.56946999999994</v>
      </c>
      <c r="I23" s="96">
        <v>54.778820000000003</v>
      </c>
      <c r="J23" s="347">
        <v>1952.07628</v>
      </c>
    </row>
    <row r="24" spans="1:10" x14ac:dyDescent="0.2">
      <c r="A24" s="372" t="s">
        <v>434</v>
      </c>
      <c r="B24" s="100">
        <v>1901.8354699999988</v>
      </c>
      <c r="C24" s="100">
        <v>405.87481000000002</v>
      </c>
      <c r="D24" s="100">
        <v>88.314189999999996</v>
      </c>
      <c r="E24" s="100">
        <v>2396.0244699999989</v>
      </c>
      <c r="F24" s="100"/>
      <c r="G24" s="100">
        <v>21400.166029999975</v>
      </c>
      <c r="H24" s="100">
        <v>4516.7492700000066</v>
      </c>
      <c r="I24" s="100">
        <v>1081.5415399999988</v>
      </c>
      <c r="J24" s="100">
        <v>26998.456839999981</v>
      </c>
    </row>
    <row r="25" spans="1:10" x14ac:dyDescent="0.2">
      <c r="J25" s="79" t="s">
        <v>221</v>
      </c>
    </row>
    <row r="26" spans="1:10" x14ac:dyDescent="0.2">
      <c r="A26" s="349" t="s">
        <v>555</v>
      </c>
      <c r="G26" s="58"/>
      <c r="H26" s="58"/>
      <c r="I26" s="58"/>
      <c r="J26" s="58"/>
    </row>
    <row r="27" spans="1:10" x14ac:dyDescent="0.2">
      <c r="A27" s="101" t="s">
        <v>222</v>
      </c>
      <c r="G27" s="58"/>
      <c r="H27" s="58"/>
      <c r="I27" s="58"/>
      <c r="J27" s="58"/>
    </row>
    <row r="28" spans="1:10" ht="18" x14ac:dyDescent="0.25">
      <c r="A28" s="102"/>
      <c r="E28" s="815"/>
      <c r="F28" s="81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04" priority="2" operator="between">
      <formula>0</formula>
      <formula>0.5</formula>
    </cfRule>
    <cfRule type="cellIs" dxfId="203" priority="3" operator="between">
      <formula>0</formula>
      <formula>0.49</formula>
    </cfRule>
  </conditionalFormatting>
  <conditionalFormatting sqref="B5:J24">
    <cfRule type="cellIs" dxfId="20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6" t="s">
        <v>28</v>
      </c>
      <c r="B1" s="816"/>
      <c r="C1" s="816"/>
      <c r="D1" s="106"/>
      <c r="E1" s="106"/>
      <c r="F1" s="106"/>
      <c r="G1" s="106"/>
      <c r="H1" s="107"/>
    </row>
    <row r="2" spans="1:65" ht="13.9" customHeight="1" x14ac:dyDescent="0.2">
      <c r="A2" s="817"/>
      <c r="B2" s="817"/>
      <c r="C2" s="817"/>
      <c r="D2" s="109"/>
      <c r="E2" s="109"/>
      <c r="F2" s="109"/>
      <c r="H2" s="79" t="s">
        <v>151</v>
      </c>
    </row>
    <row r="3" spans="1:65" s="81" customFormat="1" ht="12.75" x14ac:dyDescent="0.2">
      <c r="A3" s="70"/>
      <c r="B3" s="805">
        <f>INDICE!A3</f>
        <v>44470</v>
      </c>
      <c r="C3" s="806"/>
      <c r="D3" s="806" t="s">
        <v>115</v>
      </c>
      <c r="E3" s="806"/>
      <c r="F3" s="806" t="s">
        <v>116</v>
      </c>
      <c r="G3" s="806"/>
      <c r="H3" s="80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425</v>
      </c>
      <c r="D4" s="82" t="s">
        <v>47</v>
      </c>
      <c r="E4" s="82" t="s">
        <v>425</v>
      </c>
      <c r="F4" s="82" t="s">
        <v>47</v>
      </c>
      <c r="G4" s="82"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1">
        <v>450.50633999999968</v>
      </c>
      <c r="C5" s="111">
        <v>20.204021108116027</v>
      </c>
      <c r="D5" s="110">
        <v>4029.102089999999</v>
      </c>
      <c r="E5" s="111">
        <v>23.216254129589512</v>
      </c>
      <c r="F5" s="110">
        <v>4678.1073699999979</v>
      </c>
      <c r="G5" s="111">
        <v>14.79804491097784</v>
      </c>
      <c r="H5" s="378">
        <v>17.669394312968389</v>
      </c>
    </row>
    <row r="6" spans="1:65" ht="13.9" customHeight="1" x14ac:dyDescent="0.2">
      <c r="A6" s="107" t="s">
        <v>184</v>
      </c>
      <c r="B6" s="382">
        <v>32.081220000000023</v>
      </c>
      <c r="C6" s="113">
        <v>0.84761586818406665</v>
      </c>
      <c r="D6" s="112">
        <v>313.80261000000007</v>
      </c>
      <c r="E6" s="113">
        <v>14.929217851648035</v>
      </c>
      <c r="F6" s="112">
        <v>370.56230000000011</v>
      </c>
      <c r="G6" s="638">
        <v>9.4423184143296321</v>
      </c>
      <c r="H6" s="379">
        <v>1.3996282851927127</v>
      </c>
    </row>
    <row r="7" spans="1:65" ht="13.9" customHeight="1" x14ac:dyDescent="0.2">
      <c r="A7" s="107" t="s">
        <v>585</v>
      </c>
      <c r="B7" s="347">
        <v>2.2810000000000004E-2</v>
      </c>
      <c r="C7" s="113">
        <v>186.91823899371073</v>
      </c>
      <c r="D7" s="96">
        <v>0.25198999999999999</v>
      </c>
      <c r="E7" s="113">
        <v>-57.342609991028034</v>
      </c>
      <c r="F7" s="96">
        <v>0.27966000000000002</v>
      </c>
      <c r="G7" s="113">
        <v>-65.557840806926365</v>
      </c>
      <c r="H7" s="347">
        <v>1.0562867464849876E-3</v>
      </c>
    </row>
    <row r="8" spans="1:65" ht="13.9" customHeight="1" x14ac:dyDescent="0.2">
      <c r="A8" s="374" t="s">
        <v>185</v>
      </c>
      <c r="B8" s="375">
        <v>482.6103699999997</v>
      </c>
      <c r="C8" s="376">
        <v>18.692889804307999</v>
      </c>
      <c r="D8" s="375">
        <v>4343.1566899999998</v>
      </c>
      <c r="E8" s="376">
        <v>22.564290933954993</v>
      </c>
      <c r="F8" s="375">
        <v>5048.9493299999986</v>
      </c>
      <c r="G8" s="377">
        <v>14.372479511575234</v>
      </c>
      <c r="H8" s="377">
        <v>19.070078884907588</v>
      </c>
    </row>
    <row r="9" spans="1:65" ht="13.9" customHeight="1" x14ac:dyDescent="0.2">
      <c r="A9" s="107" t="s">
        <v>171</v>
      </c>
      <c r="B9" s="382">
        <v>1901.8354700000009</v>
      </c>
      <c r="C9" s="113">
        <v>4.3662151076426499</v>
      </c>
      <c r="D9" s="112">
        <v>18071.331419999999</v>
      </c>
      <c r="E9" s="113">
        <v>11.801823955243449</v>
      </c>
      <c r="F9" s="112">
        <v>21400.166030000004</v>
      </c>
      <c r="G9" s="114">
        <v>7.3099805998649359</v>
      </c>
      <c r="H9" s="379">
        <v>80.829263212712775</v>
      </c>
    </row>
    <row r="10" spans="1:65" ht="13.9" customHeight="1" x14ac:dyDescent="0.2">
      <c r="A10" s="107" t="s">
        <v>586</v>
      </c>
      <c r="B10" s="347">
        <v>0.55064999999999997</v>
      </c>
      <c r="C10" s="113">
        <v>-67.857080314979029</v>
      </c>
      <c r="D10" s="112">
        <v>10.654399999999997</v>
      </c>
      <c r="E10" s="113">
        <v>-54.879646165358587</v>
      </c>
      <c r="F10" s="112">
        <v>26.649949999999997</v>
      </c>
      <c r="G10" s="114">
        <v>-23.419155764292622</v>
      </c>
      <c r="H10" s="483">
        <v>0.10065790237963095</v>
      </c>
    </row>
    <row r="11" spans="1:65" ht="13.9" customHeight="1" x14ac:dyDescent="0.2">
      <c r="A11" s="374" t="s">
        <v>454</v>
      </c>
      <c r="B11" s="375">
        <v>1902.3861200000008</v>
      </c>
      <c r="C11" s="376">
        <v>4.2983812492422926</v>
      </c>
      <c r="D11" s="375">
        <v>18081.985819999998</v>
      </c>
      <c r="E11" s="376">
        <v>11.704552275676543</v>
      </c>
      <c r="F11" s="375">
        <v>21426.815980000003</v>
      </c>
      <c r="G11" s="377">
        <v>7.2564511984424511</v>
      </c>
      <c r="H11" s="377">
        <v>80.929921115092412</v>
      </c>
    </row>
    <row r="12" spans="1:65" ht="13.9" customHeight="1" x14ac:dyDescent="0.2">
      <c r="A12" s="106" t="s">
        <v>435</v>
      </c>
      <c r="B12" s="116">
        <v>2384.9964900000009</v>
      </c>
      <c r="C12" s="117">
        <v>6.9222935148148608</v>
      </c>
      <c r="D12" s="116">
        <v>22425.142509999998</v>
      </c>
      <c r="E12" s="117">
        <v>13.654908313569067</v>
      </c>
      <c r="F12" s="116">
        <v>26475.765310000003</v>
      </c>
      <c r="G12" s="117">
        <v>8.5443323048249731</v>
      </c>
      <c r="H12" s="117">
        <v>100</v>
      </c>
    </row>
    <row r="13" spans="1:65" ht="13.9" customHeight="1" x14ac:dyDescent="0.2">
      <c r="A13" s="118" t="s">
        <v>186</v>
      </c>
      <c r="B13" s="119">
        <v>4627.6889500000016</v>
      </c>
      <c r="C13" s="119"/>
      <c r="D13" s="119">
        <v>43769.654306998447</v>
      </c>
      <c r="E13" s="119"/>
      <c r="F13" s="119">
        <v>52193.024532236188</v>
      </c>
      <c r="G13" s="120"/>
      <c r="H13" s="121"/>
    </row>
    <row r="14" spans="1:65" ht="13.9" customHeight="1" x14ac:dyDescent="0.2">
      <c r="A14" s="122" t="s">
        <v>187</v>
      </c>
      <c r="B14" s="383">
        <v>51.537528035457093</v>
      </c>
      <c r="C14" s="123"/>
      <c r="D14" s="123">
        <v>51.234451962336792</v>
      </c>
      <c r="E14" s="123"/>
      <c r="F14" s="123">
        <v>50.726635498288985</v>
      </c>
      <c r="G14" s="124"/>
      <c r="H14" s="380"/>
    </row>
    <row r="15" spans="1:65" ht="13.9" customHeight="1" x14ac:dyDescent="0.2">
      <c r="A15" s="107"/>
      <c r="B15" s="107"/>
      <c r="C15" s="107"/>
      <c r="D15" s="107"/>
      <c r="E15" s="107"/>
      <c r="F15" s="107"/>
      <c r="H15" s="79" t="s">
        <v>221</v>
      </c>
    </row>
    <row r="16" spans="1:65" ht="13.9" customHeight="1" x14ac:dyDescent="0.2">
      <c r="A16" s="101" t="s">
        <v>483</v>
      </c>
      <c r="B16" s="101"/>
      <c r="C16" s="125"/>
      <c r="D16" s="125"/>
      <c r="E16" s="125"/>
      <c r="F16" s="101"/>
      <c r="G16" s="101"/>
      <c r="H16" s="101"/>
    </row>
    <row r="17" spans="1:12" ht="13.9" customHeight="1" x14ac:dyDescent="0.2">
      <c r="A17" s="101" t="s">
        <v>587</v>
      </c>
      <c r="B17" s="101"/>
      <c r="C17" s="125"/>
      <c r="D17" s="125"/>
      <c r="E17" s="125"/>
      <c r="F17" s="101"/>
      <c r="G17" s="101"/>
      <c r="H17" s="101"/>
    </row>
    <row r="18" spans="1:12" ht="13.9" customHeight="1" x14ac:dyDescent="0.2">
      <c r="A18" s="101" t="s">
        <v>588</v>
      </c>
    </row>
    <row r="19" spans="1:12" ht="13.9" customHeight="1" x14ac:dyDescent="0.2">
      <c r="A19" s="133" t="s">
        <v>537</v>
      </c>
      <c r="L19" s="637"/>
    </row>
    <row r="20" spans="1:12" ht="13.9" customHeight="1" x14ac:dyDescent="0.2">
      <c r="A20" s="101"/>
      <c r="L20" s="637"/>
    </row>
  </sheetData>
  <mergeCells count="4">
    <mergeCell ref="A1:C2"/>
    <mergeCell ref="B3:C3"/>
    <mergeCell ref="D3:E3"/>
    <mergeCell ref="F3:H3"/>
  </mergeCells>
  <conditionalFormatting sqref="B7">
    <cfRule type="cellIs" dxfId="201" priority="20" operator="equal">
      <formula>0</formula>
    </cfRule>
    <cfRule type="cellIs" dxfId="200" priority="27" operator="between">
      <formula>0</formula>
      <formula>0.5</formula>
    </cfRule>
    <cfRule type="cellIs" dxfId="199" priority="28" operator="between">
      <formula>0</formula>
      <formula>0.49</formula>
    </cfRule>
  </conditionalFormatting>
  <conditionalFormatting sqref="F7">
    <cfRule type="cellIs" dxfId="198" priority="23" operator="between">
      <formula>0</formula>
      <formula>0.5</formula>
    </cfRule>
    <cfRule type="cellIs" dxfId="197" priority="24" operator="between">
      <formula>0</formula>
      <formula>0.49</formula>
    </cfRule>
  </conditionalFormatting>
  <conditionalFormatting sqref="H7">
    <cfRule type="cellIs" dxfId="196" priority="21" operator="between">
      <formula>0</formula>
      <formula>0.5</formula>
    </cfRule>
    <cfRule type="cellIs" dxfId="195" priority="22" operator="between">
      <formula>0</formula>
      <formula>0.49</formula>
    </cfRule>
  </conditionalFormatting>
  <conditionalFormatting sqref="C7">
    <cfRule type="cellIs" dxfId="194" priority="19" operator="equal">
      <formula>0</formula>
    </cfRule>
  </conditionalFormatting>
  <conditionalFormatting sqref="E7">
    <cfRule type="cellIs" dxfId="193" priority="18" operator="equal">
      <formula>0</formula>
    </cfRule>
  </conditionalFormatting>
  <conditionalFormatting sqref="D7">
    <cfRule type="cellIs" dxfId="192" priority="9" operator="between">
      <formula>0</formula>
      <formula>0.5</formula>
    </cfRule>
    <cfRule type="cellIs" dxfId="191" priority="10" operator="between">
      <formula>0</formula>
      <formula>0.49</formula>
    </cfRule>
  </conditionalFormatting>
  <conditionalFormatting sqref="E11">
    <cfRule type="cellIs" dxfId="190" priority="4" operator="between">
      <formula>-0.04999999</formula>
      <formula>-0.00000001</formula>
    </cfRule>
  </conditionalFormatting>
  <conditionalFormatting sqref="B10">
    <cfRule type="cellIs" dxfId="189" priority="1" operator="equal">
      <formula>0</formula>
    </cfRule>
    <cfRule type="cellIs" dxfId="188" priority="2" operator="between">
      <formula>0</formula>
      <formula>0.5</formula>
    </cfRule>
    <cfRule type="cellIs" dxfId="18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18" t="s">
        <v>26</v>
      </c>
      <c r="B1" s="818"/>
      <c r="C1" s="818"/>
      <c r="D1" s="818"/>
      <c r="E1" s="818"/>
      <c r="F1" s="126"/>
      <c r="G1" s="126"/>
      <c r="H1" s="126"/>
      <c r="I1" s="126"/>
      <c r="J1" s="126"/>
      <c r="K1" s="126"/>
      <c r="L1" s="126"/>
      <c r="M1" s="126"/>
      <c r="N1" s="126"/>
    </row>
    <row r="2" spans="1:14" x14ac:dyDescent="0.2">
      <c r="A2" s="818"/>
      <c r="B2" s="819"/>
      <c r="C2" s="819"/>
      <c r="D2" s="819"/>
      <c r="E2" s="819"/>
      <c r="F2" s="126"/>
      <c r="G2" s="126"/>
      <c r="H2" s="126"/>
      <c r="I2" s="126"/>
      <c r="J2" s="126"/>
      <c r="K2" s="126"/>
      <c r="L2" s="126"/>
      <c r="M2" s="127" t="s">
        <v>151</v>
      </c>
      <c r="N2" s="126"/>
    </row>
    <row r="3" spans="1:14" x14ac:dyDescent="0.2">
      <c r="A3" s="529"/>
      <c r="B3" s="145">
        <v>2020</v>
      </c>
      <c r="C3" s="145" t="s">
        <v>514</v>
      </c>
      <c r="D3" s="145">
        <v>2021</v>
      </c>
      <c r="E3" s="145" t="s">
        <v>514</v>
      </c>
      <c r="F3" s="145" t="s">
        <v>514</v>
      </c>
      <c r="G3" s="145" t="s">
        <v>514</v>
      </c>
      <c r="H3" s="145" t="s">
        <v>514</v>
      </c>
      <c r="I3" s="145" t="s">
        <v>514</v>
      </c>
      <c r="J3" s="145" t="s">
        <v>514</v>
      </c>
      <c r="K3" s="145" t="s">
        <v>514</v>
      </c>
      <c r="L3" s="145" t="s">
        <v>514</v>
      </c>
      <c r="M3" s="145" t="s">
        <v>514</v>
      </c>
    </row>
    <row r="4" spans="1:14" x14ac:dyDescent="0.2">
      <c r="A4" s="128"/>
      <c r="B4" s="476">
        <v>44165</v>
      </c>
      <c r="C4" s="476">
        <v>44196</v>
      </c>
      <c r="D4" s="476">
        <v>44227</v>
      </c>
      <c r="E4" s="476">
        <v>44255</v>
      </c>
      <c r="F4" s="476">
        <v>44286</v>
      </c>
      <c r="G4" s="476">
        <v>44316</v>
      </c>
      <c r="H4" s="476">
        <v>44347</v>
      </c>
      <c r="I4" s="476">
        <v>44377</v>
      </c>
      <c r="J4" s="476">
        <v>44408</v>
      </c>
      <c r="K4" s="476">
        <v>44439</v>
      </c>
      <c r="L4" s="476">
        <v>44469</v>
      </c>
      <c r="M4" s="476">
        <v>44500</v>
      </c>
    </row>
    <row r="5" spans="1:14" x14ac:dyDescent="0.2">
      <c r="A5" s="129" t="s">
        <v>188</v>
      </c>
      <c r="B5" s="130">
        <v>8.1128500000000034</v>
      </c>
      <c r="C5" s="130">
        <v>7.7071800000000019</v>
      </c>
      <c r="D5" s="130">
        <v>11.005650000000003</v>
      </c>
      <c r="E5" s="130">
        <v>11.135059999999999</v>
      </c>
      <c r="F5" s="130">
        <v>13.609349999999976</v>
      </c>
      <c r="G5" s="130">
        <v>12.748659999999987</v>
      </c>
      <c r="H5" s="130">
        <v>12.583739999999992</v>
      </c>
      <c r="I5" s="130">
        <v>14.265019999999998</v>
      </c>
      <c r="J5" s="130">
        <v>15.852929999999995</v>
      </c>
      <c r="K5" s="130">
        <v>15.130300000000011</v>
      </c>
      <c r="L5" s="130">
        <v>14.598729999999991</v>
      </c>
      <c r="M5" s="130">
        <v>14.902819999999993</v>
      </c>
    </row>
    <row r="6" spans="1:14" x14ac:dyDescent="0.2">
      <c r="A6" s="131" t="s">
        <v>437</v>
      </c>
      <c r="B6" s="132">
        <v>123.83454999999998</v>
      </c>
      <c r="C6" s="132">
        <v>106.07063999999998</v>
      </c>
      <c r="D6" s="132">
        <v>106.66176000000003</v>
      </c>
      <c r="E6" s="132">
        <v>100.61003999999997</v>
      </c>
      <c r="F6" s="132">
        <v>117.49925000000009</v>
      </c>
      <c r="G6" s="132">
        <v>116.09016999999982</v>
      </c>
      <c r="H6" s="132">
        <v>117.1453700000001</v>
      </c>
      <c r="I6" s="132">
        <v>110.72970000000002</v>
      </c>
      <c r="J6" s="132">
        <v>111.60616999999984</v>
      </c>
      <c r="K6" s="132">
        <v>114.79895999999998</v>
      </c>
      <c r="L6" s="132">
        <v>119.83494999999996</v>
      </c>
      <c r="M6" s="132">
        <v>116.33642000000002</v>
      </c>
    </row>
    <row r="7" spans="1:14" ht="15.75" customHeight="1" x14ac:dyDescent="0.2">
      <c r="A7" s="129"/>
      <c r="B7" s="130"/>
      <c r="C7" s="130"/>
      <c r="D7" s="130"/>
      <c r="E7" s="130"/>
      <c r="F7" s="130"/>
      <c r="G7" s="130"/>
      <c r="H7" s="130"/>
      <c r="I7" s="130"/>
      <c r="J7" s="130"/>
      <c r="K7" s="130"/>
      <c r="L7" s="820" t="s">
        <v>221</v>
      </c>
      <c r="M7" s="820"/>
    </row>
    <row r="8" spans="1:14" x14ac:dyDescent="0.2">
      <c r="A8" s="133" t="s">
        <v>436</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512</v>
      </c>
    </row>
    <row r="2" spans="1:4" x14ac:dyDescent="0.2">
      <c r="A2" s="448"/>
      <c r="B2" s="448"/>
      <c r="C2" s="448"/>
      <c r="D2" s="448"/>
    </row>
    <row r="3" spans="1:4" x14ac:dyDescent="0.2">
      <c r="B3" s="646">
        <v>2019</v>
      </c>
      <c r="C3" s="646">
        <v>2020</v>
      </c>
      <c r="D3" s="646">
        <v>2021</v>
      </c>
    </row>
    <row r="4" spans="1:4" x14ac:dyDescent="0.2">
      <c r="A4" s="548" t="s">
        <v>126</v>
      </c>
      <c r="B4" s="569">
        <v>2.2389226723046898</v>
      </c>
      <c r="C4" s="569">
        <v>0.49217281121181794</v>
      </c>
      <c r="D4" s="571">
        <v>-19.424811148985285</v>
      </c>
    </row>
    <row r="5" spans="1:4" x14ac:dyDescent="0.2">
      <c r="A5" s="550" t="s">
        <v>127</v>
      </c>
      <c r="B5" s="569">
        <v>2.051340355132393</v>
      </c>
      <c r="C5" s="569">
        <v>0.66249500896055691</v>
      </c>
      <c r="D5" s="571">
        <v>-21.054412866925322</v>
      </c>
    </row>
    <row r="6" spans="1:4" x14ac:dyDescent="0.2">
      <c r="A6" s="550" t="s">
        <v>128</v>
      </c>
      <c r="B6" s="569">
        <v>1.8228349475772239</v>
      </c>
      <c r="C6" s="569">
        <v>-1.2368983624484702</v>
      </c>
      <c r="D6" s="571">
        <v>-17.554978927404406</v>
      </c>
    </row>
    <row r="7" spans="1:4" x14ac:dyDescent="0.2">
      <c r="A7" s="550" t="s">
        <v>129</v>
      </c>
      <c r="B7" s="569">
        <v>1.7209797284163102</v>
      </c>
      <c r="C7" s="569">
        <v>-6.4406172433376661</v>
      </c>
      <c r="D7" s="571">
        <v>-9.140973699178387</v>
      </c>
    </row>
    <row r="8" spans="1:4" x14ac:dyDescent="0.2">
      <c r="A8" s="550" t="s">
        <v>130</v>
      </c>
      <c r="B8" s="569">
        <v>1.7082637624274601</v>
      </c>
      <c r="C8" s="569">
        <v>-10.40035241133134</v>
      </c>
      <c r="D8" s="569">
        <v>-1.9849548662421475</v>
      </c>
    </row>
    <row r="9" spans="1:4" x14ac:dyDescent="0.2">
      <c r="A9" s="550" t="s">
        <v>131</v>
      </c>
      <c r="B9" s="569">
        <v>1.6313259134448739</v>
      </c>
      <c r="C9" s="569">
        <v>-11.790302493382987</v>
      </c>
      <c r="D9" s="571">
        <v>1.66308991469336</v>
      </c>
    </row>
    <row r="10" spans="1:4" x14ac:dyDescent="0.2">
      <c r="A10" s="550" t="s">
        <v>132</v>
      </c>
      <c r="B10" s="569">
        <v>1.7336531270051647</v>
      </c>
      <c r="C10" s="569">
        <v>-13.005967231828507</v>
      </c>
      <c r="D10" s="571">
        <v>3.2523463737778933</v>
      </c>
    </row>
    <row r="11" spans="1:4" x14ac:dyDescent="0.2">
      <c r="A11" s="550" t="s">
        <v>133</v>
      </c>
      <c r="B11" s="569">
        <v>1.3259040355686831</v>
      </c>
      <c r="C11" s="569">
        <v>-13.912813461616695</v>
      </c>
      <c r="D11" s="571">
        <v>5.3091048439115784</v>
      </c>
    </row>
    <row r="12" spans="1:4" x14ac:dyDescent="0.2">
      <c r="A12" s="550" t="s">
        <v>134</v>
      </c>
      <c r="B12" s="569">
        <v>1.433464044253183</v>
      </c>
      <c r="C12" s="569">
        <v>-14.335902697905004</v>
      </c>
      <c r="D12" s="571">
        <v>6.6389175667983515</v>
      </c>
    </row>
    <row r="13" spans="1:4" x14ac:dyDescent="0.2">
      <c r="A13" s="550" t="s">
        <v>135</v>
      </c>
      <c r="B13" s="569">
        <v>1.2172050485224548</v>
      </c>
      <c r="C13" s="569">
        <v>-15.492688583284831</v>
      </c>
      <c r="D13" s="571">
        <v>8.5443323048249731</v>
      </c>
    </row>
    <row r="14" spans="1:4" x14ac:dyDescent="0.2">
      <c r="A14" s="550" t="s">
        <v>136</v>
      </c>
      <c r="B14" s="569">
        <v>1.0065487858025821</v>
      </c>
      <c r="C14" s="569">
        <v>-16.926540404412783</v>
      </c>
      <c r="D14" s="571" t="s">
        <v>514</v>
      </c>
    </row>
    <row r="15" spans="1:4" x14ac:dyDescent="0.2">
      <c r="A15" s="551" t="s">
        <v>137</v>
      </c>
      <c r="B15" s="454">
        <v>0.66201793954589105</v>
      </c>
      <c r="C15" s="454">
        <v>-17.526361834885972</v>
      </c>
      <c r="D15" s="572" t="s">
        <v>514</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6" t="s">
        <v>33</v>
      </c>
      <c r="B1" s="816"/>
      <c r="C1" s="816"/>
      <c r="D1" s="106"/>
      <c r="E1" s="106"/>
      <c r="F1" s="106"/>
      <c r="G1" s="106"/>
    </row>
    <row r="2" spans="1:13" ht="13.9" customHeight="1" x14ac:dyDescent="0.2">
      <c r="A2" s="817"/>
      <c r="B2" s="817"/>
      <c r="C2" s="817"/>
      <c r="D2" s="109"/>
      <c r="E2" s="109"/>
      <c r="F2" s="109"/>
      <c r="G2" s="79" t="s">
        <v>151</v>
      </c>
    </row>
    <row r="3" spans="1:13" ht="13.9" customHeight="1" x14ac:dyDescent="0.2">
      <c r="A3" s="134"/>
      <c r="B3" s="821">
        <f>INDICE!A3</f>
        <v>44470</v>
      </c>
      <c r="C3" s="822"/>
      <c r="D3" s="822" t="s">
        <v>115</v>
      </c>
      <c r="E3" s="822"/>
      <c r="F3" s="822" t="s">
        <v>116</v>
      </c>
      <c r="G3" s="822"/>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457.60849999999937</v>
      </c>
      <c r="C5" s="115">
        <v>25.00186999999999</v>
      </c>
      <c r="D5" s="112">
        <v>4062.4128699999978</v>
      </c>
      <c r="E5" s="112">
        <v>280.74381999999997</v>
      </c>
      <c r="F5" s="112">
        <v>4726.9013499999983</v>
      </c>
      <c r="G5" s="112">
        <v>322.04798</v>
      </c>
      <c r="L5" s="137"/>
      <c r="M5" s="137"/>
    </row>
    <row r="6" spans="1:13" ht="13.9" customHeight="1" x14ac:dyDescent="0.2">
      <c r="A6" s="107" t="s">
        <v>192</v>
      </c>
      <c r="B6" s="112">
        <v>1454.9271600000009</v>
      </c>
      <c r="C6" s="112">
        <v>447.45895999999988</v>
      </c>
      <c r="D6" s="112">
        <v>13454.468410000001</v>
      </c>
      <c r="E6" s="112">
        <v>4627.5174100000004</v>
      </c>
      <c r="F6" s="112">
        <v>15887.442580000003</v>
      </c>
      <c r="G6" s="112">
        <v>5539.3734000000004</v>
      </c>
      <c r="L6" s="137"/>
      <c r="M6" s="137"/>
    </row>
    <row r="7" spans="1:13" ht="13.9" customHeight="1" x14ac:dyDescent="0.2">
      <c r="A7" s="118" t="s">
        <v>186</v>
      </c>
      <c r="B7" s="119">
        <v>1912.5356600000002</v>
      </c>
      <c r="C7" s="119">
        <v>472.46082999999987</v>
      </c>
      <c r="D7" s="119">
        <v>17516.881279999998</v>
      </c>
      <c r="E7" s="119">
        <v>4908.2612300000001</v>
      </c>
      <c r="F7" s="119">
        <v>20614.343930000003</v>
      </c>
      <c r="G7" s="119">
        <v>5861.4213800000007</v>
      </c>
    </row>
    <row r="8" spans="1:13" ht="13.9" customHeight="1" x14ac:dyDescent="0.2">
      <c r="G8" s="79" t="s">
        <v>221</v>
      </c>
    </row>
    <row r="9" spans="1:13" ht="13.9" customHeight="1" x14ac:dyDescent="0.2">
      <c r="A9" s="101" t="s">
        <v>438</v>
      </c>
    </row>
    <row r="10" spans="1:13" ht="13.9" customHeight="1" x14ac:dyDescent="0.2">
      <c r="A10" s="101" t="s">
        <v>222</v>
      </c>
    </row>
    <row r="14" spans="1:13" ht="13.9" customHeight="1" x14ac:dyDescent="0.2">
      <c r="B14" s="486"/>
      <c r="D14" s="486"/>
      <c r="F14" s="486"/>
    </row>
    <row r="15" spans="1:13" ht="13.9" customHeight="1" x14ac:dyDescent="0.2">
      <c r="B15" s="486"/>
      <c r="D15" s="486"/>
      <c r="F15" s="48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441</v>
      </c>
    </row>
    <row r="2" spans="1:10" ht="15.75" x14ac:dyDescent="0.25">
      <c r="A2" s="2"/>
      <c r="J2" s="79" t="s">
        <v>151</v>
      </c>
    </row>
    <row r="3" spans="1:10" ht="13.9" customHeight="1" x14ac:dyDescent="0.2">
      <c r="A3" s="90"/>
      <c r="B3" s="808">
        <f>INDICE!A3</f>
        <v>44470</v>
      </c>
      <c r="C3" s="808"/>
      <c r="D3" s="808">
        <f>INDICE!C3</f>
        <v>0</v>
      </c>
      <c r="E3" s="808"/>
      <c r="F3" s="91"/>
      <c r="G3" s="809" t="s">
        <v>116</v>
      </c>
      <c r="H3" s="809"/>
      <c r="I3" s="809"/>
      <c r="J3" s="809"/>
    </row>
    <row r="4" spans="1:10" x14ac:dyDescent="0.2">
      <c r="A4" s="92"/>
      <c r="B4" s="616" t="s">
        <v>143</v>
      </c>
      <c r="C4" s="616" t="s">
        <v>144</v>
      </c>
      <c r="D4" s="616" t="s">
        <v>179</v>
      </c>
      <c r="E4" s="616" t="s">
        <v>182</v>
      </c>
      <c r="F4" s="616"/>
      <c r="G4" s="616" t="s">
        <v>143</v>
      </c>
      <c r="H4" s="616" t="s">
        <v>144</v>
      </c>
      <c r="I4" s="616" t="s">
        <v>179</v>
      </c>
      <c r="J4" s="616" t="s">
        <v>182</v>
      </c>
    </row>
    <row r="5" spans="1:10" x14ac:dyDescent="0.2">
      <c r="A5" s="369" t="s">
        <v>153</v>
      </c>
      <c r="B5" s="94">
        <f>'GNA CCAA'!B5</f>
        <v>68.803310000000025</v>
      </c>
      <c r="C5" s="94">
        <f>'GNA CCAA'!C5</f>
        <v>3.1137899999999989</v>
      </c>
      <c r="D5" s="94">
        <f>'GO CCAA'!B5</f>
        <v>306.89654999999993</v>
      </c>
      <c r="E5" s="345">
        <f>SUM(B5:D5)</f>
        <v>378.81364999999994</v>
      </c>
      <c r="F5" s="94"/>
      <c r="G5" s="94">
        <f>'GNA CCAA'!F5</f>
        <v>708.34163999999907</v>
      </c>
      <c r="H5" s="94">
        <f>'GNA CCAA'!G5</f>
        <v>34.72017000000006</v>
      </c>
      <c r="I5" s="94">
        <f>'GO CCAA'!G5</f>
        <v>3449.4757099999993</v>
      </c>
      <c r="J5" s="345">
        <f>SUM(G5:I5)</f>
        <v>4192.537519999998</v>
      </c>
    </row>
    <row r="6" spans="1:10" x14ac:dyDescent="0.2">
      <c r="A6" s="370" t="s">
        <v>154</v>
      </c>
      <c r="B6" s="96">
        <f>'GNA CCAA'!B6</f>
        <v>13.598290000000002</v>
      </c>
      <c r="C6" s="96">
        <f>'GNA CCAA'!C6</f>
        <v>0.6868200000000001</v>
      </c>
      <c r="D6" s="96">
        <f>'GO CCAA'!B6</f>
        <v>84.158570000000012</v>
      </c>
      <c r="E6" s="347">
        <f>SUM(B6:D6)</f>
        <v>98.443680000000015</v>
      </c>
      <c r="F6" s="96"/>
      <c r="G6" s="96">
        <f>'GNA CCAA'!F6</f>
        <v>135.29291000000012</v>
      </c>
      <c r="H6" s="96">
        <f>'GNA CCAA'!G6</f>
        <v>7.289080000000002</v>
      </c>
      <c r="I6" s="96">
        <f>'GO CCAA'!G6</f>
        <v>861.56266000000005</v>
      </c>
      <c r="J6" s="347">
        <f t="shared" ref="J6:J24" si="0">SUM(G6:I6)</f>
        <v>1004.1446500000002</v>
      </c>
    </row>
    <row r="7" spans="1:10" x14ac:dyDescent="0.2">
      <c r="A7" s="370" t="s">
        <v>155</v>
      </c>
      <c r="B7" s="96">
        <f>'GNA CCAA'!B7</f>
        <v>8.3867999999999991</v>
      </c>
      <c r="C7" s="96">
        <f>'GNA CCAA'!C7</f>
        <v>0.63668999999999998</v>
      </c>
      <c r="D7" s="96">
        <f>'GO CCAA'!B7</f>
        <v>34.649009999999997</v>
      </c>
      <c r="E7" s="347">
        <f t="shared" ref="E7:E24" si="1">SUM(B7:D7)</f>
        <v>43.672499999999999</v>
      </c>
      <c r="F7" s="96"/>
      <c r="G7" s="96">
        <f>'GNA CCAA'!F7</f>
        <v>86.958709999999996</v>
      </c>
      <c r="H7" s="96">
        <f>'GNA CCAA'!G7</f>
        <v>7.1682500000000022</v>
      </c>
      <c r="I7" s="96">
        <f>'GO CCAA'!G7</f>
        <v>390.3325900000001</v>
      </c>
      <c r="J7" s="347">
        <f t="shared" si="0"/>
        <v>484.45955000000009</v>
      </c>
    </row>
    <row r="8" spans="1:10" x14ac:dyDescent="0.2">
      <c r="A8" s="370" t="s">
        <v>156</v>
      </c>
      <c r="B8" s="96">
        <f>'GNA CCAA'!B8</f>
        <v>20.021879999999999</v>
      </c>
      <c r="C8" s="96">
        <f>'GNA CCAA'!C8</f>
        <v>1.0641299999999998</v>
      </c>
      <c r="D8" s="96">
        <f>'GO CCAA'!B8</f>
        <v>30.016609999999996</v>
      </c>
      <c r="E8" s="347">
        <f t="shared" si="1"/>
        <v>51.102619999999995</v>
      </c>
      <c r="F8" s="96"/>
      <c r="G8" s="96">
        <f>'GNA CCAA'!F8</f>
        <v>214.18565999999998</v>
      </c>
      <c r="H8" s="96">
        <f>'GNA CCAA'!G8</f>
        <v>12.605870000000003</v>
      </c>
      <c r="I8" s="96">
        <f>'GO CCAA'!G8</f>
        <v>344.02255999999988</v>
      </c>
      <c r="J8" s="347">
        <f t="shared" si="0"/>
        <v>570.81408999999985</v>
      </c>
    </row>
    <row r="9" spans="1:10" x14ac:dyDescent="0.2">
      <c r="A9" s="370" t="s">
        <v>157</v>
      </c>
      <c r="B9" s="96">
        <f>'GNA CCAA'!B9</f>
        <v>32.505389999999998</v>
      </c>
      <c r="C9" s="96">
        <f>'GNA CCAA'!C9</f>
        <v>9.9517999999999986</v>
      </c>
      <c r="D9" s="96">
        <f>'GO CCAA'!B9</f>
        <v>53.408629999999988</v>
      </c>
      <c r="E9" s="347">
        <f t="shared" si="1"/>
        <v>95.865819999999985</v>
      </c>
      <c r="F9" s="96"/>
      <c r="G9" s="96">
        <f>'GNA CCAA'!F9</f>
        <v>355.0196900000002</v>
      </c>
      <c r="H9" s="96">
        <f>'GNA CCAA'!G9</f>
        <v>117.39240000000004</v>
      </c>
      <c r="I9" s="96">
        <f>'GO CCAA'!G9</f>
        <v>598.97185999999988</v>
      </c>
      <c r="J9" s="347">
        <f t="shared" si="0"/>
        <v>1071.3839500000001</v>
      </c>
    </row>
    <row r="10" spans="1:10" x14ac:dyDescent="0.2">
      <c r="A10" s="370" t="s">
        <v>158</v>
      </c>
      <c r="B10" s="96">
        <f>'GNA CCAA'!B10</f>
        <v>5.9905499999999989</v>
      </c>
      <c r="C10" s="96">
        <f>'GNA CCAA'!C10</f>
        <v>0.36517999999999995</v>
      </c>
      <c r="D10" s="96">
        <f>'GO CCAA'!B10</f>
        <v>24.507069999999999</v>
      </c>
      <c r="E10" s="347">
        <f t="shared" si="1"/>
        <v>30.862799999999996</v>
      </c>
      <c r="F10" s="96"/>
      <c r="G10" s="96">
        <f>'GNA CCAA'!F10</f>
        <v>62.796719999999986</v>
      </c>
      <c r="H10" s="96">
        <f>'GNA CCAA'!G10</f>
        <v>3.9966099999999996</v>
      </c>
      <c r="I10" s="96">
        <f>'GO CCAA'!G10</f>
        <v>285.0074699999999</v>
      </c>
      <c r="J10" s="347">
        <f t="shared" si="0"/>
        <v>351.80079999999987</v>
      </c>
    </row>
    <row r="11" spans="1:10" x14ac:dyDescent="0.2">
      <c r="A11" s="370" t="s">
        <v>159</v>
      </c>
      <c r="B11" s="96">
        <f>'GNA CCAA'!B11</f>
        <v>25.208470000000005</v>
      </c>
      <c r="C11" s="96">
        <f>'GNA CCAA'!C11</f>
        <v>1.5156299999999996</v>
      </c>
      <c r="D11" s="96">
        <f>'GO CCAA'!B11</f>
        <v>142.71967000000004</v>
      </c>
      <c r="E11" s="347">
        <f t="shared" si="1"/>
        <v>169.44377000000003</v>
      </c>
      <c r="F11" s="96"/>
      <c r="G11" s="96">
        <f>'GNA CCAA'!F11</f>
        <v>255.28347000000002</v>
      </c>
      <c r="H11" s="96">
        <f>'GNA CCAA'!G11</f>
        <v>17.186450000000018</v>
      </c>
      <c r="I11" s="96">
        <f>'GO CCAA'!G11</f>
        <v>1603.208089999998</v>
      </c>
      <c r="J11" s="347">
        <f t="shared" si="0"/>
        <v>1875.678009999998</v>
      </c>
    </row>
    <row r="12" spans="1:10" x14ac:dyDescent="0.2">
      <c r="A12" s="370" t="s">
        <v>517</v>
      </c>
      <c r="B12" s="96">
        <f>'GNA CCAA'!B12</f>
        <v>18.543970000000005</v>
      </c>
      <c r="C12" s="96">
        <f>'GNA CCAA'!C12</f>
        <v>0.92147999999999985</v>
      </c>
      <c r="D12" s="96">
        <f>'GO CCAA'!B12</f>
        <v>115.51437</v>
      </c>
      <c r="E12" s="347">
        <f t="shared" si="1"/>
        <v>134.97982000000002</v>
      </c>
      <c r="F12" s="96"/>
      <c r="G12" s="96">
        <f>'GNA CCAA'!F12</f>
        <v>187.35530000000031</v>
      </c>
      <c r="H12" s="96">
        <f>'GNA CCAA'!G12</f>
        <v>9.8712</v>
      </c>
      <c r="I12" s="96">
        <f>'GO CCAA'!G12</f>
        <v>1245.1877500000005</v>
      </c>
      <c r="J12" s="347">
        <f t="shared" si="0"/>
        <v>1442.4142500000007</v>
      </c>
    </row>
    <row r="13" spans="1:10" x14ac:dyDescent="0.2">
      <c r="A13" s="370" t="s">
        <v>160</v>
      </c>
      <c r="B13" s="96">
        <f>'GNA CCAA'!B13</f>
        <v>76.565279999999973</v>
      </c>
      <c r="C13" s="96">
        <f>'GNA CCAA'!C13</f>
        <v>4.8511799999999994</v>
      </c>
      <c r="D13" s="96">
        <f>'GO CCAA'!B13</f>
        <v>294.20143999999993</v>
      </c>
      <c r="E13" s="347">
        <f t="shared" si="1"/>
        <v>375.61789999999991</v>
      </c>
      <c r="F13" s="96"/>
      <c r="G13" s="96">
        <f>'GNA CCAA'!F13</f>
        <v>792.37151999999924</v>
      </c>
      <c r="H13" s="96">
        <f>'GNA CCAA'!G13</f>
        <v>55.333010000000009</v>
      </c>
      <c r="I13" s="96">
        <f>'GO CCAA'!G13</f>
        <v>3359.4424200000026</v>
      </c>
      <c r="J13" s="347">
        <f t="shared" si="0"/>
        <v>4207.1469500000021</v>
      </c>
    </row>
    <row r="14" spans="1:10" x14ac:dyDescent="0.2">
      <c r="A14" s="370" t="s">
        <v>161</v>
      </c>
      <c r="B14" s="96">
        <f>'GNA CCAA'!B14</f>
        <v>0.43221000000000004</v>
      </c>
      <c r="C14" s="96">
        <f>'GNA CCAA'!C14</f>
        <v>3.7400000000000003E-3</v>
      </c>
      <c r="D14" s="96">
        <f>'GO CCAA'!B14</f>
        <v>0.91720000000000002</v>
      </c>
      <c r="E14" s="347">
        <f t="shared" si="1"/>
        <v>1.3531500000000001</v>
      </c>
      <c r="F14" s="96"/>
      <c r="G14" s="96">
        <f>'GNA CCAA'!F14</f>
        <v>4.9552300000000002</v>
      </c>
      <c r="H14" s="96">
        <f>'GNA CCAA'!G14</f>
        <v>0.63715999999999984</v>
      </c>
      <c r="I14" s="96">
        <f>'GO CCAA'!G14</f>
        <v>10.203190000000001</v>
      </c>
      <c r="J14" s="347">
        <f t="shared" si="0"/>
        <v>15.795580000000001</v>
      </c>
    </row>
    <row r="15" spans="1:10" x14ac:dyDescent="0.2">
      <c r="A15" s="370" t="s">
        <v>162</v>
      </c>
      <c r="B15" s="96">
        <f>'GNA CCAA'!B15</f>
        <v>50.165969999999994</v>
      </c>
      <c r="C15" s="96">
        <f>'GNA CCAA'!C15</f>
        <v>2.3226100000000001</v>
      </c>
      <c r="D15" s="96">
        <f>'GO CCAA'!B15</f>
        <v>173.46713999999994</v>
      </c>
      <c r="E15" s="347">
        <f t="shared" si="1"/>
        <v>225.95571999999993</v>
      </c>
      <c r="F15" s="96"/>
      <c r="G15" s="96">
        <f>'GNA CCAA'!F15</f>
        <v>547.03932000000032</v>
      </c>
      <c r="H15" s="96">
        <f>'GNA CCAA'!G15</f>
        <v>27.557190000000009</v>
      </c>
      <c r="I15" s="96">
        <f>'GO CCAA'!G15</f>
        <v>2046.5816100000006</v>
      </c>
      <c r="J15" s="347">
        <f t="shared" si="0"/>
        <v>2621.1781200000009</v>
      </c>
    </row>
    <row r="16" spans="1:10" x14ac:dyDescent="0.2">
      <c r="A16" s="370" t="s">
        <v>163</v>
      </c>
      <c r="B16" s="96">
        <f>'GNA CCAA'!B16</f>
        <v>8.5139500000000012</v>
      </c>
      <c r="C16" s="96">
        <f>'GNA CCAA'!C16</f>
        <v>0.33585999999999994</v>
      </c>
      <c r="D16" s="96">
        <f>'GO CCAA'!B16</f>
        <v>58.634340000000009</v>
      </c>
      <c r="E16" s="347">
        <f t="shared" si="1"/>
        <v>67.484150000000014</v>
      </c>
      <c r="F16" s="96"/>
      <c r="G16" s="96">
        <f>'GNA CCAA'!F16</f>
        <v>88.595070000000035</v>
      </c>
      <c r="H16" s="96">
        <f>'GNA CCAA'!G16</f>
        <v>3.6706299999999992</v>
      </c>
      <c r="I16" s="96">
        <f>'GO CCAA'!G16</f>
        <v>648.39515999999969</v>
      </c>
      <c r="J16" s="347">
        <f t="shared" si="0"/>
        <v>740.66085999999973</v>
      </c>
    </row>
    <row r="17" spans="1:10" x14ac:dyDescent="0.2">
      <c r="A17" s="370" t="s">
        <v>164</v>
      </c>
      <c r="B17" s="96">
        <f>'GNA CCAA'!B17</f>
        <v>22.384069999999998</v>
      </c>
      <c r="C17" s="96">
        <f>'GNA CCAA'!C17</f>
        <v>1.39069</v>
      </c>
      <c r="D17" s="96">
        <f>'GO CCAA'!B17</f>
        <v>119.85150999999999</v>
      </c>
      <c r="E17" s="347">
        <f t="shared" si="1"/>
        <v>143.62626999999998</v>
      </c>
      <c r="F17" s="96"/>
      <c r="G17" s="96">
        <f>'GNA CCAA'!F17</f>
        <v>236.10815999999986</v>
      </c>
      <c r="H17" s="96">
        <f>'GNA CCAA'!G17</f>
        <v>16.372760000000007</v>
      </c>
      <c r="I17" s="96">
        <f>'GO CCAA'!G17</f>
        <v>1317.5958899999998</v>
      </c>
      <c r="J17" s="347">
        <f t="shared" si="0"/>
        <v>1570.0768099999996</v>
      </c>
    </row>
    <row r="18" spans="1:10" x14ac:dyDescent="0.2">
      <c r="A18" s="370" t="s">
        <v>165</v>
      </c>
      <c r="B18" s="96">
        <f>'GNA CCAA'!B18</f>
        <v>2.1566199999999998</v>
      </c>
      <c r="C18" s="96">
        <f>'GNA CCAA'!C18</f>
        <v>0.12628</v>
      </c>
      <c r="D18" s="96">
        <f>'GO CCAA'!B18</f>
        <v>11.851559999999999</v>
      </c>
      <c r="E18" s="347">
        <f t="shared" si="1"/>
        <v>14.134459999999999</v>
      </c>
      <c r="F18" s="96"/>
      <c r="G18" s="96">
        <f>'GNA CCAA'!F18</f>
        <v>22.401969999999995</v>
      </c>
      <c r="H18" s="96">
        <f>'GNA CCAA'!G18</f>
        <v>1.4192399999999998</v>
      </c>
      <c r="I18" s="96">
        <f>'GO CCAA'!G18</f>
        <v>141.47927999999996</v>
      </c>
      <c r="J18" s="347">
        <f t="shared" si="0"/>
        <v>165.30048999999997</v>
      </c>
    </row>
    <row r="19" spans="1:10" x14ac:dyDescent="0.2">
      <c r="A19" s="370" t="s">
        <v>166</v>
      </c>
      <c r="B19" s="96">
        <f>'GNA CCAA'!B19</f>
        <v>58.971139999999991</v>
      </c>
      <c r="C19" s="96">
        <f>'GNA CCAA'!C19</f>
        <v>2.7967499999999998</v>
      </c>
      <c r="D19" s="96">
        <f>'GO CCAA'!B19</f>
        <v>165.58115000000004</v>
      </c>
      <c r="E19" s="347">
        <f t="shared" si="1"/>
        <v>227.34904000000003</v>
      </c>
      <c r="F19" s="96"/>
      <c r="G19" s="96">
        <f>'GNA CCAA'!F19</f>
        <v>597.11722999999995</v>
      </c>
      <c r="H19" s="96">
        <f>'GNA CCAA'!G19</f>
        <v>32.388829999999999</v>
      </c>
      <c r="I19" s="96">
        <f>'GO CCAA'!G19</f>
        <v>1824.5100999999984</v>
      </c>
      <c r="J19" s="347">
        <f t="shared" si="0"/>
        <v>2454.0161599999983</v>
      </c>
    </row>
    <row r="20" spans="1:10" x14ac:dyDescent="0.2">
      <c r="A20" s="370" t="s">
        <v>167</v>
      </c>
      <c r="B20" s="96">
        <f>'GNA CCAA'!B20</f>
        <v>0.47816999999999998</v>
      </c>
      <c r="C20" s="498">
        <f>'GNA CCAA'!C20</f>
        <v>0</v>
      </c>
      <c r="D20" s="96">
        <f>'GO CCAA'!B20</f>
        <v>0.99639999999999995</v>
      </c>
      <c r="E20" s="347">
        <f t="shared" si="1"/>
        <v>1.4745699999999999</v>
      </c>
      <c r="F20" s="96"/>
      <c r="G20" s="96">
        <f>'GNA CCAA'!F20</f>
        <v>5.8021300000000009</v>
      </c>
      <c r="H20" s="498">
        <f>'GNA CCAA'!G20</f>
        <v>0</v>
      </c>
      <c r="I20" s="96">
        <f>'GO CCAA'!G20</f>
        <v>12.253879999999999</v>
      </c>
      <c r="J20" s="347">
        <f t="shared" si="0"/>
        <v>18.056010000000001</v>
      </c>
    </row>
    <row r="21" spans="1:10" x14ac:dyDescent="0.2">
      <c r="A21" s="370" t="s">
        <v>168</v>
      </c>
      <c r="B21" s="96">
        <f>'GNA CCAA'!B21</f>
        <v>12.907079999999999</v>
      </c>
      <c r="C21" s="96">
        <f>'GNA CCAA'!C21</f>
        <v>0.68280999999999992</v>
      </c>
      <c r="D21" s="96">
        <f>'GO CCAA'!B21</f>
        <v>81.134259999999998</v>
      </c>
      <c r="E21" s="347">
        <f t="shared" si="1"/>
        <v>94.724149999999995</v>
      </c>
      <c r="F21" s="96"/>
      <c r="G21" s="96">
        <f>'GNA CCAA'!F21</f>
        <v>124.89687000000005</v>
      </c>
      <c r="H21" s="96">
        <f>'GNA CCAA'!G21</f>
        <v>7.7321600000000021</v>
      </c>
      <c r="I21" s="96">
        <f>'GO CCAA'!G21</f>
        <v>900.56617999999992</v>
      </c>
      <c r="J21" s="347">
        <f t="shared" si="0"/>
        <v>1033.1952099999999</v>
      </c>
    </row>
    <row r="22" spans="1:10" x14ac:dyDescent="0.2">
      <c r="A22" s="370" t="s">
        <v>169</v>
      </c>
      <c r="B22" s="96">
        <f>'GNA CCAA'!B22</f>
        <v>9.8689300000000006</v>
      </c>
      <c r="C22" s="96">
        <f>'GNA CCAA'!C22</f>
        <v>0.29422999999999999</v>
      </c>
      <c r="D22" s="96">
        <f>'GO CCAA'!B22</f>
        <v>68.572829999999996</v>
      </c>
      <c r="E22" s="347">
        <f t="shared" si="1"/>
        <v>78.735990000000001</v>
      </c>
      <c r="F22" s="96"/>
      <c r="G22" s="96">
        <f>'GNA CCAA'!F22</f>
        <v>75.122900000000044</v>
      </c>
      <c r="H22" s="96">
        <f>'GNA CCAA'!G22</f>
        <v>3.1461300000000008</v>
      </c>
      <c r="I22" s="96">
        <f>'GO CCAA'!G22</f>
        <v>653.64164000000005</v>
      </c>
      <c r="J22" s="347">
        <f t="shared" si="0"/>
        <v>731.9106700000001</v>
      </c>
    </row>
    <row r="23" spans="1:10" x14ac:dyDescent="0.2">
      <c r="A23" s="371" t="s">
        <v>170</v>
      </c>
      <c r="B23" s="96">
        <f>'GNA CCAA'!B23</f>
        <v>15.004260000000002</v>
      </c>
      <c r="C23" s="96">
        <f>'GNA CCAA'!C23</f>
        <v>1.02155</v>
      </c>
      <c r="D23" s="96">
        <f>'GO CCAA'!B23</f>
        <v>134.75715999999997</v>
      </c>
      <c r="E23" s="347">
        <f t="shared" si="1"/>
        <v>150.78296999999998</v>
      </c>
      <c r="F23" s="96"/>
      <c r="G23" s="96">
        <f>'GNA CCAA'!F23</f>
        <v>178.46286999999992</v>
      </c>
      <c r="H23" s="96">
        <f>'GNA CCAA'!G23</f>
        <v>12.07516</v>
      </c>
      <c r="I23" s="96">
        <f>'GO CCAA'!G23</f>
        <v>1707.7279900000001</v>
      </c>
      <c r="J23" s="347">
        <f t="shared" si="0"/>
        <v>1898.26602</v>
      </c>
    </row>
    <row r="24" spans="1:10" x14ac:dyDescent="0.2">
      <c r="A24" s="372" t="s">
        <v>434</v>
      </c>
      <c r="B24" s="100">
        <f>'GNA CCAA'!B24</f>
        <v>450.50633999999945</v>
      </c>
      <c r="C24" s="100">
        <f>'GNA CCAA'!C24</f>
        <v>32.081220000000009</v>
      </c>
      <c r="D24" s="100">
        <f>'GO CCAA'!B24</f>
        <v>1901.8354699999988</v>
      </c>
      <c r="E24" s="100">
        <f t="shared" si="1"/>
        <v>2384.4230299999981</v>
      </c>
      <c r="F24" s="100"/>
      <c r="G24" s="100">
        <f>'GNA CCAA'!F24</f>
        <v>4678.1073699999897</v>
      </c>
      <c r="H24" s="373">
        <f>'GNA CCAA'!G24</f>
        <v>370.56230000000119</v>
      </c>
      <c r="I24" s="100">
        <f>'GO CCAA'!G24</f>
        <v>21400.166029999975</v>
      </c>
      <c r="J24" s="100">
        <f t="shared" si="0"/>
        <v>26448.835699999967</v>
      </c>
    </row>
    <row r="25" spans="1:10" x14ac:dyDescent="0.2">
      <c r="J25" s="79" t="s">
        <v>221</v>
      </c>
    </row>
    <row r="26" spans="1:10" x14ac:dyDescent="0.2">
      <c r="A26" s="349" t="s">
        <v>439</v>
      </c>
      <c r="G26" s="58"/>
      <c r="H26" s="58"/>
      <c r="I26" s="58"/>
      <c r="J26" s="58"/>
    </row>
    <row r="27" spans="1:10" x14ac:dyDescent="0.2">
      <c r="A27" s="101" t="s">
        <v>222</v>
      </c>
      <c r="G27" s="58"/>
      <c r="H27" s="58"/>
      <c r="I27" s="58"/>
      <c r="J27" s="58"/>
    </row>
    <row r="28" spans="1:10" ht="18" x14ac:dyDescent="0.25">
      <c r="A28" s="102"/>
      <c r="E28" s="815"/>
      <c r="F28" s="81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86" priority="5" operator="between">
      <formula>0</formula>
      <formula>0.5</formula>
    </cfRule>
    <cfRule type="cellIs" dxfId="185" priority="6" operator="between">
      <formula>0</formula>
      <formula>0.49</formula>
    </cfRule>
  </conditionalFormatting>
  <conditionalFormatting sqref="E6:E23">
    <cfRule type="cellIs" dxfId="184" priority="3" operator="between">
      <formula>0</formula>
      <formula>0.5</formula>
    </cfRule>
    <cfRule type="cellIs" dxfId="183" priority="4" operator="between">
      <formula>0</formula>
      <formula>0.49</formula>
    </cfRule>
  </conditionalFormatting>
  <conditionalFormatting sqref="J6:J23">
    <cfRule type="cellIs" dxfId="182" priority="1" operator="between">
      <formula>0</formula>
      <formula>0.5</formula>
    </cfRule>
    <cfRule type="cellIs" dxfId="18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5">
        <f>INDICE!A3</f>
        <v>44470</v>
      </c>
      <c r="C3" s="806"/>
      <c r="D3" s="806" t="s">
        <v>115</v>
      </c>
      <c r="E3" s="806"/>
      <c r="F3" s="806" t="s">
        <v>116</v>
      </c>
      <c r="G3" s="806"/>
      <c r="H3" s="80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2"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432.23436000000009</v>
      </c>
      <c r="C5" s="86">
        <v>171.25473708863882</v>
      </c>
      <c r="D5" s="85">
        <v>2570.630200000001</v>
      </c>
      <c r="E5" s="86">
        <v>20.718551619434784</v>
      </c>
      <c r="F5" s="85">
        <v>2858.9426900000008</v>
      </c>
      <c r="G5" s="86">
        <v>-9.1206532036148786</v>
      </c>
      <c r="H5" s="86">
        <v>99.992333767404588</v>
      </c>
    </row>
    <row r="6" spans="1:65" x14ac:dyDescent="0.2">
      <c r="A6" s="84" t="s">
        <v>141</v>
      </c>
      <c r="B6" s="96">
        <v>1.1879999999999998E-2</v>
      </c>
      <c r="C6" s="350">
        <v>-7.9783113865220843</v>
      </c>
      <c r="D6" s="96">
        <v>0.19720999999999997</v>
      </c>
      <c r="E6" s="350">
        <v>22.17954277925778</v>
      </c>
      <c r="F6" s="96">
        <v>0.21918999999999997</v>
      </c>
      <c r="G6" s="350">
        <v>14.939695857367582</v>
      </c>
      <c r="H6" s="73">
        <v>7.6662325954065906E-3</v>
      </c>
    </row>
    <row r="7" spans="1:65" x14ac:dyDescent="0.2">
      <c r="A7" s="60" t="s">
        <v>114</v>
      </c>
      <c r="B7" s="61">
        <v>432.24624000000011</v>
      </c>
      <c r="C7" s="87">
        <v>171.24021706936276</v>
      </c>
      <c r="D7" s="61">
        <v>2570.8274100000012</v>
      </c>
      <c r="E7" s="87">
        <v>20.718662353060065</v>
      </c>
      <c r="F7" s="61">
        <v>2859.161880000001</v>
      </c>
      <c r="G7" s="87">
        <v>-9.1191947721073063</v>
      </c>
      <c r="H7" s="87">
        <v>100</v>
      </c>
    </row>
    <row r="8" spans="1:65" x14ac:dyDescent="0.2">
      <c r="H8" s="79" t="s">
        <v>221</v>
      </c>
    </row>
    <row r="9" spans="1:65" x14ac:dyDescent="0.2">
      <c r="A9" s="80" t="s">
        <v>483</v>
      </c>
    </row>
    <row r="10" spans="1:65" x14ac:dyDescent="0.2">
      <c r="A10" s="133" t="s">
        <v>537</v>
      </c>
    </row>
    <row r="13" spans="1:65" x14ac:dyDescent="0.2">
      <c r="B13" s="85"/>
    </row>
  </sheetData>
  <mergeCells count="3">
    <mergeCell ref="B3:C3"/>
    <mergeCell ref="D3:E3"/>
    <mergeCell ref="F3:H3"/>
  </mergeCells>
  <conditionalFormatting sqref="B6">
    <cfRule type="cellIs" dxfId="180" priority="7" operator="between">
      <formula>0</formula>
      <formula>0.5</formula>
    </cfRule>
    <cfRule type="cellIs" dxfId="179" priority="8" operator="between">
      <formula>0</formula>
      <formula>0.49</formula>
    </cfRule>
  </conditionalFormatting>
  <conditionalFormatting sqref="D6">
    <cfRule type="cellIs" dxfId="178" priority="5" operator="between">
      <formula>0</formula>
      <formula>0.5</formula>
    </cfRule>
    <cfRule type="cellIs" dxfId="177" priority="6" operator="between">
      <formula>0</formula>
      <formula>0.49</formula>
    </cfRule>
  </conditionalFormatting>
  <conditionalFormatting sqref="F6">
    <cfRule type="cellIs" dxfId="176" priority="3" operator="between">
      <formula>0</formula>
      <formula>0.5</formula>
    </cfRule>
    <cfRule type="cellIs" dxfId="175" priority="4" operator="between">
      <formula>0</formula>
      <formula>0.49</formula>
    </cfRule>
  </conditionalFormatting>
  <conditionalFormatting sqref="H6">
    <cfRule type="cellIs" dxfId="174" priority="1" operator="between">
      <formula>0</formula>
      <formula>0.5</formula>
    </cfRule>
    <cfRule type="cellIs" dxfId="17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4" t="s">
        <v>151</v>
      </c>
    </row>
    <row r="3" spans="1:65" s="81" customFormat="1" x14ac:dyDescent="0.2">
      <c r="A3" s="70"/>
      <c r="B3" s="805">
        <f>INDICE!A3</f>
        <v>44470</v>
      </c>
      <c r="C3" s="806"/>
      <c r="D3" s="806" t="s">
        <v>115</v>
      </c>
      <c r="E3" s="806"/>
      <c r="F3" s="806" t="s">
        <v>116</v>
      </c>
      <c r="G3" s="806"/>
      <c r="H3" s="80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3"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103.84259000000002</v>
      </c>
      <c r="C5" s="86">
        <v>-15.425777505137331</v>
      </c>
      <c r="D5" s="85">
        <v>1059.0505200000002</v>
      </c>
      <c r="E5" s="73">
        <v>-11.42511199923389</v>
      </c>
      <c r="F5" s="85">
        <v>1299.4733600000004</v>
      </c>
      <c r="G5" s="86">
        <v>-14.708259346947234</v>
      </c>
      <c r="H5" s="86">
        <v>21.232370199007384</v>
      </c>
    </row>
    <row r="6" spans="1:65" x14ac:dyDescent="0.2">
      <c r="A6" s="84" t="s">
        <v>195</v>
      </c>
      <c r="B6" s="85">
        <v>402.20747000000006</v>
      </c>
      <c r="C6" s="86">
        <v>4.9308796973371933</v>
      </c>
      <c r="D6" s="85">
        <v>4076.02268</v>
      </c>
      <c r="E6" s="86">
        <v>12.846788731458123</v>
      </c>
      <c r="F6" s="85">
        <v>4820.7729800000006</v>
      </c>
      <c r="G6" s="86">
        <v>10.724471651041412</v>
      </c>
      <c r="H6" s="86">
        <v>78.767629800992623</v>
      </c>
    </row>
    <row r="7" spans="1:65" x14ac:dyDescent="0.2">
      <c r="A7" s="60" t="s">
        <v>442</v>
      </c>
      <c r="B7" s="61">
        <v>506.05006000000003</v>
      </c>
      <c r="C7" s="87">
        <v>-7.8622402721415657E-3</v>
      </c>
      <c r="D7" s="61">
        <v>5135.0731999999998</v>
      </c>
      <c r="E7" s="87">
        <v>6.8104058393321161</v>
      </c>
      <c r="F7" s="61">
        <v>6120.2463400000006</v>
      </c>
      <c r="G7" s="87">
        <v>4.1317082419456383</v>
      </c>
      <c r="H7" s="87">
        <v>100</v>
      </c>
    </row>
    <row r="8" spans="1:65" x14ac:dyDescent="0.2">
      <c r="A8" s="66" t="s">
        <v>431</v>
      </c>
      <c r="B8" s="425">
        <v>363.08017999999998</v>
      </c>
      <c r="C8" s="617">
        <v>2.888583943715652</v>
      </c>
      <c r="D8" s="425">
        <v>3797.6891300000002</v>
      </c>
      <c r="E8" s="617">
        <v>15.848485097886305</v>
      </c>
      <c r="F8" s="425">
        <v>4488.2194300000001</v>
      </c>
      <c r="G8" s="617">
        <v>13.299392231742935</v>
      </c>
      <c r="H8" s="617">
        <v>73.333966978852033</v>
      </c>
    </row>
    <row r="9" spans="1:65" x14ac:dyDescent="0.2">
      <c r="H9" s="79" t="s">
        <v>221</v>
      </c>
    </row>
    <row r="10" spans="1:65" x14ac:dyDescent="0.2">
      <c r="A10" s="80" t="s">
        <v>483</v>
      </c>
    </row>
    <row r="11" spans="1:65" x14ac:dyDescent="0.2">
      <c r="A11" s="80" t="s">
        <v>443</v>
      </c>
    </row>
    <row r="12" spans="1:65" x14ac:dyDescent="0.2">
      <c r="A12" s="133" t="s">
        <v>537</v>
      </c>
    </row>
  </sheetData>
  <mergeCells count="3">
    <mergeCell ref="B3:C3"/>
    <mergeCell ref="D3:E3"/>
    <mergeCell ref="F3:H3"/>
  </mergeCells>
  <conditionalFormatting sqref="E5">
    <cfRule type="cellIs" dxfId="17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444</v>
      </c>
    </row>
    <row r="2" spans="1:3" ht="15.75" x14ac:dyDescent="0.25">
      <c r="A2" s="2"/>
      <c r="C2" s="55" t="s">
        <v>151</v>
      </c>
    </row>
    <row r="3" spans="1:3" ht="13.9" customHeight="1" x14ac:dyDescent="0.2">
      <c r="A3" s="90"/>
      <c r="B3" s="287">
        <f>INDICE!A3</f>
        <v>44470</v>
      </c>
      <c r="C3" s="618" t="s">
        <v>116</v>
      </c>
    </row>
    <row r="4" spans="1:3" x14ac:dyDescent="0.2">
      <c r="A4" s="369" t="s">
        <v>153</v>
      </c>
      <c r="B4" s="94">
        <v>9.5268899999999999</v>
      </c>
      <c r="C4" s="94">
        <v>98.516249999999985</v>
      </c>
    </row>
    <row r="5" spans="1:3" x14ac:dyDescent="0.2">
      <c r="A5" s="370" t="s">
        <v>154</v>
      </c>
      <c r="B5" s="96">
        <v>0.20482</v>
      </c>
      <c r="C5" s="96">
        <v>1.9534199999999997</v>
      </c>
    </row>
    <row r="6" spans="1:3" x14ac:dyDescent="0.2">
      <c r="A6" s="370" t="s">
        <v>155</v>
      </c>
      <c r="B6" s="96">
        <v>4.1309000000000005</v>
      </c>
      <c r="C6" s="96">
        <v>43.85483</v>
      </c>
    </row>
    <row r="7" spans="1:3" x14ac:dyDescent="0.2">
      <c r="A7" s="370" t="s">
        <v>156</v>
      </c>
      <c r="B7" s="96">
        <v>3.1904699999999999</v>
      </c>
      <c r="C7" s="96">
        <v>47.789319999999996</v>
      </c>
    </row>
    <row r="8" spans="1:3" x14ac:dyDescent="0.2">
      <c r="A8" s="370" t="s">
        <v>157</v>
      </c>
      <c r="B8" s="96">
        <v>50.887269999999994</v>
      </c>
      <c r="C8" s="96">
        <v>697.10976999999991</v>
      </c>
    </row>
    <row r="9" spans="1:3" x14ac:dyDescent="0.2">
      <c r="A9" s="370" t="s">
        <v>158</v>
      </c>
      <c r="B9" s="96">
        <v>0.45118999999999998</v>
      </c>
      <c r="C9" s="96">
        <v>5.2506600000000008</v>
      </c>
    </row>
    <row r="10" spans="1:3" x14ac:dyDescent="0.2">
      <c r="A10" s="370" t="s">
        <v>159</v>
      </c>
      <c r="B10" s="96">
        <v>1.0707999999999998</v>
      </c>
      <c r="C10" s="96">
        <v>11.510600000000004</v>
      </c>
    </row>
    <row r="11" spans="1:3" x14ac:dyDescent="0.2">
      <c r="A11" s="370" t="s">
        <v>517</v>
      </c>
      <c r="B11" s="96">
        <v>4.4107200000000004</v>
      </c>
      <c r="C11" s="96">
        <v>42.484399999999994</v>
      </c>
    </row>
    <row r="12" spans="1:3" x14ac:dyDescent="0.2">
      <c r="A12" s="370" t="s">
        <v>160</v>
      </c>
      <c r="B12" s="96">
        <v>0.75587999999999989</v>
      </c>
      <c r="C12" s="96">
        <v>9.3804600000000011</v>
      </c>
    </row>
    <row r="13" spans="1:3" x14ac:dyDescent="0.2">
      <c r="A13" s="370" t="s">
        <v>161</v>
      </c>
      <c r="B13" s="96">
        <v>2.00413</v>
      </c>
      <c r="C13" s="96">
        <v>39.802550000000004</v>
      </c>
    </row>
    <row r="14" spans="1:3" x14ac:dyDescent="0.2">
      <c r="A14" s="370" t="s">
        <v>162</v>
      </c>
      <c r="B14" s="96">
        <v>0.69628000000000001</v>
      </c>
      <c r="C14" s="96">
        <v>7.4540199999999999</v>
      </c>
    </row>
    <row r="15" spans="1:3" x14ac:dyDescent="0.2">
      <c r="A15" s="370" t="s">
        <v>163</v>
      </c>
      <c r="B15" s="96">
        <v>0.18004000000000003</v>
      </c>
      <c r="C15" s="96">
        <v>2.4839100000000003</v>
      </c>
    </row>
    <row r="16" spans="1:3" x14ac:dyDescent="0.2">
      <c r="A16" s="370" t="s">
        <v>164</v>
      </c>
      <c r="B16" s="96">
        <v>21.968349999999997</v>
      </c>
      <c r="C16" s="96">
        <v>234.62822999999997</v>
      </c>
    </row>
    <row r="17" spans="1:3" x14ac:dyDescent="0.2">
      <c r="A17" s="370" t="s">
        <v>165</v>
      </c>
      <c r="B17" s="96">
        <v>0.10226</v>
      </c>
      <c r="C17" s="96">
        <v>0.82703999999999989</v>
      </c>
    </row>
    <row r="18" spans="1:3" x14ac:dyDescent="0.2">
      <c r="A18" s="370" t="s">
        <v>166</v>
      </c>
      <c r="B18" s="96">
        <v>0.7234799999999999</v>
      </c>
      <c r="C18" s="96">
        <v>4.0106199999999994</v>
      </c>
    </row>
    <row r="19" spans="1:3" x14ac:dyDescent="0.2">
      <c r="A19" s="370" t="s">
        <v>167</v>
      </c>
      <c r="B19" s="96">
        <v>2.5042900000000001</v>
      </c>
      <c r="C19" s="96">
        <v>41.206589999999998</v>
      </c>
    </row>
    <row r="20" spans="1:3" x14ac:dyDescent="0.2">
      <c r="A20" s="370" t="s">
        <v>168</v>
      </c>
      <c r="B20" s="96">
        <v>0.37755999999999995</v>
      </c>
      <c r="C20" s="96">
        <v>3.8005600000000004</v>
      </c>
    </row>
    <row r="21" spans="1:3" x14ac:dyDescent="0.2">
      <c r="A21" s="370" t="s">
        <v>169</v>
      </c>
      <c r="B21" s="96">
        <v>0.16639999999999999</v>
      </c>
      <c r="C21" s="96">
        <v>1.8266199999999999</v>
      </c>
    </row>
    <row r="22" spans="1:3" x14ac:dyDescent="0.2">
      <c r="A22" s="371" t="s">
        <v>170</v>
      </c>
      <c r="B22" s="96">
        <v>0.49086000000000002</v>
      </c>
      <c r="C22" s="96">
        <v>5.5835100000000013</v>
      </c>
    </row>
    <row r="23" spans="1:3" x14ac:dyDescent="0.2">
      <c r="A23" s="372" t="s">
        <v>434</v>
      </c>
      <c r="B23" s="100">
        <v>103.84259</v>
      </c>
      <c r="C23" s="100">
        <v>1299.4733600000015</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71" priority="3" operator="between">
      <formula>0</formula>
      <formula>0.5</formula>
    </cfRule>
    <cfRule type="cellIs" dxfId="170" priority="4" operator="between">
      <formula>0</formula>
      <formula>0.49</formula>
    </cfRule>
  </conditionalFormatting>
  <conditionalFormatting sqref="C5:C22">
    <cfRule type="cellIs" dxfId="169" priority="1" operator="between">
      <formula>0</formula>
      <formula>0.5</formula>
    </cfRule>
    <cfRule type="cellIs" dxfId="16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4" t="s">
        <v>151</v>
      </c>
    </row>
    <row r="3" spans="1:65" s="81" customFormat="1" x14ac:dyDescent="0.2">
      <c r="A3" s="70"/>
      <c r="B3" s="805">
        <f>INDICE!A3</f>
        <v>44470</v>
      </c>
      <c r="C3" s="806"/>
      <c r="D3" s="806" t="s">
        <v>115</v>
      </c>
      <c r="E3" s="806"/>
      <c r="F3" s="806" t="s">
        <v>116</v>
      </c>
      <c r="G3" s="806"/>
      <c r="H3" s="80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3"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623</v>
      </c>
      <c r="B5" s="385">
        <v>33.671322620519156</v>
      </c>
      <c r="C5" s="73">
        <v>-10.897660254418295</v>
      </c>
      <c r="D5" s="85">
        <v>349.97601977750304</v>
      </c>
      <c r="E5" s="86">
        <v>12.585642925367463</v>
      </c>
      <c r="F5" s="85">
        <v>416.75302843016067</v>
      </c>
      <c r="G5" s="86">
        <v>10.543735360482916</v>
      </c>
      <c r="H5" s="386">
        <v>7.1451061428602607</v>
      </c>
    </row>
    <row r="6" spans="1:65" x14ac:dyDescent="0.2">
      <c r="A6" s="84" t="s">
        <v>196</v>
      </c>
      <c r="B6" s="385">
        <v>100.495</v>
      </c>
      <c r="C6" s="86">
        <v>11.871180327503868</v>
      </c>
      <c r="D6" s="85">
        <v>903.89700000000005</v>
      </c>
      <c r="E6" s="86">
        <v>14.986159380835831</v>
      </c>
      <c r="F6" s="85">
        <v>1042.499</v>
      </c>
      <c r="G6" s="86">
        <v>15.62342993213425</v>
      </c>
      <c r="H6" s="386">
        <v>17.873333846868352</v>
      </c>
    </row>
    <row r="7" spans="1:65" x14ac:dyDescent="0.2">
      <c r="A7" s="84" t="s">
        <v>197</v>
      </c>
      <c r="B7" s="385">
        <v>122.26900000000001</v>
      </c>
      <c r="C7" s="86">
        <v>15.34811320754717</v>
      </c>
      <c r="D7" s="85">
        <v>1162.2159999999999</v>
      </c>
      <c r="E7" s="86">
        <v>-5.3570032573289907</v>
      </c>
      <c r="F7" s="85">
        <v>1402.2159999999999</v>
      </c>
      <c r="G7" s="86">
        <v>-6.6434087882822901</v>
      </c>
      <c r="H7" s="386">
        <v>24.040574325174752</v>
      </c>
    </row>
    <row r="8" spans="1:65" x14ac:dyDescent="0.2">
      <c r="A8" s="84" t="s">
        <v>624</v>
      </c>
      <c r="B8" s="385">
        <v>89.774677379480849</v>
      </c>
      <c r="C8" s="86">
        <v>-55.722379054408343</v>
      </c>
      <c r="D8" s="85">
        <v>2367.9630172209481</v>
      </c>
      <c r="E8" s="86">
        <v>5.0541714403565852</v>
      </c>
      <c r="F8" s="85">
        <v>2971.2378838060158</v>
      </c>
      <c r="G8" s="500">
        <v>10.701477656684107</v>
      </c>
      <c r="H8" s="386">
        <v>50.940985685096642</v>
      </c>
      <c r="J8" s="85"/>
    </row>
    <row r="9" spans="1:65" x14ac:dyDescent="0.2">
      <c r="A9" s="60" t="s">
        <v>198</v>
      </c>
      <c r="B9" s="61">
        <v>346.21</v>
      </c>
      <c r="C9" s="645">
        <v>-20.662194517779898</v>
      </c>
      <c r="D9" s="61">
        <v>4784.0520369984506</v>
      </c>
      <c r="E9" s="87">
        <v>4.4784358696481288</v>
      </c>
      <c r="F9" s="61">
        <v>5832.7059122361761</v>
      </c>
      <c r="G9" s="87">
        <v>6.7353108120370404</v>
      </c>
      <c r="H9" s="87">
        <v>100</v>
      </c>
    </row>
    <row r="10" spans="1:65" x14ac:dyDescent="0.2">
      <c r="H10" s="79" t="s">
        <v>221</v>
      </c>
    </row>
    <row r="11" spans="1:65" x14ac:dyDescent="0.2">
      <c r="A11" s="80" t="s">
        <v>483</v>
      </c>
    </row>
    <row r="12" spans="1:65" x14ac:dyDescent="0.2">
      <c r="A12" s="80" t="s">
        <v>627</v>
      </c>
    </row>
    <row r="13" spans="1:65" x14ac:dyDescent="0.2">
      <c r="A13" s="80" t="s">
        <v>625</v>
      </c>
    </row>
    <row r="14" spans="1:65" x14ac:dyDescent="0.2">
      <c r="A14" s="133" t="s">
        <v>537</v>
      </c>
    </row>
  </sheetData>
  <mergeCells count="3">
    <mergeCell ref="B3:C3"/>
    <mergeCell ref="D3:E3"/>
    <mergeCell ref="F3:H3"/>
  </mergeCells>
  <conditionalFormatting sqref="C9">
    <cfRule type="cellIs" dxfId="167" priority="1" operator="between">
      <formula>0</formula>
      <formula>0.5</formula>
    </cfRule>
    <cfRule type="cellIs" dxfId="16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7"/>
      <c r="B2" s="387"/>
      <c r="C2" s="387"/>
      <c r="D2" s="387"/>
      <c r="E2" s="387"/>
      <c r="F2" s="1"/>
      <c r="G2" s="1"/>
      <c r="H2" s="388"/>
      <c r="I2" s="391" t="s">
        <v>151</v>
      </c>
    </row>
    <row r="3" spans="1:9" ht="14.65" customHeight="1" x14ac:dyDescent="0.2">
      <c r="A3" s="823" t="s">
        <v>455</v>
      </c>
      <c r="B3" s="823" t="s">
        <v>456</v>
      </c>
      <c r="C3" s="805">
        <f>INDICE!A3</f>
        <v>44470</v>
      </c>
      <c r="D3" s="806"/>
      <c r="E3" s="806" t="s">
        <v>115</v>
      </c>
      <c r="F3" s="806"/>
      <c r="G3" s="806" t="s">
        <v>116</v>
      </c>
      <c r="H3" s="806"/>
      <c r="I3" s="806"/>
    </row>
    <row r="4" spans="1:9" x14ac:dyDescent="0.2">
      <c r="A4" s="824"/>
      <c r="B4" s="824"/>
      <c r="C4" s="82" t="s">
        <v>47</v>
      </c>
      <c r="D4" s="82" t="s">
        <v>453</v>
      </c>
      <c r="E4" s="82" t="s">
        <v>47</v>
      </c>
      <c r="F4" s="82" t="s">
        <v>453</v>
      </c>
      <c r="G4" s="82" t="s">
        <v>47</v>
      </c>
      <c r="H4" s="83" t="s">
        <v>453</v>
      </c>
      <c r="I4" s="83" t="s">
        <v>106</v>
      </c>
    </row>
    <row r="5" spans="1:9" x14ac:dyDescent="0.2">
      <c r="A5" s="392"/>
      <c r="B5" s="397" t="s">
        <v>200</v>
      </c>
      <c r="C5" s="395">
        <v>94.002420000000001</v>
      </c>
      <c r="D5" s="142" t="s">
        <v>142</v>
      </c>
      <c r="E5" s="141">
        <v>1143.3707200000001</v>
      </c>
      <c r="F5" s="530">
        <v>508.17591489361706</v>
      </c>
      <c r="G5" s="531">
        <v>1478.3707200000001</v>
      </c>
      <c r="H5" s="530">
        <v>316.44245633802819</v>
      </c>
      <c r="I5" s="398">
        <v>2.6871769763537676</v>
      </c>
    </row>
    <row r="6" spans="1:9" x14ac:dyDescent="0.2">
      <c r="A6" s="11"/>
      <c r="B6" s="11" t="s">
        <v>232</v>
      </c>
      <c r="C6" s="395">
        <v>678.15397000000007</v>
      </c>
      <c r="D6" s="142">
        <v>146.60144363636368</v>
      </c>
      <c r="E6" s="144">
        <v>3517.7172499999997</v>
      </c>
      <c r="F6" s="142">
        <v>34.161603737604871</v>
      </c>
      <c r="G6" s="531">
        <v>3990.7172499999997</v>
      </c>
      <c r="H6" s="532">
        <v>27.662100127959043</v>
      </c>
      <c r="I6" s="398">
        <v>7.2537715799307918</v>
      </c>
    </row>
    <row r="7" spans="1:9" x14ac:dyDescent="0.2">
      <c r="A7" s="11"/>
      <c r="B7" s="260" t="s">
        <v>201</v>
      </c>
      <c r="C7" s="395">
        <v>510.36027999999999</v>
      </c>
      <c r="D7" s="142">
        <v>-27.91521468926554</v>
      </c>
      <c r="E7" s="144">
        <v>6483.6184599999997</v>
      </c>
      <c r="F7" s="142">
        <v>-3.1138903167961791</v>
      </c>
      <c r="G7" s="531">
        <v>8234.6184599999997</v>
      </c>
      <c r="H7" s="533">
        <v>-0.57210263221444468</v>
      </c>
      <c r="I7" s="398">
        <v>14.967745799761047</v>
      </c>
    </row>
    <row r="8" spans="1:9" x14ac:dyDescent="0.2">
      <c r="A8" s="497" t="s">
        <v>307</v>
      </c>
      <c r="B8" s="235"/>
      <c r="C8" s="146">
        <v>1282.51667</v>
      </c>
      <c r="D8" s="147">
        <v>30.469651068158694</v>
      </c>
      <c r="E8" s="146">
        <v>11144.706429999998</v>
      </c>
      <c r="F8" s="534">
        <v>17.288007051147108</v>
      </c>
      <c r="G8" s="535">
        <v>13703.706429999998</v>
      </c>
      <c r="H8" s="534">
        <v>16.498396922553756</v>
      </c>
      <c r="I8" s="536">
        <v>24.908694356045604</v>
      </c>
    </row>
    <row r="9" spans="1:9" x14ac:dyDescent="0.2">
      <c r="A9" s="392"/>
      <c r="B9" s="11" t="s">
        <v>202</v>
      </c>
      <c r="C9" s="395">
        <v>130.38200000000001</v>
      </c>
      <c r="D9" s="142">
        <v>-52.065441176470586</v>
      </c>
      <c r="E9" s="144">
        <v>1870.5824400000001</v>
      </c>
      <c r="F9" s="537">
        <v>-37.647251999999995</v>
      </c>
      <c r="G9" s="531">
        <v>1940.5824400000001</v>
      </c>
      <c r="H9" s="537">
        <v>-44.791395732574671</v>
      </c>
      <c r="I9" s="398">
        <v>3.5273212482755452</v>
      </c>
    </row>
    <row r="10" spans="1:9" x14ac:dyDescent="0.2">
      <c r="A10" s="392"/>
      <c r="B10" s="11" t="s">
        <v>203</v>
      </c>
      <c r="C10" s="395">
        <v>0</v>
      </c>
      <c r="D10" s="142">
        <v>-100</v>
      </c>
      <c r="E10" s="144">
        <v>145</v>
      </c>
      <c r="F10" s="530">
        <v>-52.459016393442624</v>
      </c>
      <c r="G10" s="144">
        <v>296</v>
      </c>
      <c r="H10" s="530">
        <v>-2.9508196721311477</v>
      </c>
      <c r="I10" s="480">
        <v>0.5380276910521572</v>
      </c>
    </row>
    <row r="11" spans="1:9" x14ac:dyDescent="0.2">
      <c r="A11" s="11"/>
      <c r="B11" s="11" t="s">
        <v>608</v>
      </c>
      <c r="C11" s="395">
        <v>0</v>
      </c>
      <c r="D11" s="142" t="s">
        <v>142</v>
      </c>
      <c r="E11" s="144">
        <v>105.42473</v>
      </c>
      <c r="F11" s="538">
        <v>-74.097117936117925</v>
      </c>
      <c r="G11" s="144">
        <v>105.42473</v>
      </c>
      <c r="H11" s="538">
        <v>-76.981499999999997</v>
      </c>
      <c r="I11" s="507">
        <v>0.19162643264086854</v>
      </c>
    </row>
    <row r="12" spans="1:9" x14ac:dyDescent="0.2">
      <c r="A12" s="651"/>
      <c r="B12" s="260" t="s">
        <v>204</v>
      </c>
      <c r="C12" s="395">
        <v>0</v>
      </c>
      <c r="D12" s="142" t="s">
        <v>142</v>
      </c>
      <c r="E12" s="144">
        <v>0</v>
      </c>
      <c r="F12" s="142">
        <v>-100</v>
      </c>
      <c r="G12" s="144">
        <v>0</v>
      </c>
      <c r="H12" s="533">
        <v>-100</v>
      </c>
      <c r="I12" s="395">
        <v>0</v>
      </c>
    </row>
    <row r="13" spans="1:9" x14ac:dyDescent="0.2">
      <c r="A13" s="497" t="s">
        <v>602</v>
      </c>
      <c r="B13" s="146"/>
      <c r="C13" s="146">
        <v>130.38200000000001</v>
      </c>
      <c r="D13" s="147">
        <v>-69.176832151300232</v>
      </c>
      <c r="E13" s="146">
        <v>2121.0071699999999</v>
      </c>
      <c r="F13" s="534">
        <v>-58.549791479382449</v>
      </c>
      <c r="G13" s="535">
        <v>2342.0071700000003</v>
      </c>
      <c r="H13" s="534">
        <v>-61.974230069816528</v>
      </c>
      <c r="I13" s="536">
        <v>4.2569753719685712</v>
      </c>
    </row>
    <row r="14" spans="1:9" x14ac:dyDescent="0.2">
      <c r="A14" s="393"/>
      <c r="B14" s="396" t="s">
        <v>538</v>
      </c>
      <c r="C14" s="394">
        <v>0</v>
      </c>
      <c r="D14" s="142">
        <v>-100</v>
      </c>
      <c r="E14" s="141">
        <v>1211.4506999999999</v>
      </c>
      <c r="F14" s="142">
        <v>-10.063051224944331</v>
      </c>
      <c r="G14" s="144">
        <v>1635.4506999999999</v>
      </c>
      <c r="H14" s="538">
        <v>21.41430586488492</v>
      </c>
      <c r="I14" s="480">
        <v>2.972695148481872</v>
      </c>
    </row>
    <row r="15" spans="1:9" x14ac:dyDescent="0.2">
      <c r="A15" s="393"/>
      <c r="B15" s="396" t="s">
        <v>206</v>
      </c>
      <c r="C15" s="395">
        <v>87.457799999999992</v>
      </c>
      <c r="D15" s="142">
        <v>98.767727272727257</v>
      </c>
      <c r="E15" s="144">
        <v>693.72616000000005</v>
      </c>
      <c r="F15" s="538">
        <v>48.868274678111604</v>
      </c>
      <c r="G15" s="144">
        <v>926.72616000000005</v>
      </c>
      <c r="H15" s="538">
        <v>88.358975609756101</v>
      </c>
      <c r="I15" s="480">
        <v>1.6844741084541623</v>
      </c>
    </row>
    <row r="16" spans="1:9" x14ac:dyDescent="0.2">
      <c r="A16" s="393"/>
      <c r="B16" s="396" t="s">
        <v>568</v>
      </c>
      <c r="C16" s="395">
        <v>359.10716000000002</v>
      </c>
      <c r="D16" s="142">
        <v>-44.238018633540371</v>
      </c>
      <c r="E16" s="144">
        <v>3466.5862499999998</v>
      </c>
      <c r="F16" s="538">
        <v>-10.028906047235925</v>
      </c>
      <c r="G16" s="144">
        <v>4131.5862500000003</v>
      </c>
      <c r="H16" s="538">
        <v>-1.8858644027546829</v>
      </c>
      <c r="I16" s="479">
        <v>7.5098236840214216</v>
      </c>
    </row>
    <row r="17" spans="1:9" x14ac:dyDescent="0.2">
      <c r="A17" s="393"/>
      <c r="B17" s="396" t="s">
        <v>207</v>
      </c>
      <c r="C17" s="395">
        <v>423.06529</v>
      </c>
      <c r="D17" s="142">
        <v>157.96664024390245</v>
      </c>
      <c r="E17" s="144">
        <v>1259.7452900000001</v>
      </c>
      <c r="F17" s="538">
        <v>51.959624849215935</v>
      </c>
      <c r="G17" s="531">
        <v>1426.7452900000001</v>
      </c>
      <c r="H17" s="538">
        <v>14.41421732157178</v>
      </c>
      <c r="I17" s="398">
        <v>2.5933394395210829</v>
      </c>
    </row>
    <row r="18" spans="1:9" x14ac:dyDescent="0.2">
      <c r="A18" s="393"/>
      <c r="B18" s="396" t="s">
        <v>208</v>
      </c>
      <c r="C18" s="395">
        <v>84.36</v>
      </c>
      <c r="D18" s="142">
        <v>6.7848101265822773</v>
      </c>
      <c r="E18" s="144">
        <v>431.51792</v>
      </c>
      <c r="F18" s="73">
        <v>-52.106779134295223</v>
      </c>
      <c r="G18" s="531">
        <v>547.51792</v>
      </c>
      <c r="H18" s="538">
        <v>-49.630366145354188</v>
      </c>
      <c r="I18" s="398">
        <v>0.99520203482189096</v>
      </c>
    </row>
    <row r="19" spans="1:9" x14ac:dyDescent="0.2">
      <c r="A19" s="393"/>
      <c r="B19" s="396" t="s">
        <v>209</v>
      </c>
      <c r="C19" s="395">
        <v>295.78237999999999</v>
      </c>
      <c r="D19" s="142" t="s">
        <v>142</v>
      </c>
      <c r="E19" s="144">
        <v>2369.7823800000001</v>
      </c>
      <c r="F19" s="73">
        <v>141.81452857142858</v>
      </c>
      <c r="G19" s="531">
        <v>2369.7823800000001</v>
      </c>
      <c r="H19" s="538">
        <v>100.82901525423729</v>
      </c>
      <c r="I19" s="398">
        <v>4.3074612912415065</v>
      </c>
    </row>
    <row r="20" spans="1:9" x14ac:dyDescent="0.2">
      <c r="A20" s="651"/>
      <c r="B20" s="396" t="s">
        <v>240</v>
      </c>
      <c r="C20" s="395">
        <v>30.747160000000001</v>
      </c>
      <c r="D20" s="142">
        <v>-46.987655172413788</v>
      </c>
      <c r="E20" s="144">
        <v>468.37434999999999</v>
      </c>
      <c r="F20" s="538">
        <v>1.3797294372294358</v>
      </c>
      <c r="G20" s="531">
        <v>545.37435000000005</v>
      </c>
      <c r="H20" s="538">
        <v>-10.30027138157894</v>
      </c>
      <c r="I20" s="398">
        <v>0.99130575097828078</v>
      </c>
    </row>
    <row r="21" spans="1:9" x14ac:dyDescent="0.2">
      <c r="A21" s="497" t="s">
        <v>446</v>
      </c>
      <c r="B21" s="146"/>
      <c r="C21" s="146">
        <v>1280.5197900000001</v>
      </c>
      <c r="D21" s="147">
        <v>19.674746728971968</v>
      </c>
      <c r="E21" s="146">
        <v>9901.1830499999996</v>
      </c>
      <c r="F21" s="534">
        <v>12.029679226069243</v>
      </c>
      <c r="G21" s="535">
        <v>11583.18305</v>
      </c>
      <c r="H21" s="534">
        <v>13.873211266220995</v>
      </c>
      <c r="I21" s="536">
        <v>21.054301457520218</v>
      </c>
    </row>
    <row r="22" spans="1:9" x14ac:dyDescent="0.2">
      <c r="A22" s="393"/>
      <c r="B22" s="396" t="s">
        <v>210</v>
      </c>
      <c r="C22" s="394">
        <v>309.09575999999998</v>
      </c>
      <c r="D22" s="142">
        <v>-26.58057957244656</v>
      </c>
      <c r="E22" s="141">
        <v>3354.0944</v>
      </c>
      <c r="F22" s="142">
        <v>-25.925477031802117</v>
      </c>
      <c r="G22" s="144">
        <v>4368.0944</v>
      </c>
      <c r="H22" s="538">
        <v>-26.264442943956791</v>
      </c>
      <c r="I22" s="480">
        <v>7.9397153524657353</v>
      </c>
    </row>
    <row r="23" spans="1:9" x14ac:dyDescent="0.2">
      <c r="A23" s="651"/>
      <c r="B23" s="396" t="s">
        <v>211</v>
      </c>
      <c r="C23" s="395">
        <v>143.02963</v>
      </c>
      <c r="D23" s="142">
        <v>-39.903516806722692</v>
      </c>
      <c r="E23" s="144">
        <v>2747.6330699999999</v>
      </c>
      <c r="F23" s="538">
        <v>-8.7771225099601633</v>
      </c>
      <c r="G23" s="531">
        <v>3240.6330699999999</v>
      </c>
      <c r="H23" s="538">
        <v>-4.994632952213431</v>
      </c>
      <c r="I23" s="398">
        <v>5.8903727304032563</v>
      </c>
    </row>
    <row r="24" spans="1:9" x14ac:dyDescent="0.2">
      <c r="A24" s="497" t="s">
        <v>344</v>
      </c>
      <c r="B24" s="146"/>
      <c r="C24" s="146">
        <v>452.12538999999998</v>
      </c>
      <c r="D24" s="147">
        <v>-31.392201820940823</v>
      </c>
      <c r="E24" s="146">
        <v>6101.7274699999998</v>
      </c>
      <c r="F24" s="534">
        <v>-19.075232493368702</v>
      </c>
      <c r="G24" s="535">
        <v>7608.7274699999998</v>
      </c>
      <c r="H24" s="534">
        <v>-18.492474879485808</v>
      </c>
      <c r="I24" s="536">
        <v>13.830088082868992</v>
      </c>
    </row>
    <row r="25" spans="1:9" x14ac:dyDescent="0.2">
      <c r="A25" s="393"/>
      <c r="B25" s="396" t="s">
        <v>212</v>
      </c>
      <c r="C25" s="394">
        <v>0</v>
      </c>
      <c r="D25" s="142">
        <v>-100</v>
      </c>
      <c r="E25" s="141">
        <v>540.51196000000004</v>
      </c>
      <c r="F25" s="142">
        <v>-62.254751396648047</v>
      </c>
      <c r="G25" s="144">
        <v>804.51196000000004</v>
      </c>
      <c r="H25" s="538">
        <v>-55.796046153846149</v>
      </c>
      <c r="I25" s="480">
        <v>1.4623301089954239</v>
      </c>
    </row>
    <row r="26" spans="1:9" x14ac:dyDescent="0.2">
      <c r="A26" s="393"/>
      <c r="B26" s="396" t="s">
        <v>213</v>
      </c>
      <c r="C26" s="394">
        <v>419.16649000000001</v>
      </c>
      <c r="D26" s="142">
        <v>1132.8426176470589</v>
      </c>
      <c r="E26" s="141">
        <v>1189.7480399999999</v>
      </c>
      <c r="F26" s="142">
        <v>103.37573333333332</v>
      </c>
      <c r="G26" s="144">
        <v>1431.7480399999999</v>
      </c>
      <c r="H26" s="538">
        <v>72.707845597104935</v>
      </c>
      <c r="I26" s="480">
        <v>2.6024327436812555</v>
      </c>
    </row>
    <row r="27" spans="1:9" x14ac:dyDescent="0.2">
      <c r="A27" s="393"/>
      <c r="B27" s="396" t="s">
        <v>214</v>
      </c>
      <c r="C27" s="395">
        <v>94.494159999999994</v>
      </c>
      <c r="D27" s="142">
        <v>3.8397362637362571</v>
      </c>
      <c r="E27" s="144">
        <v>193.70796999999999</v>
      </c>
      <c r="F27" s="142">
        <v>-52.052482673267328</v>
      </c>
      <c r="G27" s="144">
        <v>288.70796999999999</v>
      </c>
      <c r="H27" s="142">
        <v>-28.537631188118816</v>
      </c>
      <c r="I27" s="398">
        <v>0.52477325164680899</v>
      </c>
    </row>
    <row r="28" spans="1:9" x14ac:dyDescent="0.2">
      <c r="A28" s="393"/>
      <c r="B28" s="396" t="s">
        <v>215</v>
      </c>
      <c r="C28" s="395">
        <v>0</v>
      </c>
      <c r="D28" s="142" t="s">
        <v>142</v>
      </c>
      <c r="E28" s="144">
        <v>0</v>
      </c>
      <c r="F28" s="142">
        <v>-100</v>
      </c>
      <c r="G28" s="144">
        <v>0</v>
      </c>
      <c r="H28" s="142">
        <v>-100</v>
      </c>
      <c r="I28" s="395">
        <v>0</v>
      </c>
    </row>
    <row r="29" spans="1:9" x14ac:dyDescent="0.2">
      <c r="A29" s="393"/>
      <c r="B29" s="396" t="s">
        <v>216</v>
      </c>
      <c r="C29" s="395">
        <v>0</v>
      </c>
      <c r="D29" s="142" t="s">
        <v>142</v>
      </c>
      <c r="E29" s="144">
        <v>0</v>
      </c>
      <c r="F29" s="142">
        <v>-100</v>
      </c>
      <c r="G29" s="144">
        <v>0</v>
      </c>
      <c r="H29" s="142">
        <v>-100</v>
      </c>
      <c r="I29" s="480">
        <v>0</v>
      </c>
    </row>
    <row r="30" spans="1:9" x14ac:dyDescent="0.2">
      <c r="A30" s="393"/>
      <c r="B30" s="396" t="s">
        <v>652</v>
      </c>
      <c r="C30" s="395">
        <v>0</v>
      </c>
      <c r="D30" s="142" t="s">
        <v>142</v>
      </c>
      <c r="E30" s="144">
        <v>151</v>
      </c>
      <c r="F30" s="142" t="s">
        <v>142</v>
      </c>
      <c r="G30" s="144">
        <v>151</v>
      </c>
      <c r="H30" s="142" t="s">
        <v>142</v>
      </c>
      <c r="I30" s="398">
        <v>0.27446682888133694</v>
      </c>
    </row>
    <row r="31" spans="1:9" x14ac:dyDescent="0.2">
      <c r="A31" s="393"/>
      <c r="B31" s="396" t="s">
        <v>551</v>
      </c>
      <c r="C31" s="395">
        <v>131.31487999999999</v>
      </c>
      <c r="D31" s="142">
        <v>-0.51903030303031206</v>
      </c>
      <c r="E31" s="144">
        <v>930.91109000000006</v>
      </c>
      <c r="F31" s="142">
        <v>54.379948590381431</v>
      </c>
      <c r="G31" s="144">
        <v>1062.9110900000001</v>
      </c>
      <c r="H31" s="142">
        <v>33.364001254705151</v>
      </c>
      <c r="I31" s="398">
        <v>1.9320121606298368</v>
      </c>
    </row>
    <row r="32" spans="1:9" x14ac:dyDescent="0.2">
      <c r="A32" s="393"/>
      <c r="B32" s="396" t="s">
        <v>217</v>
      </c>
      <c r="C32" s="395">
        <v>243.61962</v>
      </c>
      <c r="D32" s="142">
        <v>52.262262499999999</v>
      </c>
      <c r="E32" s="144">
        <v>5150.8055200000008</v>
      </c>
      <c r="F32" s="73">
        <v>321.16153066230584</v>
      </c>
      <c r="G32" s="144">
        <v>5894.8055200000008</v>
      </c>
      <c r="H32" s="538">
        <v>130.7164587084149</v>
      </c>
      <c r="I32" s="480">
        <v>10.714758794348349</v>
      </c>
    </row>
    <row r="33" spans="1:9" x14ac:dyDescent="0.2">
      <c r="A33" s="651"/>
      <c r="B33" s="396" t="s">
        <v>218</v>
      </c>
      <c r="C33" s="395">
        <v>955.81871000000001</v>
      </c>
      <c r="D33" s="142">
        <v>-5.9233553149606291</v>
      </c>
      <c r="E33" s="144">
        <v>8432.9826099999991</v>
      </c>
      <c r="F33" s="73">
        <v>-12.165580564524538</v>
      </c>
      <c r="G33" s="144">
        <v>9671.9826099999991</v>
      </c>
      <c r="H33" s="538">
        <v>-14.528255478967841</v>
      </c>
      <c r="I33" s="480">
        <v>17.58038672822607</v>
      </c>
    </row>
    <row r="34" spans="1:9" x14ac:dyDescent="0.2">
      <c r="A34" s="742"/>
      <c r="B34" s="396" t="s">
        <v>219</v>
      </c>
      <c r="C34" s="395">
        <v>37.286290000000001</v>
      </c>
      <c r="D34" s="142" t="s">
        <v>142</v>
      </c>
      <c r="E34" s="144">
        <v>72.464370000000002</v>
      </c>
      <c r="F34" s="73" t="s">
        <v>142</v>
      </c>
      <c r="G34" s="144">
        <v>72.464370000000002</v>
      </c>
      <c r="H34" s="538" t="s">
        <v>142</v>
      </c>
      <c r="I34" s="480">
        <v>0.13171566781976085</v>
      </c>
    </row>
    <row r="35" spans="1:9" x14ac:dyDescent="0.2">
      <c r="A35" s="742"/>
      <c r="B35" s="396" t="s">
        <v>220</v>
      </c>
      <c r="C35" s="395">
        <v>0</v>
      </c>
      <c r="D35" s="142" t="s">
        <v>142</v>
      </c>
      <c r="E35" s="144">
        <v>400</v>
      </c>
      <c r="F35" s="73">
        <v>27.388535031847134</v>
      </c>
      <c r="G35" s="144">
        <v>400</v>
      </c>
      <c r="H35" s="538">
        <v>-1.9607843137254901</v>
      </c>
      <c r="I35" s="480">
        <v>0.72706444736777998</v>
      </c>
    </row>
    <row r="36" spans="1:9" x14ac:dyDescent="0.2">
      <c r="A36" s="497" t="s">
        <v>447</v>
      </c>
      <c r="B36" s="146"/>
      <c r="C36" s="146">
        <v>1881.7001499999999</v>
      </c>
      <c r="D36" s="147">
        <v>11.343204142011828</v>
      </c>
      <c r="E36" s="146">
        <v>17062.131559999998</v>
      </c>
      <c r="F36" s="534">
        <v>12.450613326303289</v>
      </c>
      <c r="G36" s="535">
        <v>19778.131560000002</v>
      </c>
      <c r="H36" s="534">
        <v>2.9681984589754355</v>
      </c>
      <c r="I36" s="536">
        <v>35.949940731596627</v>
      </c>
    </row>
    <row r="37" spans="1:9" x14ac:dyDescent="0.2">
      <c r="A37" s="723" t="s">
        <v>186</v>
      </c>
      <c r="B37" s="723"/>
      <c r="C37" s="723">
        <v>5027.2440000000006</v>
      </c>
      <c r="D37" s="724">
        <v>4.1915854922279729</v>
      </c>
      <c r="E37" s="723">
        <v>46330.755679999995</v>
      </c>
      <c r="F37" s="725">
        <v>0.34818210959496376</v>
      </c>
      <c r="G37" s="723">
        <v>55015.755679999995</v>
      </c>
      <c r="H37" s="725">
        <v>-2.8625180006003235</v>
      </c>
      <c r="I37" s="726">
        <v>100</v>
      </c>
    </row>
    <row r="38" spans="1:9" x14ac:dyDescent="0.2">
      <c r="A38" s="151" t="s">
        <v>531</v>
      </c>
      <c r="B38" s="481"/>
      <c r="C38" s="152">
        <v>2202.0450900000001</v>
      </c>
      <c r="D38" s="539">
        <v>-2.4780739592559753</v>
      </c>
      <c r="E38" s="152">
        <v>22497.686689999999</v>
      </c>
      <c r="F38" s="539">
        <v>-2.7505546381948709</v>
      </c>
      <c r="G38" s="152">
        <v>26625.686689999999</v>
      </c>
      <c r="H38" s="539">
        <v>-9.0590658856479305</v>
      </c>
      <c r="I38" s="540">
        <v>48.396475447631261</v>
      </c>
    </row>
    <row r="39" spans="1:9" x14ac:dyDescent="0.2">
      <c r="A39" s="151" t="s">
        <v>532</v>
      </c>
      <c r="B39" s="481"/>
      <c r="C39" s="152">
        <v>2825.1989099999996</v>
      </c>
      <c r="D39" s="539">
        <v>10.058391507596401</v>
      </c>
      <c r="E39" s="152">
        <v>23833.068989999996</v>
      </c>
      <c r="F39" s="539">
        <v>3.4601015367251091</v>
      </c>
      <c r="G39" s="152">
        <v>28390.068989999996</v>
      </c>
      <c r="H39" s="539">
        <v>3.7686647538287077</v>
      </c>
      <c r="I39" s="540">
        <v>51.603524552368739</v>
      </c>
    </row>
    <row r="40" spans="1:9" x14ac:dyDescent="0.2">
      <c r="A40" s="153" t="s">
        <v>533</v>
      </c>
      <c r="B40" s="482"/>
      <c r="C40" s="154">
        <v>1877.39976</v>
      </c>
      <c r="D40" s="541">
        <v>32.118209711470797</v>
      </c>
      <c r="E40" s="154">
        <v>13674.695800000001</v>
      </c>
      <c r="F40" s="541">
        <v>13.927316504207294</v>
      </c>
      <c r="G40" s="154">
        <v>16900.695800000001</v>
      </c>
      <c r="H40" s="541">
        <v>13.473182489593134</v>
      </c>
      <c r="I40" s="542">
        <v>30.719737629894905</v>
      </c>
    </row>
    <row r="41" spans="1:9" x14ac:dyDescent="0.2">
      <c r="A41" s="153" t="s">
        <v>534</v>
      </c>
      <c r="B41" s="482"/>
      <c r="C41" s="154">
        <v>3149.8442399999994</v>
      </c>
      <c r="D41" s="541">
        <v>-7.4663854289071834</v>
      </c>
      <c r="E41" s="154">
        <v>32656.059879999993</v>
      </c>
      <c r="F41" s="541">
        <v>-4.4222206222378508</v>
      </c>
      <c r="G41" s="154">
        <v>38115.059879999993</v>
      </c>
      <c r="H41" s="541">
        <v>-8.6911341302733547</v>
      </c>
      <c r="I41" s="542">
        <v>69.280262370105092</v>
      </c>
    </row>
    <row r="42" spans="1:9" x14ac:dyDescent="0.2">
      <c r="A42" s="655" t="s">
        <v>630</v>
      </c>
      <c r="B42" s="656"/>
      <c r="C42" s="475">
        <v>87.457799999999992</v>
      </c>
      <c r="D42" s="663">
        <v>98.767727272727257</v>
      </c>
      <c r="E42" s="475">
        <v>693.72616000000005</v>
      </c>
      <c r="F42" s="663">
        <v>48.868274678111604</v>
      </c>
      <c r="G42" s="488">
        <v>926.72616000000005</v>
      </c>
      <c r="H42" s="657">
        <v>36.685274336283193</v>
      </c>
      <c r="I42" s="658">
        <v>1.6844741084541623</v>
      </c>
    </row>
    <row r="43" spans="1:9" s="1" customFormat="1" x14ac:dyDescent="0.2">
      <c r="B43" s="84"/>
      <c r="C43" s="84"/>
      <c r="D43" s="84"/>
      <c r="E43" s="84"/>
      <c r="F43" s="84"/>
      <c r="G43" s="84"/>
      <c r="H43" s="84"/>
      <c r="I43" s="79" t="s">
        <v>221</v>
      </c>
    </row>
    <row r="44" spans="1:9" s="1" customFormat="1" x14ac:dyDescent="0.2">
      <c r="A44" s="80" t="s">
        <v>483</v>
      </c>
      <c r="B44" s="689"/>
      <c r="C44" s="689"/>
      <c r="D44" s="689"/>
      <c r="E44" s="689"/>
      <c r="F44" s="689"/>
      <c r="G44" s="689"/>
      <c r="H44" s="689"/>
      <c r="I44" s="689"/>
    </row>
    <row r="45" spans="1:9" s="1" customFormat="1" x14ac:dyDescent="0.2">
      <c r="A45" s="714" t="s">
        <v>641</v>
      </c>
      <c r="B45" s="689"/>
      <c r="C45" s="689"/>
      <c r="D45" s="689"/>
      <c r="E45" s="689"/>
      <c r="F45" s="689"/>
      <c r="G45" s="689"/>
      <c r="H45" s="689"/>
      <c r="I45" s="689"/>
    </row>
    <row r="46" spans="1:9" s="1" customFormat="1" x14ac:dyDescent="0.2">
      <c r="A46" s="714" t="s">
        <v>536</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65" priority="52" operator="between">
      <formula>0</formula>
      <formula>0.5</formula>
    </cfRule>
    <cfRule type="cellIs" dxfId="164" priority="53" operator="between">
      <formula>0</formula>
      <formula>0.49</formula>
    </cfRule>
  </conditionalFormatting>
  <conditionalFormatting sqref="F18">
    <cfRule type="cellIs" dxfId="163" priority="51" stopIfTrue="1" operator="equal">
      <formula>0</formula>
    </cfRule>
  </conditionalFormatting>
  <conditionalFormatting sqref="F31">
    <cfRule type="cellIs" dxfId="162" priority="46" operator="between">
      <formula>0</formula>
      <formula>0.5</formula>
    </cfRule>
    <cfRule type="cellIs" dxfId="161" priority="47" operator="between">
      <formula>0</formula>
      <formula>0.49</formula>
    </cfRule>
  </conditionalFormatting>
  <conditionalFormatting sqref="F31">
    <cfRule type="cellIs" dxfId="160" priority="45" stopIfTrue="1" operator="equal">
      <formula>0</formula>
    </cfRule>
  </conditionalFormatting>
  <conditionalFormatting sqref="F32">
    <cfRule type="cellIs" dxfId="159" priority="37" operator="between">
      <formula>0</formula>
      <formula>0.5</formula>
    </cfRule>
    <cfRule type="cellIs" dxfId="158" priority="38" operator="between">
      <formula>0</formula>
      <formula>0.49</formula>
    </cfRule>
  </conditionalFormatting>
  <conditionalFormatting sqref="F32">
    <cfRule type="cellIs" dxfId="157" priority="36" stopIfTrue="1" operator="equal">
      <formula>0</formula>
    </cfRule>
  </conditionalFormatting>
  <conditionalFormatting sqref="F19">
    <cfRule type="cellIs" dxfId="156" priority="23" operator="between">
      <formula>0</formula>
      <formula>0.5</formula>
    </cfRule>
    <cfRule type="cellIs" dxfId="155" priority="24" operator="between">
      <formula>0</formula>
      <formula>0.49</formula>
    </cfRule>
  </conditionalFormatting>
  <conditionalFormatting sqref="F19">
    <cfRule type="cellIs" dxfId="154" priority="22" stopIfTrue="1" operator="equal">
      <formula>0</formula>
    </cfRule>
  </conditionalFormatting>
  <conditionalFormatting sqref="F33">
    <cfRule type="cellIs" dxfId="153" priority="20" operator="between">
      <formula>0</formula>
      <formula>0.5</formula>
    </cfRule>
    <cfRule type="cellIs" dxfId="152" priority="21" operator="between">
      <formula>0</formula>
      <formula>0.49</formula>
    </cfRule>
  </conditionalFormatting>
  <conditionalFormatting sqref="F33">
    <cfRule type="cellIs" dxfId="151" priority="19" stopIfTrue="1" operator="equal">
      <formula>0</formula>
    </cfRule>
  </conditionalFormatting>
  <conditionalFormatting sqref="I36">
    <cfRule type="cellIs" dxfId="150" priority="13" operator="between">
      <formula>0</formula>
      <formula>0.5</formula>
    </cfRule>
    <cfRule type="cellIs" dxfId="149" priority="14" operator="between">
      <formula>0</formula>
      <formula>0.49</formula>
    </cfRule>
  </conditionalFormatting>
  <conditionalFormatting sqref="F34">
    <cfRule type="cellIs" dxfId="148" priority="9" operator="between">
      <formula>0</formula>
      <formula>0.5</formula>
    </cfRule>
    <cfRule type="cellIs" dxfId="147" priority="10" operator="between">
      <formula>0</formula>
      <formula>0.49</formula>
    </cfRule>
  </conditionalFormatting>
  <conditionalFormatting sqref="F34">
    <cfRule type="cellIs" dxfId="146" priority="8" stopIfTrue="1" operator="equal">
      <formula>0</formula>
    </cfRule>
  </conditionalFormatting>
  <conditionalFormatting sqref="I37">
    <cfRule type="cellIs" dxfId="145" priority="4" operator="between">
      <formula>0</formula>
      <formula>0.5</formula>
    </cfRule>
    <cfRule type="cellIs" dxfId="144" priority="5" operator="between">
      <formula>0</formula>
      <formula>0.49</formula>
    </cfRule>
  </conditionalFormatting>
  <conditionalFormatting sqref="F35">
    <cfRule type="cellIs" dxfId="143" priority="2" operator="between">
      <formula>0</formula>
      <formula>0.5</formula>
    </cfRule>
    <cfRule type="cellIs" dxfId="142" priority="3" operator="between">
      <formula>0</formula>
      <formula>0.49</formula>
    </cfRule>
  </conditionalFormatting>
  <conditionalFormatting sqref="F35">
    <cfRule type="cellIs" dxfId="141"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5">
        <f>INDICE!A3</f>
        <v>44470</v>
      </c>
      <c r="C3" s="806"/>
      <c r="D3" s="806" t="s">
        <v>115</v>
      </c>
      <c r="E3" s="806"/>
      <c r="F3" s="806" t="s">
        <v>116</v>
      </c>
      <c r="G3" s="806"/>
      <c r="H3" s="1"/>
    </row>
    <row r="4" spans="1:8" x14ac:dyDescent="0.2">
      <c r="A4" s="66"/>
      <c r="B4" s="619" t="s">
        <v>56</v>
      </c>
      <c r="C4" s="619" t="s">
        <v>453</v>
      </c>
      <c r="D4" s="619" t="s">
        <v>56</v>
      </c>
      <c r="E4" s="619" t="s">
        <v>453</v>
      </c>
      <c r="F4" s="619" t="s">
        <v>56</v>
      </c>
      <c r="G4" s="620" t="s">
        <v>453</v>
      </c>
      <c r="H4" s="1"/>
    </row>
    <row r="5" spans="1:8" x14ac:dyDescent="0.2">
      <c r="A5" s="157" t="s">
        <v>8</v>
      </c>
      <c r="B5" s="399">
        <v>68.88</v>
      </c>
      <c r="C5" s="484">
        <v>102.10596884847023</v>
      </c>
      <c r="D5" s="399">
        <v>65.046738271113199</v>
      </c>
      <c r="E5" s="484">
        <v>76.687830795458297</v>
      </c>
      <c r="F5" s="399">
        <v>53.123590946823413</v>
      </c>
      <c r="G5" s="484">
        <v>32.767928286859402</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457</v>
      </c>
      <c r="B1" s="158"/>
      <c r="C1" s="15"/>
      <c r="D1" s="15"/>
      <c r="E1" s="15"/>
      <c r="F1" s="15"/>
      <c r="G1" s="15"/>
      <c r="H1" s="1"/>
    </row>
    <row r="2" spans="1:8" x14ac:dyDescent="0.2">
      <c r="A2" s="159" t="s">
        <v>373</v>
      </c>
      <c r="B2" s="159"/>
      <c r="C2" s="160"/>
      <c r="D2" s="160"/>
      <c r="E2" s="160"/>
      <c r="F2" s="160"/>
      <c r="G2" s="160"/>
      <c r="H2" s="161" t="s">
        <v>151</v>
      </c>
    </row>
    <row r="3" spans="1:8" ht="14.1" customHeight="1" x14ac:dyDescent="0.2">
      <c r="A3" s="162"/>
      <c r="B3" s="805">
        <f>INDICE!A3</f>
        <v>44470</v>
      </c>
      <c r="C3" s="806"/>
      <c r="D3" s="806" t="s">
        <v>115</v>
      </c>
      <c r="E3" s="806"/>
      <c r="F3" s="806" t="s">
        <v>116</v>
      </c>
      <c r="G3" s="806"/>
      <c r="H3" s="806"/>
    </row>
    <row r="4" spans="1:8" x14ac:dyDescent="0.2">
      <c r="A4" s="160"/>
      <c r="B4" s="63" t="s">
        <v>47</v>
      </c>
      <c r="C4" s="63" t="s">
        <v>453</v>
      </c>
      <c r="D4" s="63" t="s">
        <v>47</v>
      </c>
      <c r="E4" s="63" t="s">
        <v>453</v>
      </c>
      <c r="F4" s="63" t="s">
        <v>47</v>
      </c>
      <c r="G4" s="64" t="s">
        <v>453</v>
      </c>
      <c r="H4" s="64" t="s">
        <v>106</v>
      </c>
    </row>
    <row r="5" spans="1:8" x14ac:dyDescent="0.2">
      <c r="A5" s="160" t="s">
        <v>225</v>
      </c>
      <c r="B5" s="163"/>
      <c r="C5" s="163"/>
      <c r="D5" s="163"/>
      <c r="E5" s="163"/>
      <c r="F5" s="163"/>
      <c r="G5" s="164"/>
      <c r="H5" s="165"/>
    </row>
    <row r="6" spans="1:8" x14ac:dyDescent="0.2">
      <c r="A6" s="1" t="s">
        <v>414</v>
      </c>
      <c r="B6" s="465">
        <v>57.997</v>
      </c>
      <c r="C6" s="401">
        <v>-55.041085271317826</v>
      </c>
      <c r="D6" s="240">
        <v>512.79200000000003</v>
      </c>
      <c r="E6" s="401">
        <v>-39.74242068155111</v>
      </c>
      <c r="F6" s="240">
        <v>658.79199999999992</v>
      </c>
      <c r="G6" s="401">
        <v>-38.602795899347633</v>
      </c>
      <c r="H6" s="401">
        <v>4.3439583792565681</v>
      </c>
    </row>
    <row r="7" spans="1:8" x14ac:dyDescent="0.2">
      <c r="A7" s="1" t="s">
        <v>48</v>
      </c>
      <c r="B7" s="465">
        <v>6.5270000000000001</v>
      </c>
      <c r="C7" s="404">
        <v>-95.055303030303023</v>
      </c>
      <c r="D7" s="465">
        <v>464.07199999999995</v>
      </c>
      <c r="E7" s="404">
        <v>-48.550776053215081</v>
      </c>
      <c r="F7" s="240">
        <v>631.072</v>
      </c>
      <c r="G7" s="401">
        <v>-40.910861423220972</v>
      </c>
      <c r="H7" s="401">
        <v>4.1611775830826749</v>
      </c>
    </row>
    <row r="8" spans="1:8" x14ac:dyDescent="0.2">
      <c r="A8" s="1" t="s">
        <v>49</v>
      </c>
      <c r="B8" s="465">
        <v>0</v>
      </c>
      <c r="C8" s="401">
        <v>-100</v>
      </c>
      <c r="D8" s="240">
        <v>396.48900000000003</v>
      </c>
      <c r="E8" s="401">
        <v>-64.118642533936651</v>
      </c>
      <c r="F8" s="240">
        <v>519.48900000000003</v>
      </c>
      <c r="G8" s="401">
        <v>-64.539999999999992</v>
      </c>
      <c r="H8" s="401">
        <v>3.4254189402445934</v>
      </c>
    </row>
    <row r="9" spans="1:8" x14ac:dyDescent="0.2">
      <c r="A9" s="1" t="s">
        <v>122</v>
      </c>
      <c r="B9" s="465">
        <v>771.29900000000009</v>
      </c>
      <c r="C9" s="401">
        <v>-17.153705692803427</v>
      </c>
      <c r="D9" s="240">
        <v>5822.5680000000002</v>
      </c>
      <c r="E9" s="401">
        <v>-8.1903500473036868</v>
      </c>
      <c r="F9" s="240">
        <v>6692.5680000000002</v>
      </c>
      <c r="G9" s="401">
        <v>-11.939894736842103</v>
      </c>
      <c r="H9" s="401">
        <v>44.129614267241223</v>
      </c>
    </row>
    <row r="10" spans="1:8" x14ac:dyDescent="0.2">
      <c r="A10" s="1" t="s">
        <v>123</v>
      </c>
      <c r="B10" s="465">
        <v>206.38099999999997</v>
      </c>
      <c r="C10" s="401">
        <v>-30.040338983050859</v>
      </c>
      <c r="D10" s="240">
        <v>3094.8650000000002</v>
      </c>
      <c r="E10" s="401">
        <v>-5.8452996653483353</v>
      </c>
      <c r="F10" s="240">
        <v>3781.8650000000002</v>
      </c>
      <c r="G10" s="401">
        <v>-7.7368870456208771</v>
      </c>
      <c r="H10" s="401">
        <v>24.936951505129308</v>
      </c>
    </row>
    <row r="11" spans="1:8" x14ac:dyDescent="0.2">
      <c r="A11" s="1" t="s">
        <v>226</v>
      </c>
      <c r="B11" s="465">
        <v>90.35499999999999</v>
      </c>
      <c r="C11" s="401">
        <v>-53.183937823834206</v>
      </c>
      <c r="D11" s="240">
        <v>2426.9210000000003</v>
      </c>
      <c r="E11" s="401">
        <v>45.586142771445722</v>
      </c>
      <c r="F11" s="240">
        <v>2881.9210000000003</v>
      </c>
      <c r="G11" s="401">
        <v>42.528239366963419</v>
      </c>
      <c r="H11" s="401">
        <v>19.002879325045647</v>
      </c>
    </row>
    <row r="12" spans="1:8" x14ac:dyDescent="0.2">
      <c r="A12" s="168" t="s">
        <v>227</v>
      </c>
      <c r="B12" s="466">
        <v>1132.559</v>
      </c>
      <c r="C12" s="170">
        <v>-37.32379634753736</v>
      </c>
      <c r="D12" s="169">
        <v>12717.706999999999</v>
      </c>
      <c r="E12" s="170">
        <v>-10.147611982478463</v>
      </c>
      <c r="F12" s="169">
        <v>15165.706999999999</v>
      </c>
      <c r="G12" s="170">
        <v>-12.47355572228315</v>
      </c>
      <c r="H12" s="170">
        <v>100</v>
      </c>
    </row>
    <row r="13" spans="1:8" x14ac:dyDescent="0.2">
      <c r="A13" s="145" t="s">
        <v>228</v>
      </c>
      <c r="B13" s="467"/>
      <c r="C13" s="172"/>
      <c r="D13" s="171"/>
      <c r="E13" s="172"/>
      <c r="F13" s="171"/>
      <c r="G13" s="172"/>
      <c r="H13" s="172"/>
    </row>
    <row r="14" spans="1:8" x14ac:dyDescent="0.2">
      <c r="A14" s="1" t="s">
        <v>414</v>
      </c>
      <c r="B14" s="465">
        <v>36.539000000000001</v>
      </c>
      <c r="C14" s="465">
        <v>-1.2459459459459419</v>
      </c>
      <c r="D14" s="240">
        <v>441.15499999999997</v>
      </c>
      <c r="E14" s="401">
        <v>17.017241379310338</v>
      </c>
      <c r="F14" s="240">
        <v>510.15499999999997</v>
      </c>
      <c r="G14" s="401">
        <v>14.384529147982056</v>
      </c>
      <c r="H14" s="401">
        <v>2.4284366742848804</v>
      </c>
    </row>
    <row r="15" spans="1:8" x14ac:dyDescent="0.2">
      <c r="A15" s="1" t="s">
        <v>48</v>
      </c>
      <c r="B15" s="465">
        <v>417.91399999999999</v>
      </c>
      <c r="C15" s="401">
        <v>60.73615384615384</v>
      </c>
      <c r="D15" s="240">
        <v>3955.2659999999996</v>
      </c>
      <c r="E15" s="401">
        <v>9.8990275076410015</v>
      </c>
      <c r="F15" s="240">
        <v>4884.2660000000005</v>
      </c>
      <c r="G15" s="401">
        <v>12.748522622345348</v>
      </c>
      <c r="H15" s="401">
        <v>23.250052790549379</v>
      </c>
    </row>
    <row r="16" spans="1:8" x14ac:dyDescent="0.2">
      <c r="A16" s="1" t="s">
        <v>49</v>
      </c>
      <c r="B16" s="465">
        <v>55.860000000000007</v>
      </c>
      <c r="C16" s="477">
        <v>36.243902439024403</v>
      </c>
      <c r="D16" s="240">
        <v>677.18100000000004</v>
      </c>
      <c r="E16" s="401">
        <v>35.707615230460931</v>
      </c>
      <c r="F16" s="240">
        <v>697.18100000000004</v>
      </c>
      <c r="G16" s="401">
        <v>22.098248686514893</v>
      </c>
      <c r="H16" s="401">
        <v>3.3187166822134593</v>
      </c>
    </row>
    <row r="17" spans="1:8" x14ac:dyDescent="0.2">
      <c r="A17" s="1" t="s">
        <v>122</v>
      </c>
      <c r="B17" s="465">
        <v>863.7299999999999</v>
      </c>
      <c r="C17" s="401">
        <v>17.99590163934425</v>
      </c>
      <c r="D17" s="240">
        <v>7081.5039999999999</v>
      </c>
      <c r="E17" s="401">
        <v>-6.7364151191887283</v>
      </c>
      <c r="F17" s="240">
        <v>8643.5040000000008</v>
      </c>
      <c r="G17" s="401">
        <v>-2.3112115732368803</v>
      </c>
      <c r="H17" s="401">
        <v>41.144754256898523</v>
      </c>
    </row>
    <row r="18" spans="1:8" x14ac:dyDescent="0.2">
      <c r="A18" s="1" t="s">
        <v>123</v>
      </c>
      <c r="B18" s="465">
        <v>150.06200000000001</v>
      </c>
      <c r="C18" s="401">
        <v>-25.711881188118806</v>
      </c>
      <c r="D18" s="240">
        <v>1646.38</v>
      </c>
      <c r="E18" s="401">
        <v>-23.566388115134629</v>
      </c>
      <c r="F18" s="240">
        <v>1997.38</v>
      </c>
      <c r="G18" s="401">
        <v>-21.332020480504134</v>
      </c>
      <c r="H18" s="401">
        <v>9.5079159166981313</v>
      </c>
    </row>
    <row r="19" spans="1:8" x14ac:dyDescent="0.2">
      <c r="A19" s="1" t="s">
        <v>226</v>
      </c>
      <c r="B19" s="465">
        <v>439.18100000000004</v>
      </c>
      <c r="C19" s="401">
        <v>44.467434210526328</v>
      </c>
      <c r="D19" s="240">
        <v>3652.0619999999999</v>
      </c>
      <c r="E19" s="401">
        <v>-13.724025513819987</v>
      </c>
      <c r="F19" s="240">
        <v>4275.0619999999999</v>
      </c>
      <c r="G19" s="401">
        <v>-18.117946753495502</v>
      </c>
      <c r="H19" s="401">
        <v>20.350123679355629</v>
      </c>
    </row>
    <row r="20" spans="1:8" x14ac:dyDescent="0.2">
      <c r="A20" s="173" t="s">
        <v>229</v>
      </c>
      <c r="B20" s="468">
        <v>1963.2859999999996</v>
      </c>
      <c r="C20" s="175">
        <v>24.573984771573578</v>
      </c>
      <c r="D20" s="174">
        <v>17453.547999999999</v>
      </c>
      <c r="E20" s="175">
        <v>-5.4264535356272079</v>
      </c>
      <c r="F20" s="174">
        <v>21007.548000000003</v>
      </c>
      <c r="G20" s="175">
        <v>-4.3241426424374803</v>
      </c>
      <c r="H20" s="175">
        <v>100</v>
      </c>
    </row>
    <row r="21" spans="1:8" x14ac:dyDescent="0.2">
      <c r="A21" s="145" t="s">
        <v>458</v>
      </c>
      <c r="B21" s="469"/>
      <c r="C21" s="403"/>
      <c r="D21" s="402"/>
      <c r="E21" s="403"/>
      <c r="F21" s="402"/>
      <c r="G21" s="403"/>
      <c r="H21" s="403"/>
    </row>
    <row r="22" spans="1:8" x14ac:dyDescent="0.2">
      <c r="A22" s="1" t="s">
        <v>414</v>
      </c>
      <c r="B22" s="465">
        <v>-21.457999999999998</v>
      </c>
      <c r="C22" s="401">
        <v>-76.676086956521743</v>
      </c>
      <c r="D22" s="240">
        <v>-71.637000000000057</v>
      </c>
      <c r="E22" s="401">
        <v>-84.886708860759484</v>
      </c>
      <c r="F22" s="240">
        <v>-148.63699999999994</v>
      </c>
      <c r="G22" s="401">
        <v>-76.293939393939397</v>
      </c>
      <c r="H22" s="404" t="s">
        <v>459</v>
      </c>
    </row>
    <row r="23" spans="1:8" x14ac:dyDescent="0.2">
      <c r="A23" s="1" t="s">
        <v>48</v>
      </c>
      <c r="B23" s="465">
        <v>411.387</v>
      </c>
      <c r="C23" s="401">
        <v>221.39609375000001</v>
      </c>
      <c r="D23" s="240">
        <v>3491.1939999999995</v>
      </c>
      <c r="E23" s="401">
        <v>29.447311827956973</v>
      </c>
      <c r="F23" s="240">
        <v>4253.1940000000004</v>
      </c>
      <c r="G23" s="401">
        <v>30.306188725490209</v>
      </c>
      <c r="H23" s="404" t="s">
        <v>459</v>
      </c>
    </row>
    <row r="24" spans="1:8" x14ac:dyDescent="0.2">
      <c r="A24" s="1" t="s">
        <v>49</v>
      </c>
      <c r="B24" s="465">
        <v>55.860000000000007</v>
      </c>
      <c r="C24" s="404">
        <v>-164.95348837209306</v>
      </c>
      <c r="D24" s="240">
        <v>280.69200000000001</v>
      </c>
      <c r="E24" s="401">
        <v>-146.31881188118811</v>
      </c>
      <c r="F24" s="240">
        <v>177.69200000000001</v>
      </c>
      <c r="G24" s="401">
        <v>-119.87606263982103</v>
      </c>
      <c r="H24" s="404" t="s">
        <v>459</v>
      </c>
    </row>
    <row r="25" spans="1:8" x14ac:dyDescent="0.2">
      <c r="A25" s="1" t="s">
        <v>122</v>
      </c>
      <c r="B25" s="465">
        <v>92.430999999999813</v>
      </c>
      <c r="C25" s="401">
        <v>-146.44773869346724</v>
      </c>
      <c r="D25" s="240">
        <v>1258.9359999999997</v>
      </c>
      <c r="E25" s="401">
        <v>0.63437250199837691</v>
      </c>
      <c r="F25" s="240">
        <v>1950.9360000000006</v>
      </c>
      <c r="G25" s="401">
        <v>56.325000000000045</v>
      </c>
      <c r="H25" s="404" t="s">
        <v>459</v>
      </c>
    </row>
    <row r="26" spans="1:8" x14ac:dyDescent="0.2">
      <c r="A26" s="1" t="s">
        <v>123</v>
      </c>
      <c r="B26" s="465">
        <v>-56.31899999999996</v>
      </c>
      <c r="C26" s="401">
        <v>-39.441935483871013</v>
      </c>
      <c r="D26" s="240">
        <v>-1448.4850000000001</v>
      </c>
      <c r="E26" s="401">
        <v>27.845101500441316</v>
      </c>
      <c r="F26" s="240">
        <v>-1784.4850000000001</v>
      </c>
      <c r="G26" s="401">
        <v>14.390064102564109</v>
      </c>
      <c r="H26" s="404" t="s">
        <v>459</v>
      </c>
    </row>
    <row r="27" spans="1:8" x14ac:dyDescent="0.2">
      <c r="A27" s="1" t="s">
        <v>226</v>
      </c>
      <c r="B27" s="465">
        <v>348.82600000000002</v>
      </c>
      <c r="C27" s="401">
        <v>214.25765765765766</v>
      </c>
      <c r="D27" s="240">
        <v>1225.1409999999996</v>
      </c>
      <c r="E27" s="401">
        <v>-52.254832424006246</v>
      </c>
      <c r="F27" s="240">
        <v>1393.1409999999996</v>
      </c>
      <c r="G27" s="401">
        <v>-56.450734604563934</v>
      </c>
      <c r="H27" s="404" t="s">
        <v>459</v>
      </c>
    </row>
    <row r="28" spans="1:8" x14ac:dyDescent="0.2">
      <c r="A28" s="173" t="s">
        <v>230</v>
      </c>
      <c r="B28" s="468">
        <v>830.72699999999963</v>
      </c>
      <c r="C28" s="175">
        <v>-459.62207792207772</v>
      </c>
      <c r="D28" s="174">
        <v>4735.8410000000003</v>
      </c>
      <c r="E28" s="175">
        <v>10.110230179028141</v>
      </c>
      <c r="F28" s="174">
        <v>5841.841000000004</v>
      </c>
      <c r="G28" s="175">
        <v>26.173671706263583</v>
      </c>
      <c r="H28" s="400" t="s">
        <v>459</v>
      </c>
    </row>
    <row r="29" spans="1:8" x14ac:dyDescent="0.2">
      <c r="A29" s="80" t="s">
        <v>125</v>
      </c>
      <c r="B29" s="166"/>
      <c r="C29" s="166"/>
      <c r="D29" s="166"/>
      <c r="E29" s="166"/>
      <c r="F29" s="166"/>
      <c r="G29" s="166"/>
      <c r="H29" s="161" t="s">
        <v>221</v>
      </c>
    </row>
    <row r="30" spans="1:8" x14ac:dyDescent="0.2">
      <c r="A30" s="714" t="s">
        <v>536</v>
      </c>
      <c r="B30" s="166"/>
      <c r="C30" s="166"/>
      <c r="D30" s="166"/>
      <c r="E30" s="166"/>
      <c r="F30" s="166"/>
      <c r="G30" s="167"/>
      <c r="H30" s="167"/>
    </row>
    <row r="31" spans="1:8" x14ac:dyDescent="0.2">
      <c r="A31" s="133" t="s">
        <v>460</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461</v>
      </c>
      <c r="B1" s="158"/>
      <c r="C1" s="1"/>
      <c r="D1" s="1"/>
      <c r="E1" s="1"/>
      <c r="F1" s="1"/>
      <c r="G1" s="1"/>
      <c r="H1" s="1"/>
    </row>
    <row r="2" spans="1:8" x14ac:dyDescent="0.2">
      <c r="A2" s="387"/>
      <c r="B2" s="387"/>
      <c r="C2" s="387"/>
      <c r="D2" s="387"/>
      <c r="E2" s="387"/>
      <c r="F2" s="1"/>
      <c r="G2" s="1"/>
      <c r="H2" s="389" t="s">
        <v>151</v>
      </c>
    </row>
    <row r="3" spans="1:8" ht="14.65" customHeight="1" x14ac:dyDescent="0.2">
      <c r="A3" s="825" t="s">
        <v>455</v>
      </c>
      <c r="B3" s="823" t="s">
        <v>456</v>
      </c>
      <c r="C3" s="808">
        <f>INDICE!A3</f>
        <v>44470</v>
      </c>
      <c r="D3" s="807">
        <v>41671</v>
      </c>
      <c r="E3" s="807">
        <v>41671</v>
      </c>
      <c r="F3" s="806" t="s">
        <v>116</v>
      </c>
      <c r="G3" s="806"/>
      <c r="H3" s="806"/>
    </row>
    <row r="4" spans="1:8" x14ac:dyDescent="0.2">
      <c r="A4" s="826"/>
      <c r="B4" s="824"/>
      <c r="C4" s="82" t="s">
        <v>464</v>
      </c>
      <c r="D4" s="82" t="s">
        <v>465</v>
      </c>
      <c r="E4" s="82" t="s">
        <v>231</v>
      </c>
      <c r="F4" s="82" t="s">
        <v>464</v>
      </c>
      <c r="G4" s="82" t="s">
        <v>465</v>
      </c>
      <c r="H4" s="82" t="s">
        <v>231</v>
      </c>
    </row>
    <row r="5" spans="1:8" x14ac:dyDescent="0.2">
      <c r="A5" s="405"/>
      <c r="B5" s="543" t="s">
        <v>200</v>
      </c>
      <c r="C5" s="141">
        <v>0</v>
      </c>
      <c r="D5" s="141">
        <v>10.499000000000001</v>
      </c>
      <c r="E5" s="177">
        <v>10.499000000000001</v>
      </c>
      <c r="F5" s="143">
        <v>0</v>
      </c>
      <c r="G5" s="141">
        <v>212.09100000000001</v>
      </c>
      <c r="H5" s="176">
        <v>212.09100000000001</v>
      </c>
    </row>
    <row r="6" spans="1:8" x14ac:dyDescent="0.2">
      <c r="A6" s="652"/>
      <c r="B6" s="733" t="s">
        <v>232</v>
      </c>
      <c r="C6" s="141">
        <v>19.204000000000001</v>
      </c>
      <c r="D6" s="141">
        <v>205.636</v>
      </c>
      <c r="E6" s="177">
        <v>186.43199999999999</v>
      </c>
      <c r="F6" s="143">
        <v>879.19</v>
      </c>
      <c r="G6" s="141">
        <v>2131.3380000000002</v>
      </c>
      <c r="H6" s="177">
        <v>1252.1480000000001</v>
      </c>
    </row>
    <row r="7" spans="1:8" x14ac:dyDescent="0.2">
      <c r="A7" s="652"/>
      <c r="B7" s="682" t="s">
        <v>201</v>
      </c>
      <c r="C7" s="141">
        <v>0</v>
      </c>
      <c r="D7" s="141">
        <v>1.5</v>
      </c>
      <c r="E7" s="177">
        <v>1.5</v>
      </c>
      <c r="F7" s="143">
        <v>5</v>
      </c>
      <c r="G7" s="141">
        <v>10.792</v>
      </c>
      <c r="H7" s="177">
        <v>5.7919999999999998</v>
      </c>
    </row>
    <row r="8" spans="1:8" x14ac:dyDescent="0.2">
      <c r="A8" s="683" t="s">
        <v>307</v>
      </c>
      <c r="B8" s="681"/>
      <c r="C8" s="146">
        <v>19.204000000000001</v>
      </c>
      <c r="D8" s="178">
        <v>217.63499999999999</v>
      </c>
      <c r="E8" s="146">
        <v>198.43099999999998</v>
      </c>
      <c r="F8" s="146">
        <v>884.19</v>
      </c>
      <c r="G8" s="178">
        <v>2354.221</v>
      </c>
      <c r="H8" s="146">
        <v>1470.0309999999999</v>
      </c>
    </row>
    <row r="9" spans="1:8" x14ac:dyDescent="0.2">
      <c r="A9" s="405"/>
      <c r="B9" s="544" t="s">
        <v>571</v>
      </c>
      <c r="C9" s="144">
        <v>89.805999999999997</v>
      </c>
      <c r="D9" s="96">
        <v>22.376000000000001</v>
      </c>
      <c r="E9" s="179">
        <v>-67.429999999999993</v>
      </c>
      <c r="F9" s="144">
        <v>453.154</v>
      </c>
      <c r="G9" s="96">
        <v>22.379000000000001</v>
      </c>
      <c r="H9" s="179">
        <v>-430.77499999999998</v>
      </c>
    </row>
    <row r="10" spans="1:8" x14ac:dyDescent="0.2">
      <c r="A10" s="405"/>
      <c r="B10" s="544" t="s">
        <v>203</v>
      </c>
      <c r="C10" s="144">
        <v>0</v>
      </c>
      <c r="D10" s="141">
        <v>34.783999999999999</v>
      </c>
      <c r="E10" s="179">
        <v>34.783999999999999</v>
      </c>
      <c r="F10" s="144">
        <v>2</v>
      </c>
      <c r="G10" s="141">
        <v>71.783999999999992</v>
      </c>
      <c r="H10" s="179">
        <v>69.783999999999992</v>
      </c>
    </row>
    <row r="11" spans="1:8" x14ac:dyDescent="0.2">
      <c r="A11" s="652"/>
      <c r="B11" s="682" t="s">
        <v>233</v>
      </c>
      <c r="C11" s="141">
        <v>0</v>
      </c>
      <c r="D11" s="141">
        <v>43.484999999999999</v>
      </c>
      <c r="E11" s="177">
        <v>43.484999999999999</v>
      </c>
      <c r="F11" s="143">
        <v>1</v>
      </c>
      <c r="G11" s="141">
        <v>425.08399999999995</v>
      </c>
      <c r="H11" s="177">
        <v>424.08399999999995</v>
      </c>
    </row>
    <row r="12" spans="1:8" x14ac:dyDescent="0.2">
      <c r="A12" s="685" t="s">
        <v>462</v>
      </c>
      <c r="C12" s="146">
        <v>89.805999999999997</v>
      </c>
      <c r="D12" s="146">
        <v>100.645</v>
      </c>
      <c r="E12" s="146">
        <v>10.838999999999999</v>
      </c>
      <c r="F12" s="146">
        <v>456.154</v>
      </c>
      <c r="G12" s="146">
        <v>519.24699999999996</v>
      </c>
      <c r="H12" s="178">
        <v>63.092999999999961</v>
      </c>
    </row>
    <row r="13" spans="1:8" x14ac:dyDescent="0.2">
      <c r="A13" s="686"/>
      <c r="B13" s="684" t="s">
        <v>234</v>
      </c>
      <c r="C13" s="144">
        <v>85.361999999999995</v>
      </c>
      <c r="D13" s="141">
        <v>74.995000000000005</v>
      </c>
      <c r="E13" s="179">
        <v>-10.36699999999999</v>
      </c>
      <c r="F13" s="144">
        <v>621.61300000000006</v>
      </c>
      <c r="G13" s="141">
        <v>824.41200000000003</v>
      </c>
      <c r="H13" s="179">
        <v>202.79899999999998</v>
      </c>
    </row>
    <row r="14" spans="1:8" x14ac:dyDescent="0.2">
      <c r="A14" s="405"/>
      <c r="B14" s="544" t="s">
        <v>235</v>
      </c>
      <c r="C14" s="144">
        <v>15.157</v>
      </c>
      <c r="D14" s="141">
        <v>346.99799999999999</v>
      </c>
      <c r="E14" s="179">
        <v>331.84100000000001</v>
      </c>
      <c r="F14" s="144">
        <v>438.76</v>
      </c>
      <c r="G14" s="141">
        <v>2559.4949999999999</v>
      </c>
      <c r="H14" s="179">
        <v>2120.7349999999997</v>
      </c>
    </row>
    <row r="15" spans="1:8" x14ac:dyDescent="0.2">
      <c r="A15" s="405"/>
      <c r="B15" s="544" t="s">
        <v>236</v>
      </c>
      <c r="C15" s="144">
        <v>9.98</v>
      </c>
      <c r="D15" s="144">
        <v>30.661000000000001</v>
      </c>
      <c r="E15" s="177">
        <v>20.681000000000001</v>
      </c>
      <c r="F15" s="144">
        <v>250.22899999999998</v>
      </c>
      <c r="G15" s="144">
        <v>383.70299999999997</v>
      </c>
      <c r="H15" s="177">
        <v>133.47399999999999</v>
      </c>
    </row>
    <row r="16" spans="1:8" x14ac:dyDescent="0.2">
      <c r="A16" s="405"/>
      <c r="B16" s="544" t="s">
        <v>206</v>
      </c>
      <c r="C16" s="144">
        <v>152.11199999999999</v>
      </c>
      <c r="D16" s="141">
        <v>168.321</v>
      </c>
      <c r="E16" s="177">
        <v>16.209000000000003</v>
      </c>
      <c r="F16" s="144">
        <v>2244.085</v>
      </c>
      <c r="G16" s="141">
        <v>2177.31</v>
      </c>
      <c r="H16" s="177">
        <v>-66.775000000000091</v>
      </c>
    </row>
    <row r="17" spans="1:8" x14ac:dyDescent="0.2">
      <c r="A17" s="405"/>
      <c r="B17" s="544" t="s">
        <v>286</v>
      </c>
      <c r="C17" s="144">
        <v>0</v>
      </c>
      <c r="D17" s="141">
        <v>26.911000000000001</v>
      </c>
      <c r="E17" s="177">
        <v>26.911000000000001</v>
      </c>
      <c r="F17" s="144">
        <v>39</v>
      </c>
      <c r="G17" s="141">
        <v>484.28199999999998</v>
      </c>
      <c r="H17" s="177">
        <v>445.28199999999998</v>
      </c>
    </row>
    <row r="18" spans="1:8" x14ac:dyDescent="0.2">
      <c r="A18" s="405"/>
      <c r="B18" s="544" t="s">
        <v>550</v>
      </c>
      <c r="C18" s="144">
        <v>87.956000000000003</v>
      </c>
      <c r="D18" s="141">
        <v>166.22200000000001</v>
      </c>
      <c r="E18" s="177">
        <v>78.266000000000005</v>
      </c>
      <c r="F18" s="144">
        <v>1040.893</v>
      </c>
      <c r="G18" s="141">
        <v>1862.45</v>
      </c>
      <c r="H18" s="177">
        <v>821.55700000000002</v>
      </c>
    </row>
    <row r="19" spans="1:8" x14ac:dyDescent="0.2">
      <c r="A19" s="405"/>
      <c r="B19" s="544" t="s">
        <v>237</v>
      </c>
      <c r="C19" s="144">
        <v>69.668000000000006</v>
      </c>
      <c r="D19" s="141">
        <v>168.994</v>
      </c>
      <c r="E19" s="177">
        <v>99.325999999999993</v>
      </c>
      <c r="F19" s="144">
        <v>1303.0639999999999</v>
      </c>
      <c r="G19" s="141">
        <v>1691.6929999999998</v>
      </c>
      <c r="H19" s="177">
        <v>388.62899999999991</v>
      </c>
    </row>
    <row r="20" spans="1:8" x14ac:dyDescent="0.2">
      <c r="A20" s="405"/>
      <c r="B20" s="544" t="s">
        <v>208</v>
      </c>
      <c r="C20" s="144">
        <v>31.651</v>
      </c>
      <c r="D20" s="141">
        <v>22.548999999999999</v>
      </c>
      <c r="E20" s="177">
        <v>-9.1020000000000003</v>
      </c>
      <c r="F20" s="144">
        <v>471.935</v>
      </c>
      <c r="G20" s="141">
        <v>407.27199999999999</v>
      </c>
      <c r="H20" s="177">
        <v>-64.663000000000011</v>
      </c>
    </row>
    <row r="21" spans="1:8" x14ac:dyDescent="0.2">
      <c r="A21" s="405"/>
      <c r="B21" s="544" t="s">
        <v>209</v>
      </c>
      <c r="C21" s="144">
        <v>60.652000000000001</v>
      </c>
      <c r="D21" s="96">
        <v>0.104</v>
      </c>
      <c r="E21" s="177">
        <v>-60.548000000000002</v>
      </c>
      <c r="F21" s="144">
        <v>934.1160000000001</v>
      </c>
      <c r="G21" s="141">
        <v>0.104</v>
      </c>
      <c r="H21" s="177">
        <v>-934.01200000000006</v>
      </c>
    </row>
    <row r="22" spans="1:8" x14ac:dyDescent="0.2">
      <c r="A22" s="405"/>
      <c r="B22" s="544" t="s">
        <v>238</v>
      </c>
      <c r="C22" s="144">
        <v>14.65</v>
      </c>
      <c r="D22" s="96">
        <v>0.441</v>
      </c>
      <c r="E22" s="177">
        <v>-14.209</v>
      </c>
      <c r="F22" s="144">
        <v>566.39800000000002</v>
      </c>
      <c r="G22" s="141">
        <v>40.966999999999999</v>
      </c>
      <c r="H22" s="177">
        <v>-525.43100000000004</v>
      </c>
    </row>
    <row r="23" spans="1:8" x14ac:dyDescent="0.2">
      <c r="A23" s="405"/>
      <c r="B23" s="544" t="s">
        <v>239</v>
      </c>
      <c r="C23" s="96">
        <v>4.5880000000000001</v>
      </c>
      <c r="D23" s="141">
        <v>17.617000000000001</v>
      </c>
      <c r="E23" s="177">
        <v>13.029</v>
      </c>
      <c r="F23" s="144">
        <v>77.585999999999999</v>
      </c>
      <c r="G23" s="141">
        <v>250.93199999999999</v>
      </c>
      <c r="H23" s="177">
        <v>173.346</v>
      </c>
    </row>
    <row r="24" spans="1:8" x14ac:dyDescent="0.2">
      <c r="A24" s="405"/>
      <c r="B24" s="687" t="s">
        <v>240</v>
      </c>
      <c r="C24" s="144">
        <v>118.97699999999998</v>
      </c>
      <c r="D24" s="141">
        <v>176.41700000000003</v>
      </c>
      <c r="E24" s="177">
        <v>57.440000000000055</v>
      </c>
      <c r="F24" s="144">
        <v>1933.8319999999994</v>
      </c>
      <c r="G24" s="141">
        <v>1972.3009999999958</v>
      </c>
      <c r="H24" s="177">
        <v>38.468999999996413</v>
      </c>
    </row>
    <row r="25" spans="1:8" x14ac:dyDescent="0.2">
      <c r="A25" s="685" t="s">
        <v>446</v>
      </c>
      <c r="C25" s="146">
        <v>650.75299999999993</v>
      </c>
      <c r="D25" s="146">
        <v>1200.23</v>
      </c>
      <c r="E25" s="178">
        <v>549.47700000000009</v>
      </c>
      <c r="F25" s="146">
        <v>9921.5110000000004</v>
      </c>
      <c r="G25" s="146">
        <v>12654.920999999997</v>
      </c>
      <c r="H25" s="178">
        <v>2733.4099999999962</v>
      </c>
    </row>
    <row r="26" spans="1:8" x14ac:dyDescent="0.2">
      <c r="A26" s="686"/>
      <c r="B26" s="684" t="s">
        <v>210</v>
      </c>
      <c r="C26" s="144">
        <v>5.0910000000000002</v>
      </c>
      <c r="D26" s="141">
        <v>23.484000000000002</v>
      </c>
      <c r="E26" s="179">
        <v>18.393000000000001</v>
      </c>
      <c r="F26" s="144">
        <v>649.22500000000002</v>
      </c>
      <c r="G26" s="141">
        <v>65.838999999999999</v>
      </c>
      <c r="H26" s="179">
        <v>-583.38599999999997</v>
      </c>
    </row>
    <row r="27" spans="1:8" x14ac:dyDescent="0.2">
      <c r="A27" s="406"/>
      <c r="B27" s="544" t="s">
        <v>241</v>
      </c>
      <c r="C27" s="144">
        <v>0</v>
      </c>
      <c r="D27" s="144">
        <v>0</v>
      </c>
      <c r="E27" s="177">
        <v>0</v>
      </c>
      <c r="F27" s="411">
        <v>403.1</v>
      </c>
      <c r="G27" s="144">
        <v>0</v>
      </c>
      <c r="H27" s="177">
        <v>-403.1</v>
      </c>
    </row>
    <row r="28" spans="1:8" x14ac:dyDescent="0.2">
      <c r="A28" s="406"/>
      <c r="B28" s="544" t="s">
        <v>542</v>
      </c>
      <c r="C28" s="144">
        <v>0</v>
      </c>
      <c r="D28" s="144">
        <v>0</v>
      </c>
      <c r="E28" s="177">
        <v>0</v>
      </c>
      <c r="F28" s="144">
        <v>0</v>
      </c>
      <c r="G28" s="96">
        <v>189.02699999999999</v>
      </c>
      <c r="H28" s="177">
        <v>189.02699999999999</v>
      </c>
    </row>
    <row r="29" spans="1:8" x14ac:dyDescent="0.2">
      <c r="A29" s="406"/>
      <c r="B29" s="544" t="s">
        <v>658</v>
      </c>
      <c r="C29" s="144">
        <v>0</v>
      </c>
      <c r="D29" s="144">
        <v>0</v>
      </c>
      <c r="E29" s="177">
        <v>0</v>
      </c>
      <c r="F29" s="144">
        <v>85.418999999999997</v>
      </c>
      <c r="G29" s="144">
        <v>0</v>
      </c>
      <c r="H29" s="177">
        <v>-85.418999999999997</v>
      </c>
    </row>
    <row r="30" spans="1:8" x14ac:dyDescent="0.2">
      <c r="A30" s="406"/>
      <c r="B30" s="687" t="s">
        <v>526</v>
      </c>
      <c r="C30" s="144">
        <v>161.36099999999999</v>
      </c>
      <c r="D30" s="141">
        <v>0</v>
      </c>
      <c r="E30" s="177">
        <v>-161.36099999999999</v>
      </c>
      <c r="F30" s="144">
        <v>250.34999999999991</v>
      </c>
      <c r="G30" s="141">
        <v>53.528999999999996</v>
      </c>
      <c r="H30" s="177">
        <v>-196.82099999999991</v>
      </c>
    </row>
    <row r="31" spans="1:8" x14ac:dyDescent="0.2">
      <c r="A31" s="685" t="s">
        <v>344</v>
      </c>
      <c r="C31" s="146">
        <v>166.452</v>
      </c>
      <c r="D31" s="146">
        <v>23.484000000000002</v>
      </c>
      <c r="E31" s="178">
        <v>-142.96799999999999</v>
      </c>
      <c r="F31" s="146">
        <v>1388.0940000000001</v>
      </c>
      <c r="G31" s="146">
        <v>308.39499999999998</v>
      </c>
      <c r="H31" s="178">
        <v>-1079.6990000000001</v>
      </c>
    </row>
    <row r="32" spans="1:8" x14ac:dyDescent="0.2">
      <c r="A32" s="686"/>
      <c r="B32" s="684" t="s">
        <v>213</v>
      </c>
      <c r="C32" s="144">
        <v>87.808000000000007</v>
      </c>
      <c r="D32" s="141">
        <v>15.414</v>
      </c>
      <c r="E32" s="179">
        <v>-72.394000000000005</v>
      </c>
      <c r="F32" s="144">
        <v>1589.056</v>
      </c>
      <c r="G32" s="141">
        <v>26.414000000000001</v>
      </c>
      <c r="H32" s="179">
        <v>-1562.6420000000001</v>
      </c>
    </row>
    <row r="33" spans="1:8" x14ac:dyDescent="0.2">
      <c r="A33" s="406"/>
      <c r="B33" s="544" t="s">
        <v>217</v>
      </c>
      <c r="C33" s="144">
        <v>0</v>
      </c>
      <c r="D33" s="144">
        <v>0</v>
      </c>
      <c r="E33" s="177">
        <v>0</v>
      </c>
      <c r="F33" s="144">
        <v>123</v>
      </c>
      <c r="G33" s="144">
        <v>110.001</v>
      </c>
      <c r="H33" s="177">
        <v>-12.998999999999995</v>
      </c>
    </row>
    <row r="34" spans="1:8" x14ac:dyDescent="0.2">
      <c r="A34" s="406"/>
      <c r="B34" s="544" t="s">
        <v>242</v>
      </c>
      <c r="C34" s="144">
        <v>9.6809999999999992</v>
      </c>
      <c r="D34" s="144">
        <v>258.69600000000003</v>
      </c>
      <c r="E34" s="177">
        <v>249.01500000000001</v>
      </c>
      <c r="F34" s="144">
        <v>15.728999999999999</v>
      </c>
      <c r="G34" s="144">
        <v>2952.1319999999996</v>
      </c>
      <c r="H34" s="177">
        <v>2936.4029999999998</v>
      </c>
    </row>
    <row r="35" spans="1:8" x14ac:dyDescent="0.2">
      <c r="A35" s="406"/>
      <c r="B35" s="544" t="s">
        <v>219</v>
      </c>
      <c r="C35" s="144">
        <v>0</v>
      </c>
      <c r="D35" s="144">
        <v>36.963000000000001</v>
      </c>
      <c r="E35" s="179">
        <v>36.963000000000001</v>
      </c>
      <c r="F35" s="144">
        <v>23.434000000000001</v>
      </c>
      <c r="G35" s="144">
        <v>600.52</v>
      </c>
      <c r="H35" s="177">
        <v>577.08600000000001</v>
      </c>
    </row>
    <row r="36" spans="1:8" x14ac:dyDescent="0.2">
      <c r="A36" s="406"/>
      <c r="B36" s="687" t="s">
        <v>220</v>
      </c>
      <c r="C36" s="96">
        <v>0</v>
      </c>
      <c r="D36" s="144">
        <v>110.08800000000008</v>
      </c>
      <c r="E36" s="177">
        <v>110.08800000000008</v>
      </c>
      <c r="F36" s="144">
        <v>180.00199999999995</v>
      </c>
      <c r="G36" s="144">
        <v>862.77200000000039</v>
      </c>
      <c r="H36" s="177">
        <v>682.77000000000044</v>
      </c>
    </row>
    <row r="37" spans="1:8" x14ac:dyDescent="0.2">
      <c r="A37" s="685" t="s">
        <v>447</v>
      </c>
      <c r="C37" s="146">
        <v>97.489000000000004</v>
      </c>
      <c r="D37" s="146">
        <v>421.16100000000012</v>
      </c>
      <c r="E37" s="178">
        <v>323.67200000000014</v>
      </c>
      <c r="F37" s="146">
        <v>1931.221</v>
      </c>
      <c r="G37" s="146">
        <v>4551.8389999999999</v>
      </c>
      <c r="H37" s="178">
        <v>2620.6179999999999</v>
      </c>
    </row>
    <row r="38" spans="1:8" x14ac:dyDescent="0.2">
      <c r="A38" s="686"/>
      <c r="B38" s="684" t="s">
        <v>543</v>
      </c>
      <c r="C38" s="144">
        <v>32.838000000000001</v>
      </c>
      <c r="D38" s="141">
        <v>0</v>
      </c>
      <c r="E38" s="179">
        <v>-32.838000000000001</v>
      </c>
      <c r="F38" s="144">
        <v>243.03299999999999</v>
      </c>
      <c r="G38" s="141">
        <v>1</v>
      </c>
      <c r="H38" s="179">
        <v>-242.03299999999999</v>
      </c>
    </row>
    <row r="39" spans="1:8" x14ac:dyDescent="0.2">
      <c r="A39" s="406"/>
      <c r="B39" s="544" t="s">
        <v>656</v>
      </c>
      <c r="C39" s="144">
        <v>43.399000000000001</v>
      </c>
      <c r="D39" s="144">
        <v>0</v>
      </c>
      <c r="E39" s="177">
        <v>-43.399000000000001</v>
      </c>
      <c r="F39" s="411">
        <v>124.399</v>
      </c>
      <c r="G39" s="144">
        <v>0</v>
      </c>
      <c r="H39" s="177">
        <v>-124.399</v>
      </c>
    </row>
    <row r="40" spans="1:8" x14ac:dyDescent="0.2">
      <c r="A40" s="406"/>
      <c r="B40" s="544" t="s">
        <v>640</v>
      </c>
      <c r="C40" s="144">
        <v>0</v>
      </c>
      <c r="D40" s="144">
        <v>0</v>
      </c>
      <c r="E40" s="177">
        <v>0</v>
      </c>
      <c r="F40" s="144">
        <v>0</v>
      </c>
      <c r="G40" s="144">
        <v>356.25900000000001</v>
      </c>
      <c r="H40" s="177">
        <v>356.25900000000001</v>
      </c>
    </row>
    <row r="41" spans="1:8" x14ac:dyDescent="0.2">
      <c r="A41" s="406"/>
      <c r="B41" s="544" t="s">
        <v>582</v>
      </c>
      <c r="C41" s="144">
        <v>32.618000000000002</v>
      </c>
      <c r="D41" s="96">
        <v>3.5999999999999997E-2</v>
      </c>
      <c r="E41" s="177">
        <v>-32.582000000000001</v>
      </c>
      <c r="F41" s="411">
        <v>152.65200000000002</v>
      </c>
      <c r="G41" s="144">
        <v>77.036000000000001</v>
      </c>
      <c r="H41" s="177">
        <v>-75.616000000000014</v>
      </c>
    </row>
    <row r="42" spans="1:8" x14ac:dyDescent="0.2">
      <c r="A42" s="406"/>
      <c r="B42" s="544" t="s">
        <v>647</v>
      </c>
      <c r="C42" s="144">
        <v>0</v>
      </c>
      <c r="D42" s="96">
        <v>5.0000000000000001E-3</v>
      </c>
      <c r="E42" s="782">
        <v>5.0000000000000001E-3</v>
      </c>
      <c r="F42" s="144">
        <v>0</v>
      </c>
      <c r="G42" s="144">
        <v>124.05499999999999</v>
      </c>
      <c r="H42" s="177">
        <v>124.05499999999999</v>
      </c>
    </row>
    <row r="43" spans="1:8" x14ac:dyDescent="0.2">
      <c r="A43" s="406"/>
      <c r="B43" s="687" t="s">
        <v>243</v>
      </c>
      <c r="C43" s="144">
        <v>0</v>
      </c>
      <c r="D43" s="96">
        <v>9.0000000000000011E-2</v>
      </c>
      <c r="E43" s="782">
        <v>9.0000000000000011E-2</v>
      </c>
      <c r="F43" s="411">
        <v>64.452999999999975</v>
      </c>
      <c r="G43" s="144">
        <v>60.575000000000045</v>
      </c>
      <c r="H43" s="179">
        <v>-3.8779999999999291</v>
      </c>
    </row>
    <row r="44" spans="1:8" x14ac:dyDescent="0.2">
      <c r="A44" s="683" t="s">
        <v>463</v>
      </c>
      <c r="B44" s="485"/>
      <c r="C44" s="146">
        <v>108.85499999999999</v>
      </c>
      <c r="D44" s="781">
        <v>0.13100000000000001</v>
      </c>
      <c r="E44" s="178">
        <v>-108.72399999999999</v>
      </c>
      <c r="F44" s="146">
        <v>584.53700000000003</v>
      </c>
      <c r="G44" s="146">
        <v>618.92500000000007</v>
      </c>
      <c r="H44" s="178">
        <v>34.388000000000034</v>
      </c>
    </row>
    <row r="45" spans="1:8" x14ac:dyDescent="0.2">
      <c r="A45" s="150" t="s">
        <v>114</v>
      </c>
      <c r="B45" s="150"/>
      <c r="C45" s="150">
        <v>1132.559</v>
      </c>
      <c r="D45" s="180">
        <v>1963.2859999999994</v>
      </c>
      <c r="E45" s="150">
        <v>830.72699999999941</v>
      </c>
      <c r="F45" s="150">
        <v>15165.707</v>
      </c>
      <c r="G45" s="180">
        <v>21007.547999999995</v>
      </c>
      <c r="H45" s="150">
        <v>5841.8409999999949</v>
      </c>
    </row>
    <row r="46" spans="1:8" x14ac:dyDescent="0.2">
      <c r="A46" s="232" t="s">
        <v>448</v>
      </c>
      <c r="B46" s="152"/>
      <c r="C46" s="152">
        <v>92.899000000000001</v>
      </c>
      <c r="D46" s="698">
        <v>43.449000000000005</v>
      </c>
      <c r="E46" s="152">
        <v>-49.449999999999996</v>
      </c>
      <c r="F46" s="152">
        <v>2770.3809999999999</v>
      </c>
      <c r="G46" s="152">
        <v>401.92500000000001</v>
      </c>
      <c r="H46" s="152">
        <v>-2368.4559999999997</v>
      </c>
    </row>
    <row r="47" spans="1:8" x14ac:dyDescent="0.2">
      <c r="A47" s="232" t="s">
        <v>449</v>
      </c>
      <c r="B47" s="152"/>
      <c r="C47" s="152">
        <v>1039.6599999999999</v>
      </c>
      <c r="D47" s="152">
        <v>1919.8369999999993</v>
      </c>
      <c r="E47" s="152">
        <v>880.17699999999945</v>
      </c>
      <c r="F47" s="152">
        <v>12395.326000000001</v>
      </c>
      <c r="G47" s="152">
        <v>20605.622999999996</v>
      </c>
      <c r="H47" s="152">
        <v>8210.296999999995</v>
      </c>
    </row>
    <row r="48" spans="1:8" x14ac:dyDescent="0.2">
      <c r="A48" s="489" t="s">
        <v>450</v>
      </c>
      <c r="B48" s="154"/>
      <c r="C48" s="154">
        <v>495.49099999999999</v>
      </c>
      <c r="D48" s="154">
        <v>1268.6960000000001</v>
      </c>
      <c r="E48" s="154">
        <v>773.20500000000015</v>
      </c>
      <c r="F48" s="154">
        <v>8216.1970000000001</v>
      </c>
      <c r="G48" s="154">
        <v>13377.334000000001</v>
      </c>
      <c r="H48" s="154">
        <v>5161.1370000000006</v>
      </c>
    </row>
    <row r="49" spans="1:147" x14ac:dyDescent="0.2">
      <c r="A49" s="489" t="s">
        <v>451</v>
      </c>
      <c r="B49" s="154"/>
      <c r="C49" s="154">
        <v>637.06799999999998</v>
      </c>
      <c r="D49" s="154">
        <v>694.58999999999924</v>
      </c>
      <c r="E49" s="154">
        <v>57.521999999999252</v>
      </c>
      <c r="F49" s="154">
        <v>6949.51</v>
      </c>
      <c r="G49" s="154">
        <v>7630.2139999999945</v>
      </c>
      <c r="H49" s="154">
        <v>680.70399999999427</v>
      </c>
    </row>
    <row r="50" spans="1:147" x14ac:dyDescent="0.2">
      <c r="A50" s="490" t="s">
        <v>452</v>
      </c>
      <c r="B50" s="487"/>
      <c r="C50" s="487">
        <v>440.02800000000002</v>
      </c>
      <c r="D50" s="475">
        <v>1029.1150000000002</v>
      </c>
      <c r="E50" s="488">
        <v>589.08700000000022</v>
      </c>
      <c r="F50" s="488">
        <v>6907.3480000000009</v>
      </c>
      <c r="G50" s="488">
        <v>10533.480000000001</v>
      </c>
      <c r="H50" s="488">
        <v>3626.1320000000005</v>
      </c>
    </row>
    <row r="51" spans="1:147" x14ac:dyDescent="0.2">
      <c r="B51" s="84"/>
      <c r="C51" s="84"/>
      <c r="D51" s="84"/>
      <c r="E51" s="84"/>
      <c r="F51" s="84"/>
      <c r="G51" s="84"/>
      <c r="H51" s="690" t="s">
        <v>221</v>
      </c>
    </row>
    <row r="52" spans="1:147" x14ac:dyDescent="0.2">
      <c r="A52" s="714" t="s">
        <v>645</v>
      </c>
      <c r="B52" s="84"/>
      <c r="C52" s="84"/>
      <c r="D52" s="84"/>
      <c r="E52" s="84"/>
      <c r="F52" s="84"/>
      <c r="G52" s="84"/>
      <c r="H52" s="84"/>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390"/>
      <c r="CL52" s="390"/>
      <c r="CM52" s="390"/>
      <c r="CN52" s="390"/>
      <c r="CO52" s="390"/>
      <c r="CP52" s="390"/>
      <c r="CQ52" s="390"/>
      <c r="CR52" s="390"/>
      <c r="CS52" s="390"/>
      <c r="CT52" s="390"/>
      <c r="CU52" s="390"/>
      <c r="CV52" s="390"/>
      <c r="CW52" s="390"/>
      <c r="CX52" s="390"/>
      <c r="CY52" s="390"/>
      <c r="CZ52" s="390"/>
      <c r="DA52" s="390"/>
      <c r="DB52" s="390"/>
      <c r="DC52" s="390"/>
      <c r="DD52" s="390"/>
      <c r="DE52" s="390"/>
      <c r="DF52" s="390"/>
      <c r="DG52" s="390"/>
      <c r="DH52" s="390"/>
      <c r="DI52" s="390"/>
      <c r="DJ52" s="390"/>
      <c r="DK52" s="390"/>
      <c r="DL52" s="390"/>
      <c r="DM52" s="390"/>
      <c r="DN52" s="390"/>
      <c r="DO52" s="390"/>
      <c r="DP52" s="390"/>
      <c r="DQ52" s="390"/>
      <c r="DR52" s="390"/>
      <c r="DS52" s="390"/>
      <c r="DT52" s="390"/>
      <c r="DU52" s="390"/>
      <c r="DV52" s="390"/>
      <c r="DW52" s="390"/>
      <c r="DX52" s="390"/>
      <c r="DY52" s="390"/>
      <c r="DZ52" s="390"/>
      <c r="EA52" s="390"/>
      <c r="EB52" s="390"/>
      <c r="EC52" s="390"/>
      <c r="ED52" s="390"/>
      <c r="EE52" s="390"/>
      <c r="EF52" s="390"/>
      <c r="EG52" s="390"/>
      <c r="EH52" s="390"/>
      <c r="EI52" s="390"/>
      <c r="EJ52" s="390"/>
      <c r="EK52" s="390"/>
      <c r="EL52" s="390"/>
      <c r="EM52" s="390"/>
      <c r="EN52" s="390"/>
      <c r="EO52" s="390"/>
      <c r="EP52" s="390"/>
      <c r="EQ52" s="390"/>
    </row>
    <row r="53" spans="1:147" x14ac:dyDescent="0.2">
      <c r="A53" s="714" t="s">
        <v>536</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40" priority="21" operator="between">
      <formula>0</formula>
      <formula>0.5</formula>
    </cfRule>
    <cfRule type="cellIs" dxfId="139" priority="22" operator="between">
      <formula>0</formula>
      <formula>0.49</formula>
    </cfRule>
  </conditionalFormatting>
  <conditionalFormatting sqref="D22">
    <cfRule type="cellIs" dxfId="138" priority="19" operator="between">
      <formula>0</formula>
      <formula>0.5</formula>
    </cfRule>
    <cfRule type="cellIs" dxfId="137" priority="20" operator="between">
      <formula>0</formula>
      <formula>0.49</formula>
    </cfRule>
  </conditionalFormatting>
  <conditionalFormatting sqref="G28">
    <cfRule type="cellIs" dxfId="136" priority="17" operator="between">
      <formula>0</formula>
      <formula>0.5</formula>
    </cfRule>
    <cfRule type="cellIs" dxfId="135" priority="18" operator="between">
      <formula>0</formula>
      <formula>0.49</formula>
    </cfRule>
  </conditionalFormatting>
  <conditionalFormatting sqref="C36">
    <cfRule type="cellIs" dxfId="134" priority="13" operator="between">
      <formula>0</formula>
      <formula>0.5</formula>
    </cfRule>
    <cfRule type="cellIs" dxfId="133" priority="14" operator="between">
      <formula>0</formula>
      <formula>0.49</formula>
    </cfRule>
  </conditionalFormatting>
  <conditionalFormatting sqref="D9">
    <cfRule type="cellIs" dxfId="132" priority="11" operator="between">
      <formula>0</formula>
      <formula>0.5</formula>
    </cfRule>
    <cfRule type="cellIs" dxfId="131" priority="12" operator="between">
      <formula>0</formula>
      <formula>0.49</formula>
    </cfRule>
  </conditionalFormatting>
  <conditionalFormatting sqref="G9">
    <cfRule type="cellIs" dxfId="130" priority="9" operator="between">
      <formula>0</formula>
      <formula>0.5</formula>
    </cfRule>
    <cfRule type="cellIs" dxfId="129" priority="10" operator="between">
      <formula>0</formula>
      <formula>0.49</formula>
    </cfRule>
  </conditionalFormatting>
  <conditionalFormatting sqref="D41:D43">
    <cfRule type="cellIs" dxfId="128" priority="7" operator="between">
      <formula>0</formula>
      <formula>0.5</formula>
    </cfRule>
    <cfRule type="cellIs" dxfId="127" priority="8" operator="between">
      <formula>0</formula>
      <formula>0.49</formula>
    </cfRule>
  </conditionalFormatting>
  <conditionalFormatting sqref="D44">
    <cfRule type="cellIs" dxfId="126" priority="5" operator="between">
      <formula>0</formula>
      <formula>0.5</formula>
    </cfRule>
    <cfRule type="cellIs" dxfId="125" priority="6" operator="between">
      <formula>0</formula>
      <formula>0.49</formula>
    </cfRule>
  </conditionalFormatting>
  <conditionalFormatting sqref="E42:E43">
    <cfRule type="cellIs" dxfId="124" priority="3" operator="between">
      <formula>0</formula>
      <formula>0.5</formula>
    </cfRule>
    <cfRule type="cellIs" dxfId="123" priority="4" operator="between">
      <formula>0</formula>
      <formula>0.49</formula>
    </cfRule>
  </conditionalFormatting>
  <conditionalFormatting sqref="D21">
    <cfRule type="cellIs" dxfId="122" priority="1" operator="between">
      <formula>0</formula>
      <formula>0.5</formula>
    </cfRule>
    <cfRule type="cellIs" dxfId="121"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5">
        <f>INDICE!A3</f>
        <v>44470</v>
      </c>
      <c r="C3" s="806"/>
      <c r="D3" s="806" t="s">
        <v>115</v>
      </c>
      <c r="E3" s="806"/>
      <c r="F3" s="806" t="s">
        <v>116</v>
      </c>
      <c r="G3" s="806"/>
      <c r="H3" s="806"/>
    </row>
    <row r="4" spans="1:8" x14ac:dyDescent="0.2">
      <c r="A4" s="66"/>
      <c r="B4" s="82" t="s">
        <v>47</v>
      </c>
      <c r="C4" s="82" t="s">
        <v>453</v>
      </c>
      <c r="D4" s="82" t="s">
        <v>47</v>
      </c>
      <c r="E4" s="82" t="s">
        <v>453</v>
      </c>
      <c r="F4" s="82" t="s">
        <v>47</v>
      </c>
      <c r="G4" s="83" t="s">
        <v>453</v>
      </c>
      <c r="H4" s="83" t="s">
        <v>121</v>
      </c>
    </row>
    <row r="5" spans="1:8" x14ac:dyDescent="0.2">
      <c r="A5" s="1" t="s">
        <v>590</v>
      </c>
      <c r="B5" s="594">
        <v>0</v>
      </c>
      <c r="C5" s="187">
        <v>-100</v>
      </c>
      <c r="D5" s="95">
        <v>2.2930000000000001</v>
      </c>
      <c r="E5" s="187">
        <v>-54.959732861913182</v>
      </c>
      <c r="F5" s="95">
        <v>8.6460000000000008</v>
      </c>
      <c r="G5" s="187">
        <v>26.458973233874506</v>
      </c>
      <c r="H5" s="483">
        <v>24.770217981356158</v>
      </c>
    </row>
    <row r="6" spans="1:8" x14ac:dyDescent="0.2">
      <c r="A6" s="1" t="s">
        <v>245</v>
      </c>
      <c r="B6" s="594">
        <v>0</v>
      </c>
      <c r="C6" s="73">
        <v>-100</v>
      </c>
      <c r="D6" s="95">
        <v>1.893</v>
      </c>
      <c r="E6" s="187">
        <v>-89.386038687973084</v>
      </c>
      <c r="F6" s="95">
        <v>21.652000000000001</v>
      </c>
      <c r="G6" s="187">
        <v>-6.1749794167352778</v>
      </c>
      <c r="H6" s="483">
        <v>62.031547505473462</v>
      </c>
    </row>
    <row r="7" spans="1:8" x14ac:dyDescent="0.2">
      <c r="A7" s="1" t="s">
        <v>246</v>
      </c>
      <c r="B7" s="594">
        <v>0</v>
      </c>
      <c r="C7" s="73" t="s">
        <v>142</v>
      </c>
      <c r="D7" s="718">
        <v>0</v>
      </c>
      <c r="E7" s="187">
        <v>-100</v>
      </c>
      <c r="F7" s="718">
        <v>5.8999999999999997E-2</v>
      </c>
      <c r="G7" s="187">
        <v>-89.42652329749103</v>
      </c>
      <c r="H7" s="594">
        <v>0.16903109656488702</v>
      </c>
    </row>
    <row r="8" spans="1:8" x14ac:dyDescent="0.2">
      <c r="A8" s="1" t="s">
        <v>247</v>
      </c>
      <c r="B8" s="594">
        <v>0</v>
      </c>
      <c r="C8" s="73">
        <v>-100</v>
      </c>
      <c r="D8" s="95">
        <v>0.56200000000000006</v>
      </c>
      <c r="E8" s="187">
        <v>-48.909090909090907</v>
      </c>
      <c r="F8" s="95">
        <v>2.0699999999999998</v>
      </c>
      <c r="G8" s="187">
        <v>57.894736842105267</v>
      </c>
      <c r="H8" s="483">
        <v>5.9304130489714595</v>
      </c>
    </row>
    <row r="9" spans="1:8" x14ac:dyDescent="0.2">
      <c r="A9" t="s">
        <v>622</v>
      </c>
      <c r="B9" s="594">
        <v>8.6099999999999996E-2</v>
      </c>
      <c r="C9" s="73">
        <v>-41.340782122905033</v>
      </c>
      <c r="D9" s="95">
        <v>0.91534000000000004</v>
      </c>
      <c r="E9" s="187">
        <v>-25.306415550079141</v>
      </c>
      <c r="F9" s="95">
        <v>2.4778199999999995</v>
      </c>
      <c r="G9" s="187">
        <v>40.450062351207315</v>
      </c>
      <c r="H9" s="483">
        <v>7.0987903676340389</v>
      </c>
    </row>
    <row r="10" spans="1:8" x14ac:dyDescent="0.2">
      <c r="A10" s="189" t="s">
        <v>248</v>
      </c>
      <c r="B10" s="189">
        <v>8.6099999999999996E-2</v>
      </c>
      <c r="C10" s="189">
        <v>-92.569771656397251</v>
      </c>
      <c r="D10" s="188">
        <v>5.6633399999999998</v>
      </c>
      <c r="E10" s="189">
        <v>-77.624507812185158</v>
      </c>
      <c r="F10" s="188">
        <v>34.904820000000001</v>
      </c>
      <c r="G10" s="189">
        <v>4.0468951209042858</v>
      </c>
      <c r="H10" s="189">
        <v>100</v>
      </c>
    </row>
    <row r="11" spans="1:8" x14ac:dyDescent="0.2">
      <c r="A11" s="568" t="s">
        <v>249</v>
      </c>
      <c r="B11" s="746">
        <f>B10/'Consumo PP'!B11*100</f>
        <v>1.8605399137727259E-3</v>
      </c>
      <c r="C11" s="634"/>
      <c r="D11" s="634">
        <f>D10/'Consumo PP'!D11*100</f>
        <v>1.2938964425621412E-2</v>
      </c>
      <c r="E11" s="634"/>
      <c r="F11" s="634">
        <f>F10/'Consumo PP'!F11*100</f>
        <v>6.6876407935396801E-2</v>
      </c>
      <c r="G11" s="568"/>
      <c r="H11" s="633"/>
    </row>
    <row r="12" spans="1:8" x14ac:dyDescent="0.2">
      <c r="A12" s="80" t="s">
        <v>577</v>
      </c>
      <c r="B12" s="59"/>
      <c r="C12" s="108"/>
      <c r="D12" s="108"/>
      <c r="E12" s="108"/>
      <c r="F12" s="108"/>
      <c r="G12" s="108"/>
      <c r="H12" s="161" t="s">
        <v>221</v>
      </c>
    </row>
    <row r="13" spans="1:8" s="1" customFormat="1" x14ac:dyDescent="0.2">
      <c r="A13" s="80" t="s">
        <v>529</v>
      </c>
      <c r="B13" s="108"/>
    </row>
    <row r="14" spans="1:8" s="1" customFormat="1" x14ac:dyDescent="0.2">
      <c r="A14" s="390" t="s">
        <v>537</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6 D8:D9">
    <cfRule type="cellIs" dxfId="120" priority="64" operator="between">
      <formula>0.00001</formula>
      <formula>0.499</formula>
    </cfRule>
  </conditionalFormatting>
  <conditionalFormatting sqref="F5:F6">
    <cfRule type="cellIs" dxfId="119" priority="62" operator="between">
      <formula>0.00001</formula>
      <formula>0.499</formula>
    </cfRule>
  </conditionalFormatting>
  <conditionalFormatting sqref="G5">
    <cfRule type="cellIs" dxfId="118" priority="61" operator="between">
      <formula>0.00001</formula>
      <formula>0.499</formula>
    </cfRule>
  </conditionalFormatting>
  <conditionalFormatting sqref="B7">
    <cfRule type="cellIs" dxfId="117" priority="50" operator="between">
      <formula>0.00001</formula>
      <formula>0.499</formula>
    </cfRule>
  </conditionalFormatting>
  <conditionalFormatting sqref="B7">
    <cfRule type="cellIs" dxfId="116" priority="45" operator="between">
      <formula>0.00001</formula>
      <formula>0.499</formula>
    </cfRule>
  </conditionalFormatting>
  <conditionalFormatting sqref="D8 B8">
    <cfRule type="cellIs" dxfId="115" priority="43" operator="between">
      <formula>0.00001</formula>
      <formula>0.499</formula>
    </cfRule>
  </conditionalFormatting>
  <conditionalFormatting sqref="D8">
    <cfRule type="cellIs" dxfId="114" priority="37" operator="between">
      <formula>0.00001</formula>
      <formula>0.499</formula>
    </cfRule>
  </conditionalFormatting>
  <conditionalFormatting sqref="D9 B9">
    <cfRule type="cellIs" dxfId="113" priority="41" operator="between">
      <formula>0.00001</formula>
      <formula>0.499</formula>
    </cfRule>
  </conditionalFormatting>
  <conditionalFormatting sqref="B5">
    <cfRule type="cellIs" dxfId="112" priority="38" operator="between">
      <formula>0.00001</formula>
      <formula>0.499</formula>
    </cfRule>
  </conditionalFormatting>
  <conditionalFormatting sqref="B5">
    <cfRule type="cellIs" dxfId="111" priority="39" operator="between">
      <formula>0.00001</formula>
      <formula>0.499</formula>
    </cfRule>
  </conditionalFormatting>
  <conditionalFormatting sqref="F8">
    <cfRule type="cellIs" dxfId="110" priority="36" operator="between">
      <formula>0.00001</formula>
      <formula>0.499</formula>
    </cfRule>
  </conditionalFormatting>
  <conditionalFormatting sqref="F8">
    <cfRule type="cellIs" dxfId="109" priority="35" operator="between">
      <formula>0.00001</formula>
      <formula>0.499</formula>
    </cfRule>
  </conditionalFormatting>
  <conditionalFormatting sqref="F8">
    <cfRule type="cellIs" dxfId="108" priority="34" operator="between">
      <formula>0.00001</formula>
      <formula>0.499</formula>
    </cfRule>
  </conditionalFormatting>
  <conditionalFormatting sqref="F9">
    <cfRule type="cellIs" dxfId="107" priority="33" operator="between">
      <formula>0.00001</formula>
      <formula>0.499</formula>
    </cfRule>
  </conditionalFormatting>
  <conditionalFormatting sqref="F9">
    <cfRule type="cellIs" dxfId="106" priority="32" operator="between">
      <formula>0.00001</formula>
      <formula>0.499</formula>
    </cfRule>
  </conditionalFormatting>
  <conditionalFormatting sqref="B7">
    <cfRule type="cellIs" dxfId="105" priority="31" operator="between">
      <formula>0.00001</formula>
      <formula>0.499</formula>
    </cfRule>
  </conditionalFormatting>
  <conditionalFormatting sqref="B6">
    <cfRule type="cellIs" dxfId="104" priority="30" operator="between">
      <formula>0.00001</formula>
      <formula>0.499</formula>
    </cfRule>
  </conditionalFormatting>
  <conditionalFormatting sqref="B6">
    <cfRule type="cellIs" dxfId="103" priority="29" operator="between">
      <formula>0.00001</formula>
      <formula>0.499</formula>
    </cfRule>
  </conditionalFormatting>
  <conditionalFormatting sqref="B6">
    <cfRule type="cellIs" dxfId="102" priority="28" operator="between">
      <formula>0.00001</formula>
      <formula>0.499</formula>
    </cfRule>
  </conditionalFormatting>
  <conditionalFormatting sqref="H7">
    <cfRule type="cellIs" dxfId="101" priority="12" operator="between">
      <formula>0.00001</formula>
      <formula>0.499</formula>
    </cfRule>
  </conditionalFormatting>
  <conditionalFormatting sqref="H7">
    <cfRule type="cellIs" dxfId="100" priority="11" operator="between">
      <formula>0.00001</formula>
      <formula>0.499</formula>
    </cfRule>
  </conditionalFormatting>
  <conditionalFormatting sqref="H7">
    <cfRule type="cellIs" dxfId="99" priority="10" operator="between">
      <formula>0.00001</formula>
      <formula>0.499</formula>
    </cfRule>
  </conditionalFormatting>
  <conditionalFormatting sqref="H7">
    <cfRule type="cellIs" dxfId="98" priority="9" operator="between">
      <formula>0.00001</formula>
      <formula>0.499</formula>
    </cfRule>
  </conditionalFormatting>
  <conditionalFormatting sqref="D7">
    <cfRule type="cellIs" dxfId="97" priority="8" operator="between">
      <formula>0.00001</formula>
      <formula>0.499</formula>
    </cfRule>
  </conditionalFormatting>
  <conditionalFormatting sqref="D7">
    <cfRule type="cellIs" dxfId="96" priority="7" operator="between">
      <formula>0.00001</formula>
      <formula>0.499</formula>
    </cfRule>
  </conditionalFormatting>
  <conditionalFormatting sqref="D7">
    <cfRule type="cellIs" dxfId="95" priority="6" operator="between">
      <formula>0.00001</formula>
      <formula>0.499</formula>
    </cfRule>
  </conditionalFormatting>
  <conditionalFormatting sqref="D7">
    <cfRule type="cellIs" dxfId="94" priority="5" operator="between">
      <formula>0.00001</formula>
      <formula>0.499</formula>
    </cfRule>
  </conditionalFormatting>
  <conditionalFormatting sqref="F7">
    <cfRule type="cellIs" dxfId="93" priority="4" operator="between">
      <formula>0.00001</formula>
      <formula>0.499</formula>
    </cfRule>
  </conditionalFormatting>
  <conditionalFormatting sqref="F7">
    <cfRule type="cellIs" dxfId="92" priority="3" operator="between">
      <formula>0.00001</formula>
      <formula>0.499</formula>
    </cfRule>
  </conditionalFormatting>
  <conditionalFormatting sqref="F7">
    <cfRule type="cellIs" dxfId="91" priority="2" operator="between">
      <formula>0.00001</formula>
      <formula>0.499</formula>
    </cfRule>
  </conditionalFormatting>
  <conditionalFormatting sqref="F7">
    <cfRule type="cellIs" dxfId="9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250</v>
      </c>
      <c r="B1" s="428"/>
      <c r="C1" s="1"/>
      <c r="D1" s="1"/>
      <c r="E1" s="1"/>
      <c r="F1" s="1"/>
      <c r="G1" s="1"/>
    </row>
    <row r="2" spans="1:7" x14ac:dyDescent="0.2">
      <c r="A2" s="1"/>
      <c r="B2" s="1"/>
      <c r="C2" s="1"/>
      <c r="D2" s="1"/>
      <c r="E2" s="1"/>
      <c r="F2" s="1"/>
      <c r="G2" s="55" t="s">
        <v>151</v>
      </c>
    </row>
    <row r="3" spans="1:7" x14ac:dyDescent="0.2">
      <c r="A3" s="56"/>
      <c r="B3" s="808">
        <f>INDICE!A3</f>
        <v>44470</v>
      </c>
      <c r="C3" s="808"/>
      <c r="D3" s="807" t="s">
        <v>115</v>
      </c>
      <c r="E3" s="807"/>
      <c r="F3" s="807" t="s">
        <v>116</v>
      </c>
      <c r="G3" s="807"/>
    </row>
    <row r="4" spans="1:7" x14ac:dyDescent="0.2">
      <c r="A4" s="66"/>
      <c r="B4" s="621" t="s">
        <v>47</v>
      </c>
      <c r="C4" s="197" t="s">
        <v>453</v>
      </c>
      <c r="D4" s="621" t="s">
        <v>47</v>
      </c>
      <c r="E4" s="197" t="s">
        <v>453</v>
      </c>
      <c r="F4" s="621" t="s">
        <v>47</v>
      </c>
      <c r="G4" s="197" t="s">
        <v>453</v>
      </c>
    </row>
    <row r="5" spans="1:7" ht="15" x14ac:dyDescent="0.25">
      <c r="A5" s="423" t="s">
        <v>114</v>
      </c>
      <c r="B5" s="426">
        <v>5238.7280000000001</v>
      </c>
      <c r="C5" s="424">
        <v>15.772994475138121</v>
      </c>
      <c r="D5" s="425">
        <v>48360.875</v>
      </c>
      <c r="E5" s="424">
        <v>2.109022000760103</v>
      </c>
      <c r="F5" s="427">
        <v>57615.875</v>
      </c>
      <c r="G5" s="424">
        <v>-0.61430518181190918</v>
      </c>
    </row>
    <row r="6" spans="1:7" x14ac:dyDescent="0.2">
      <c r="A6" s="80"/>
      <c r="B6" s="1"/>
      <c r="C6" s="1"/>
      <c r="D6" s="1"/>
      <c r="E6" s="1"/>
      <c r="F6" s="1"/>
      <c r="G6" s="55" t="s">
        <v>221</v>
      </c>
    </row>
    <row r="7" spans="1:7" x14ac:dyDescent="0.2">
      <c r="A7" s="80" t="s">
        <v>577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251</v>
      </c>
      <c r="B1" s="3"/>
      <c r="C1" s="3"/>
      <c r="D1" s="3"/>
      <c r="E1" s="3"/>
      <c r="F1" s="3"/>
      <c r="G1" s="3"/>
    </row>
    <row r="2" spans="1:8" ht="15.75" x14ac:dyDescent="0.25">
      <c r="A2" s="2"/>
      <c r="B2" s="89"/>
      <c r="C2" s="3"/>
      <c r="D2" s="3"/>
      <c r="E2" s="3"/>
      <c r="F2" s="3"/>
      <c r="G2" s="3"/>
      <c r="H2" s="55" t="s">
        <v>151</v>
      </c>
    </row>
    <row r="3" spans="1:8" x14ac:dyDescent="0.2">
      <c r="A3" s="70"/>
      <c r="B3" s="805">
        <f>INDICE!A3</f>
        <v>44470</v>
      </c>
      <c r="C3" s="806"/>
      <c r="D3" s="806" t="s">
        <v>115</v>
      </c>
      <c r="E3" s="806"/>
      <c r="F3" s="806" t="s">
        <v>116</v>
      </c>
      <c r="G3" s="806"/>
      <c r="H3" s="806"/>
    </row>
    <row r="4" spans="1:8" x14ac:dyDescent="0.2">
      <c r="A4" s="66"/>
      <c r="B4" s="63" t="s">
        <v>47</v>
      </c>
      <c r="C4" s="63" t="s">
        <v>425</v>
      </c>
      <c r="D4" s="63" t="s">
        <v>47</v>
      </c>
      <c r="E4" s="63" t="s">
        <v>425</v>
      </c>
      <c r="F4" s="63" t="s">
        <v>47</v>
      </c>
      <c r="G4" s="64" t="s">
        <v>425</v>
      </c>
      <c r="H4" s="64" t="s">
        <v>121</v>
      </c>
    </row>
    <row r="5" spans="1:8" x14ac:dyDescent="0.2">
      <c r="A5" s="3" t="s">
        <v>518</v>
      </c>
      <c r="B5" s="306">
        <v>139.404</v>
      </c>
      <c r="C5" s="72">
        <v>128.5311475409836</v>
      </c>
      <c r="D5" s="71">
        <v>952.72400000000005</v>
      </c>
      <c r="E5" s="72">
        <v>34.946742209631736</v>
      </c>
      <c r="F5" s="71">
        <v>1166.7240000000002</v>
      </c>
      <c r="G5" s="72">
        <v>13.715789473684225</v>
      </c>
      <c r="H5" s="309">
        <v>2.0564524508427287</v>
      </c>
    </row>
    <row r="6" spans="1:8" x14ac:dyDescent="0.2">
      <c r="A6" s="3" t="s">
        <v>48</v>
      </c>
      <c r="B6" s="307">
        <v>905.14800000000002</v>
      </c>
      <c r="C6" s="59">
        <v>30.617133588656486</v>
      </c>
      <c r="D6" s="58">
        <v>7924.7120000000004</v>
      </c>
      <c r="E6" s="59">
        <v>22.481268571848975</v>
      </c>
      <c r="F6" s="58">
        <v>9276.7489999999998</v>
      </c>
      <c r="G6" s="59">
        <v>15.354400764490709</v>
      </c>
      <c r="H6" s="310">
        <v>16.351076361592657</v>
      </c>
    </row>
    <row r="7" spans="1:8" x14ac:dyDescent="0.2">
      <c r="A7" s="3" t="s">
        <v>49</v>
      </c>
      <c r="B7" s="307">
        <v>812.35300000000007</v>
      </c>
      <c r="C7" s="59">
        <v>30.027658886537751</v>
      </c>
      <c r="D7" s="58">
        <v>7097.8200000000006</v>
      </c>
      <c r="E7" s="59">
        <v>5.2368601079320491</v>
      </c>
      <c r="F7" s="58">
        <v>8347.0319999999992</v>
      </c>
      <c r="G7" s="59">
        <v>-1.1570279250752817</v>
      </c>
      <c r="H7" s="310">
        <v>14.712369346702975</v>
      </c>
    </row>
    <row r="8" spans="1:8" x14ac:dyDescent="0.2">
      <c r="A8" s="3" t="s">
        <v>122</v>
      </c>
      <c r="B8" s="307">
        <v>1996.0949999999998</v>
      </c>
      <c r="C8" s="59">
        <v>0.30628140703516582</v>
      </c>
      <c r="D8" s="58">
        <v>19949.442000000003</v>
      </c>
      <c r="E8" s="59">
        <v>-2.0838225188966195</v>
      </c>
      <c r="F8" s="58">
        <v>23949.442000000003</v>
      </c>
      <c r="G8" s="59">
        <v>-3.7169655061509896</v>
      </c>
      <c r="H8" s="310">
        <v>42.212972988655231</v>
      </c>
    </row>
    <row r="9" spans="1:8" x14ac:dyDescent="0.2">
      <c r="A9" s="3" t="s">
        <v>123</v>
      </c>
      <c r="B9" s="307">
        <v>336.00099999999998</v>
      </c>
      <c r="C9" s="59">
        <v>205.67498476178346</v>
      </c>
      <c r="D9" s="58">
        <v>1971.761</v>
      </c>
      <c r="E9" s="59">
        <v>-11.624808112499283</v>
      </c>
      <c r="F9" s="58">
        <v>2183.1779999999999</v>
      </c>
      <c r="G9" s="73">
        <v>-23.834825404788553</v>
      </c>
      <c r="H9" s="310">
        <v>3.8480409666090059</v>
      </c>
    </row>
    <row r="10" spans="1:8" x14ac:dyDescent="0.2">
      <c r="A10" s="66" t="s">
        <v>614</v>
      </c>
      <c r="B10" s="308">
        <v>964.85</v>
      </c>
      <c r="C10" s="75">
        <v>-0.26173734884461763</v>
      </c>
      <c r="D10" s="74">
        <v>9795.2909999999993</v>
      </c>
      <c r="E10" s="75">
        <v>-4.3201934364528114</v>
      </c>
      <c r="F10" s="74">
        <v>11811.665999999999</v>
      </c>
      <c r="G10" s="75">
        <v>-1.8681470052073212</v>
      </c>
      <c r="H10" s="311">
        <v>20.819087885597387</v>
      </c>
    </row>
    <row r="11" spans="1:8" x14ac:dyDescent="0.2">
      <c r="A11" s="76" t="s">
        <v>114</v>
      </c>
      <c r="B11" s="77">
        <v>5153.8510000000006</v>
      </c>
      <c r="C11" s="78">
        <v>15.920162571819601</v>
      </c>
      <c r="D11" s="77">
        <v>47691.75</v>
      </c>
      <c r="E11" s="78">
        <v>1.985086431274161</v>
      </c>
      <c r="F11" s="77">
        <v>56734.791000000012</v>
      </c>
      <c r="G11" s="78">
        <v>-0.96841845309638563</v>
      </c>
      <c r="H11" s="78">
        <v>100</v>
      </c>
    </row>
    <row r="12" spans="1:8" x14ac:dyDescent="0.2">
      <c r="A12" s="3"/>
      <c r="B12" s="3"/>
      <c r="C12" s="3"/>
      <c r="D12" s="3"/>
      <c r="E12" s="3"/>
      <c r="F12" s="3"/>
      <c r="G12" s="3"/>
      <c r="H12" s="79" t="s">
        <v>221</v>
      </c>
    </row>
    <row r="13" spans="1:8" x14ac:dyDescent="0.2">
      <c r="A13" s="80" t="s">
        <v>578</v>
      </c>
      <c r="B13" s="3"/>
      <c r="C13" s="3"/>
      <c r="D13" s="3"/>
      <c r="E13" s="3"/>
      <c r="F13" s="3"/>
      <c r="G13" s="3"/>
      <c r="H13" s="3"/>
    </row>
    <row r="14" spans="1:8" x14ac:dyDescent="0.2">
      <c r="A14" s="80" t="s">
        <v>579</v>
      </c>
      <c r="B14" s="58"/>
      <c r="C14" s="3"/>
      <c r="D14" s="3"/>
      <c r="E14" s="3"/>
      <c r="F14" s="3"/>
      <c r="G14" s="3"/>
      <c r="H14" s="3"/>
    </row>
    <row r="15" spans="1:8" x14ac:dyDescent="0.2">
      <c r="A15" s="80" t="s">
        <v>537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252</v>
      </c>
      <c r="B1" s="158"/>
      <c r="C1" s="158"/>
      <c r="D1" s="158"/>
      <c r="E1" s="158"/>
      <c r="F1" s="15"/>
      <c r="G1" s="15"/>
    </row>
    <row r="2" spans="1:7" x14ac:dyDescent="0.2">
      <c r="A2" s="158"/>
      <c r="B2" s="158"/>
      <c r="C2" s="158"/>
      <c r="D2" s="158"/>
      <c r="E2" s="161" t="s">
        <v>151</v>
      </c>
      <c r="F2" s="15"/>
      <c r="G2" s="15"/>
    </row>
    <row r="3" spans="1:7" x14ac:dyDescent="0.2">
      <c r="A3" s="827">
        <f>INDICE!A3</f>
        <v>44470</v>
      </c>
      <c r="B3" s="827">
        <v>41671</v>
      </c>
      <c r="C3" s="828">
        <v>41671</v>
      </c>
      <c r="D3" s="827">
        <v>41671</v>
      </c>
      <c r="E3" s="827">
        <v>41671</v>
      </c>
      <c r="F3" s="15"/>
    </row>
    <row r="4" spans="1:7" ht="15" x14ac:dyDescent="0.25">
      <c r="A4" s="1" t="s">
        <v>30</v>
      </c>
      <c r="B4" s="167">
        <v>8.6099999999999996E-2</v>
      </c>
      <c r="C4" s="429"/>
      <c r="D4" s="15" t="s">
        <v>253</v>
      </c>
      <c r="E4" s="492">
        <v>5153.8510000000006</v>
      </c>
    </row>
    <row r="5" spans="1:7" x14ac:dyDescent="0.2">
      <c r="A5" s="1" t="s">
        <v>254</v>
      </c>
      <c r="B5" s="166">
        <v>5027.2430000000004</v>
      </c>
      <c r="C5" s="239"/>
      <c r="D5" s="1" t="s">
        <v>255</v>
      </c>
      <c r="E5" s="166">
        <v>-334.94400000000002</v>
      </c>
    </row>
    <row r="6" spans="1:7" x14ac:dyDescent="0.2">
      <c r="A6" s="1" t="s">
        <v>477</v>
      </c>
      <c r="B6" s="166">
        <v>527.76499999999999</v>
      </c>
      <c r="C6" s="239"/>
      <c r="D6" s="1" t="s">
        <v>256</v>
      </c>
      <c r="E6" s="166">
        <v>158.92295000000104</v>
      </c>
    </row>
    <row r="7" spans="1:7" x14ac:dyDescent="0.2">
      <c r="A7" s="1" t="s">
        <v>478</v>
      </c>
      <c r="B7" s="166">
        <v>16.999899999999229</v>
      </c>
      <c r="C7" s="239"/>
      <c r="D7" s="1" t="s">
        <v>479</v>
      </c>
      <c r="E7" s="166">
        <v>1132.559</v>
      </c>
    </row>
    <row r="8" spans="1:7" x14ac:dyDescent="0.2">
      <c r="A8" s="1" t="s">
        <v>480</v>
      </c>
      <c r="B8" s="166">
        <v>-333.36599999999999</v>
      </c>
      <c r="C8" s="239"/>
      <c r="D8" s="1" t="s">
        <v>481</v>
      </c>
      <c r="E8" s="166">
        <v>-1963.2860000000001</v>
      </c>
    </row>
    <row r="9" spans="1:7" ht="15" x14ac:dyDescent="0.25">
      <c r="A9" s="173" t="s">
        <v>58</v>
      </c>
      <c r="B9" s="432">
        <v>5238.7280000000001</v>
      </c>
      <c r="C9" s="239"/>
      <c r="D9" s="1" t="s">
        <v>258</v>
      </c>
      <c r="E9" s="166">
        <v>480.58600000000001</v>
      </c>
    </row>
    <row r="10" spans="1:7" ht="15" x14ac:dyDescent="0.25">
      <c r="A10" s="1" t="s">
        <v>257</v>
      </c>
      <c r="B10" s="166">
        <v>-84.876999999999498</v>
      </c>
      <c r="C10" s="239"/>
      <c r="D10" s="173" t="s">
        <v>482</v>
      </c>
      <c r="E10" s="432">
        <v>4627.6889500000016</v>
      </c>
      <c r="G10" s="504"/>
    </row>
    <row r="11" spans="1:7" ht="15" x14ac:dyDescent="0.25">
      <c r="A11" s="173" t="s">
        <v>253</v>
      </c>
      <c r="B11" s="432">
        <v>5153.8510000000006</v>
      </c>
      <c r="C11" s="430"/>
      <c r="D11" s="212"/>
      <c r="E11" s="422"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2" t="s">
        <v>484</v>
      </c>
      <c r="B1" s="832"/>
      <c r="C1" s="832"/>
      <c r="D1" s="832"/>
      <c r="E1" s="192"/>
      <c r="F1" s="192"/>
      <c r="G1" s="6"/>
      <c r="H1" s="6"/>
      <c r="I1" s="6"/>
      <c r="J1" s="6"/>
    </row>
    <row r="2" spans="1:10" ht="14.25" customHeight="1" x14ac:dyDescent="0.2">
      <c r="A2" s="832"/>
      <c r="B2" s="832"/>
      <c r="C2" s="832"/>
      <c r="D2" s="832"/>
      <c r="E2" s="192"/>
      <c r="F2" s="192"/>
      <c r="G2" s="6"/>
      <c r="H2" s="6"/>
      <c r="I2" s="6"/>
      <c r="J2" s="6"/>
    </row>
    <row r="3" spans="1:10" ht="14.25" customHeight="1" x14ac:dyDescent="0.2">
      <c r="A3" s="53"/>
      <c r="B3" s="53"/>
      <c r="C3" s="53"/>
      <c r="D3" s="55" t="s">
        <v>259</v>
      </c>
    </row>
    <row r="4" spans="1:10" ht="14.25" customHeight="1" x14ac:dyDescent="0.2">
      <c r="A4" s="193"/>
      <c r="B4" s="193"/>
      <c r="C4" s="194" t="s">
        <v>591</v>
      </c>
      <c r="D4" s="194" t="s">
        <v>592</v>
      </c>
    </row>
    <row r="5" spans="1:10" ht="14.25" customHeight="1" x14ac:dyDescent="0.2">
      <c r="A5" s="829">
        <v>2017</v>
      </c>
      <c r="B5" s="648" t="s">
        <v>664</v>
      </c>
      <c r="C5" s="649">
        <v>14.15</v>
      </c>
      <c r="D5" s="197">
        <v>-4.9059139784946266</v>
      </c>
    </row>
    <row r="6" spans="1:10" ht="14.25" customHeight="1" x14ac:dyDescent="0.2">
      <c r="A6" s="831"/>
      <c r="B6" s="198" t="s">
        <v>593</v>
      </c>
      <c r="C6" s="630">
        <v>14.45</v>
      </c>
      <c r="D6" s="199">
        <v>2.1201413427561762</v>
      </c>
    </row>
    <row r="7" spans="1:10" ht="14.25" customHeight="1" x14ac:dyDescent="0.2">
      <c r="A7" s="829">
        <v>2018</v>
      </c>
      <c r="B7" s="195" t="s">
        <v>594</v>
      </c>
      <c r="C7" s="666">
        <v>14.68</v>
      </c>
      <c r="D7" s="196">
        <v>1.5916955017301067</v>
      </c>
    </row>
    <row r="8" spans="1:10" ht="14.25" customHeight="1" x14ac:dyDescent="0.2">
      <c r="A8" s="830" t="s">
        <v>514</v>
      </c>
      <c r="B8" s="195" t="s">
        <v>595</v>
      </c>
      <c r="C8" s="666">
        <v>13.96</v>
      </c>
      <c r="D8" s="196">
        <v>-4.9046321525885483</v>
      </c>
    </row>
    <row r="9" spans="1:10" ht="14.25" customHeight="1" x14ac:dyDescent="0.2">
      <c r="A9" s="830" t="s">
        <v>514</v>
      </c>
      <c r="B9" s="195" t="s">
        <v>596</v>
      </c>
      <c r="C9" s="666">
        <v>13.27</v>
      </c>
      <c r="D9" s="196">
        <v>-4.9426934097421293</v>
      </c>
    </row>
    <row r="10" spans="1:10" ht="14.25" customHeight="1" x14ac:dyDescent="0.2">
      <c r="A10" s="830" t="s">
        <v>514</v>
      </c>
      <c r="B10" s="195" t="s">
        <v>597</v>
      </c>
      <c r="C10" s="666">
        <v>13.92</v>
      </c>
      <c r="D10" s="196">
        <v>4.8982667671439364</v>
      </c>
    </row>
    <row r="11" spans="1:10" ht="14.25" customHeight="1" x14ac:dyDescent="0.2">
      <c r="A11" s="830" t="s">
        <v>514</v>
      </c>
      <c r="B11" s="195" t="s">
        <v>598</v>
      </c>
      <c r="C11" s="666">
        <v>14.61</v>
      </c>
      <c r="D11" s="196">
        <v>4.9568965517241343</v>
      </c>
    </row>
    <row r="12" spans="1:10" ht="14.25" customHeight="1" x14ac:dyDescent="0.2">
      <c r="A12" s="831" t="s">
        <v>514</v>
      </c>
      <c r="B12" s="198" t="s">
        <v>599</v>
      </c>
      <c r="C12" s="630">
        <v>15.33</v>
      </c>
      <c r="D12" s="199">
        <v>4.928131416837787</v>
      </c>
    </row>
    <row r="13" spans="1:10" ht="14.25" customHeight="1" x14ac:dyDescent="0.2">
      <c r="A13" s="829">
        <v>2019</v>
      </c>
      <c r="B13" s="648" t="s">
        <v>600</v>
      </c>
      <c r="C13" s="649">
        <v>14.57</v>
      </c>
      <c r="D13" s="197">
        <v>-4.9575994781474213</v>
      </c>
    </row>
    <row r="14" spans="1:10" ht="14.25" customHeight="1" x14ac:dyDescent="0.2">
      <c r="A14" s="830" t="s">
        <v>514</v>
      </c>
      <c r="B14" s="195" t="s">
        <v>601</v>
      </c>
      <c r="C14" s="666">
        <v>13.86</v>
      </c>
      <c r="D14" s="196">
        <v>-4.8730267673301357</v>
      </c>
    </row>
    <row r="15" spans="1:10" ht="14.25" customHeight="1" x14ac:dyDescent="0.2">
      <c r="A15" s="830" t="s">
        <v>514</v>
      </c>
      <c r="B15" s="195" t="s">
        <v>603</v>
      </c>
      <c r="C15" s="666">
        <v>13.17</v>
      </c>
      <c r="D15" s="196">
        <v>-4.9783549783549752</v>
      </c>
    </row>
    <row r="16" spans="1:10" ht="14.25" customHeight="1" x14ac:dyDescent="0.2">
      <c r="A16" s="830" t="s">
        <v>514</v>
      </c>
      <c r="B16" s="195" t="s">
        <v>604</v>
      </c>
      <c r="C16" s="666">
        <v>12.77</v>
      </c>
      <c r="D16" s="196">
        <v>-3.0372057706909672</v>
      </c>
    </row>
    <row r="17" spans="1:4" ht="14.25" customHeight="1" x14ac:dyDescent="0.2">
      <c r="A17" s="830" t="s">
        <v>514</v>
      </c>
      <c r="B17" s="195" t="s">
        <v>607</v>
      </c>
      <c r="C17" s="666">
        <v>12.15</v>
      </c>
      <c r="D17" s="196">
        <v>-4.8551292090837839</v>
      </c>
    </row>
    <row r="18" spans="1:4" ht="14.25" customHeight="1" x14ac:dyDescent="0.2">
      <c r="A18" s="831" t="s">
        <v>514</v>
      </c>
      <c r="B18" s="198" t="s">
        <v>609</v>
      </c>
      <c r="C18" s="630">
        <v>12.74</v>
      </c>
      <c r="D18" s="199">
        <v>4.8559670781892992</v>
      </c>
    </row>
    <row r="19" spans="1:4" ht="14.25" customHeight="1" x14ac:dyDescent="0.2">
      <c r="A19" s="833">
        <v>2020</v>
      </c>
      <c r="B19" s="648" t="s">
        <v>626</v>
      </c>
      <c r="C19" s="649">
        <v>13.37</v>
      </c>
      <c r="D19" s="197">
        <v>4.9450549450549373</v>
      </c>
    </row>
    <row r="20" spans="1:4" ht="14.25" customHeight="1" x14ac:dyDescent="0.2">
      <c r="A20" s="834" t="s">
        <v>514</v>
      </c>
      <c r="B20" s="195" t="s">
        <v>634</v>
      </c>
      <c r="C20" s="666">
        <v>12.71</v>
      </c>
      <c r="D20" s="196">
        <v>-4.9364248317127783</v>
      </c>
    </row>
    <row r="21" spans="1:4" ht="14.25" customHeight="1" x14ac:dyDescent="0.2">
      <c r="A21" s="834" t="s">
        <v>514</v>
      </c>
      <c r="B21" s="195" t="s">
        <v>635</v>
      </c>
      <c r="C21" s="666">
        <v>12.09</v>
      </c>
      <c r="D21" s="196">
        <v>-4.8780487804878128</v>
      </c>
    </row>
    <row r="22" spans="1:4" ht="14.25" customHeight="1" x14ac:dyDescent="0.2">
      <c r="A22" s="835" t="s">
        <v>514</v>
      </c>
      <c r="B22" s="198" t="s">
        <v>637</v>
      </c>
      <c r="C22" s="630">
        <v>12.68</v>
      </c>
      <c r="D22" s="199">
        <v>4.8800661703887496</v>
      </c>
    </row>
    <row r="23" spans="1:4" ht="14.25" customHeight="1" x14ac:dyDescent="0.2">
      <c r="A23" s="829">
        <v>2021</v>
      </c>
      <c r="B23" s="195" t="s">
        <v>638</v>
      </c>
      <c r="C23" s="666">
        <v>13.3</v>
      </c>
      <c r="D23" s="196">
        <v>4.8895899053627838</v>
      </c>
    </row>
    <row r="24" spans="1:4" ht="14.25" customHeight="1" x14ac:dyDescent="0.2">
      <c r="A24" s="830"/>
      <c r="B24" s="195" t="s">
        <v>639</v>
      </c>
      <c r="C24" s="666">
        <v>13.96</v>
      </c>
      <c r="D24" s="196">
        <v>4.9624060150375948</v>
      </c>
    </row>
    <row r="25" spans="1:4" ht="14.25" customHeight="1" x14ac:dyDescent="0.2">
      <c r="A25" s="830"/>
      <c r="B25" s="195" t="s">
        <v>646</v>
      </c>
      <c r="C25" s="666">
        <v>14.64</v>
      </c>
      <c r="D25" s="196">
        <v>4.871060171919769</v>
      </c>
    </row>
    <row r="26" spans="1:4" ht="14.25" customHeight="1" x14ac:dyDescent="0.2">
      <c r="A26" s="830"/>
      <c r="B26" s="195" t="s">
        <v>655</v>
      </c>
      <c r="C26" s="666">
        <v>15.37</v>
      </c>
      <c r="D26" s="196">
        <v>4.9863387978141978</v>
      </c>
    </row>
    <row r="27" spans="1:4" ht="14.25" customHeight="1" x14ac:dyDescent="0.2">
      <c r="A27" s="831"/>
      <c r="B27" s="198" t="s">
        <v>662</v>
      </c>
      <c r="C27" s="630">
        <v>16.12</v>
      </c>
      <c r="D27" s="199">
        <v>4.8796356538711896</v>
      </c>
    </row>
    <row r="28" spans="1:4" ht="14.25" customHeight="1" x14ac:dyDescent="0.2">
      <c r="A28" s="650" t="s">
        <v>260</v>
      </c>
      <c r="B28"/>
      <c r="C28"/>
      <c r="D28" s="690" t="s">
        <v>576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3:A27"/>
    <mergeCell ref="A1:D2"/>
    <mergeCell ref="A5:A6"/>
    <mergeCell ref="A7:A12"/>
    <mergeCell ref="A13:A18"/>
    <mergeCell ref="A19:A2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485</v>
      </c>
      <c r="B1" s="53"/>
      <c r="C1" s="53"/>
      <c r="D1" s="6"/>
      <c r="E1" s="6"/>
      <c r="F1" s="6"/>
    </row>
    <row r="2" spans="1:6" x14ac:dyDescent="0.2">
      <c r="A2" s="54"/>
      <c r="B2" s="54"/>
      <c r="C2" s="54"/>
      <c r="D2" s="65"/>
      <c r="E2" s="65"/>
      <c r="F2" s="55" t="s">
        <v>261</v>
      </c>
    </row>
    <row r="3" spans="1:6" x14ac:dyDescent="0.2">
      <c r="A3" s="56"/>
      <c r="B3" s="808" t="s">
        <v>262</v>
      </c>
      <c r="C3" s="808"/>
      <c r="D3" s="808"/>
      <c r="E3" s="807" t="s">
        <v>263</v>
      </c>
      <c r="F3" s="807"/>
    </row>
    <row r="4" spans="1:6" x14ac:dyDescent="0.2">
      <c r="A4" s="66"/>
      <c r="B4" s="201" t="s">
        <v>666</v>
      </c>
      <c r="C4" s="202" t="s">
        <v>661</v>
      </c>
      <c r="D4" s="201" t="s">
        <v>668</v>
      </c>
      <c r="E4" s="185" t="s">
        <v>264</v>
      </c>
      <c r="F4" s="184" t="s">
        <v>265</v>
      </c>
    </row>
    <row r="5" spans="1:6" x14ac:dyDescent="0.2">
      <c r="A5" s="431" t="s">
        <v>487</v>
      </c>
      <c r="B5" s="90">
        <v>148.2827944</v>
      </c>
      <c r="C5" s="90">
        <v>143.28801329333331</v>
      </c>
      <c r="D5" s="90">
        <v>115.78834345806453</v>
      </c>
      <c r="E5" s="90">
        <v>3.4858331774351452</v>
      </c>
      <c r="F5" s="90">
        <v>28.063663380506089</v>
      </c>
    </row>
    <row r="6" spans="1:6" x14ac:dyDescent="0.2">
      <c r="A6" s="66" t="s">
        <v>486</v>
      </c>
      <c r="B6" s="97">
        <v>135.51318057419357</v>
      </c>
      <c r="C6" s="199">
        <v>128.00778662666673</v>
      </c>
      <c r="D6" s="97">
        <v>102.69378501290325</v>
      </c>
      <c r="E6" s="97">
        <v>5.8632323433700462</v>
      </c>
      <c r="F6" s="97">
        <v>31.958502218188411</v>
      </c>
    </row>
    <row r="7" spans="1:6" x14ac:dyDescent="0.2">
      <c r="F7" s="55" t="s">
        <v>576</v>
      </c>
    </row>
    <row r="13" spans="1:6" x14ac:dyDescent="0.2">
      <c r="C13" s="1" t="s">
        <v>373</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3" t="s">
        <v>266</v>
      </c>
      <c r="B1" s="793"/>
      <c r="C1" s="793"/>
      <c r="D1" s="3"/>
      <c r="E1" s="3"/>
    </row>
    <row r="2" spans="1:38" x14ac:dyDescent="0.2">
      <c r="A2" s="794"/>
      <c r="B2" s="793"/>
      <c r="C2" s="793"/>
      <c r="D2" s="3"/>
      <c r="E2" s="55" t="s">
        <v>261</v>
      </c>
    </row>
    <row r="3" spans="1:38" x14ac:dyDescent="0.2">
      <c r="A3" s="57"/>
      <c r="B3" s="203" t="s">
        <v>267</v>
      </c>
      <c r="C3" s="203" t="s">
        <v>268</v>
      </c>
      <c r="D3" s="203" t="s">
        <v>269</v>
      </c>
      <c r="E3" s="203" t="s">
        <v>270</v>
      </c>
    </row>
    <row r="4" spans="1:38" x14ac:dyDescent="0.2">
      <c r="A4" s="204" t="s">
        <v>271</v>
      </c>
      <c r="B4" s="205">
        <v>148.2827944</v>
      </c>
      <c r="C4" s="206">
        <v>25.735030433057851</v>
      </c>
      <c r="D4" s="206">
        <v>47.41131405726474</v>
      </c>
      <c r="E4" s="206">
        <v>75.13644990967741</v>
      </c>
      <c r="F4" s="622"/>
      <c r="G4" s="622"/>
      <c r="H4" s="622"/>
      <c r="M4" s="318"/>
      <c r="N4" s="318"/>
      <c r="O4" s="318"/>
      <c r="P4" s="318"/>
      <c r="Q4" s="318"/>
      <c r="R4" s="318"/>
      <c r="S4" s="318"/>
      <c r="T4" s="318"/>
      <c r="U4" s="318"/>
      <c r="V4" s="318"/>
      <c r="W4" s="318"/>
      <c r="X4" s="318"/>
      <c r="Y4" s="318"/>
      <c r="Z4" s="318"/>
      <c r="AA4" s="318"/>
      <c r="AB4" s="318"/>
      <c r="AC4" s="318"/>
      <c r="AD4" s="318"/>
      <c r="AE4" s="284"/>
      <c r="AF4" s="284"/>
      <c r="AG4" s="284"/>
      <c r="AH4" s="284"/>
      <c r="AI4" s="284"/>
      <c r="AJ4" s="284"/>
      <c r="AK4" s="284"/>
      <c r="AL4" s="284"/>
    </row>
    <row r="5" spans="1:38" x14ac:dyDescent="0.2">
      <c r="A5" s="207" t="s">
        <v>272</v>
      </c>
      <c r="B5" s="208">
        <v>170.11935483870968</v>
      </c>
      <c r="C5" s="92">
        <v>23.464738598442715</v>
      </c>
      <c r="D5" s="92">
        <v>69.12293882091214</v>
      </c>
      <c r="E5" s="92">
        <v>77.531677419354835</v>
      </c>
      <c r="F5" s="622"/>
      <c r="G5" s="622"/>
      <c r="M5" s="623"/>
      <c r="N5" s="623"/>
      <c r="O5" s="623"/>
      <c r="P5" s="623"/>
      <c r="Q5" s="623"/>
      <c r="R5" s="623"/>
      <c r="S5" s="623"/>
      <c r="T5" s="623"/>
      <c r="U5" s="623"/>
      <c r="V5" s="623"/>
      <c r="W5" s="623"/>
      <c r="X5" s="623"/>
      <c r="Y5" s="623"/>
      <c r="Z5" s="623"/>
      <c r="AA5" s="623"/>
      <c r="AB5" s="623"/>
      <c r="AC5" s="623"/>
      <c r="AD5" s="623"/>
      <c r="AE5" s="283"/>
      <c r="AF5" s="283"/>
      <c r="AG5" s="283"/>
      <c r="AH5" s="283"/>
      <c r="AI5" s="283"/>
      <c r="AJ5" s="283"/>
      <c r="AK5" s="283"/>
      <c r="AL5" s="283"/>
    </row>
    <row r="6" spans="1:38" x14ac:dyDescent="0.2">
      <c r="A6" s="207" t="s">
        <v>273</v>
      </c>
      <c r="B6" s="208">
        <v>137.6032258064516</v>
      </c>
      <c r="C6" s="92">
        <v>22.933870967741935</v>
      </c>
      <c r="D6" s="92">
        <v>48.959290322580614</v>
      </c>
      <c r="E6" s="92">
        <v>65.710064516129052</v>
      </c>
      <c r="F6" s="622"/>
      <c r="G6" s="622"/>
      <c r="M6" s="623"/>
      <c r="N6" s="623"/>
      <c r="O6" s="623"/>
      <c r="P6" s="623"/>
      <c r="Q6" s="623"/>
      <c r="R6" s="623"/>
      <c r="S6" s="623"/>
      <c r="T6" s="623"/>
      <c r="U6" s="623"/>
      <c r="V6" s="623"/>
      <c r="W6" s="623"/>
      <c r="X6" s="623"/>
      <c r="Y6" s="623"/>
      <c r="Z6" s="623"/>
      <c r="AA6" s="623"/>
      <c r="AB6" s="623"/>
      <c r="AC6" s="623"/>
      <c r="AD6" s="623"/>
      <c r="AE6" s="283"/>
      <c r="AF6" s="283"/>
      <c r="AG6" s="283"/>
      <c r="AH6" s="283"/>
      <c r="AI6" s="283"/>
      <c r="AJ6" s="283"/>
      <c r="AK6" s="283"/>
      <c r="AL6" s="283"/>
    </row>
    <row r="7" spans="1:38" x14ac:dyDescent="0.2">
      <c r="A7" s="207" t="s">
        <v>234</v>
      </c>
      <c r="B7" s="208">
        <v>158.42603225806448</v>
      </c>
      <c r="C7" s="92">
        <v>27.495427086110364</v>
      </c>
      <c r="D7" s="92">
        <v>59.908992268728298</v>
      </c>
      <c r="E7" s="92">
        <v>71.021612903225815</v>
      </c>
      <c r="F7" s="622"/>
      <c r="G7" s="622"/>
      <c r="N7" s="623"/>
      <c r="O7" s="623"/>
      <c r="P7" s="623"/>
      <c r="Q7" s="623"/>
      <c r="R7" s="623"/>
      <c r="S7" s="623"/>
      <c r="T7" s="623"/>
      <c r="U7" s="623"/>
      <c r="V7" s="623"/>
      <c r="W7" s="623"/>
      <c r="X7" s="623"/>
      <c r="Y7" s="623"/>
      <c r="Z7" s="623"/>
      <c r="AA7" s="623"/>
      <c r="AB7" s="623"/>
      <c r="AC7" s="623"/>
      <c r="AD7" s="623"/>
      <c r="AE7" s="283"/>
      <c r="AF7" s="283"/>
      <c r="AG7" s="283"/>
      <c r="AH7" s="283"/>
      <c r="AI7" s="283"/>
      <c r="AJ7" s="283"/>
      <c r="AK7" s="283"/>
      <c r="AL7" s="283"/>
    </row>
    <row r="8" spans="1:38" x14ac:dyDescent="0.2">
      <c r="A8" s="207" t="s">
        <v>274</v>
      </c>
      <c r="B8" s="208">
        <v>116.48103225806452</v>
      </c>
      <c r="C8" s="92">
        <v>19.413505376344087</v>
      </c>
      <c r="D8" s="92">
        <v>36.302268817204308</v>
      </c>
      <c r="E8" s="92">
        <v>60.765258064516125</v>
      </c>
      <c r="F8" s="622"/>
      <c r="G8" s="622"/>
      <c r="N8" s="623"/>
      <c r="O8" s="623"/>
      <c r="P8" s="623"/>
      <c r="Q8" s="623"/>
      <c r="R8" s="623"/>
      <c r="S8" s="623"/>
      <c r="T8" s="623"/>
      <c r="U8" s="623"/>
      <c r="V8" s="623"/>
      <c r="W8" s="623"/>
      <c r="X8" s="623"/>
      <c r="Y8" s="623"/>
      <c r="Z8" s="623"/>
      <c r="AA8" s="623"/>
      <c r="AB8" s="623"/>
      <c r="AC8" s="623"/>
      <c r="AD8" s="623"/>
      <c r="AE8" s="283"/>
      <c r="AF8" s="283"/>
      <c r="AG8" s="283"/>
      <c r="AH8" s="283"/>
      <c r="AI8" s="283"/>
      <c r="AJ8" s="283"/>
      <c r="AK8" s="283"/>
      <c r="AL8" s="283"/>
    </row>
    <row r="9" spans="1:38" x14ac:dyDescent="0.2">
      <c r="A9" s="207" t="s">
        <v>275</v>
      </c>
      <c r="B9" s="208">
        <v>132.69477419354837</v>
      </c>
      <c r="C9" s="92">
        <v>21.186560585524532</v>
      </c>
      <c r="D9" s="92">
        <v>44.056665220927059</v>
      </c>
      <c r="E9" s="92">
        <v>67.451548387096778</v>
      </c>
      <c r="F9" s="622"/>
      <c r="G9" s="622"/>
    </row>
    <row r="10" spans="1:38" x14ac:dyDescent="0.2">
      <c r="A10" s="207" t="s">
        <v>276</v>
      </c>
      <c r="B10" s="208">
        <v>147.92209677419353</v>
      </c>
      <c r="C10" s="92">
        <v>29.584419354838708</v>
      </c>
      <c r="D10" s="92">
        <v>51.359032258064509</v>
      </c>
      <c r="E10" s="92">
        <v>66.978645161290316</v>
      </c>
      <c r="F10" s="622"/>
      <c r="G10" s="622"/>
    </row>
    <row r="11" spans="1:38" x14ac:dyDescent="0.2">
      <c r="A11" s="207" t="s">
        <v>277</v>
      </c>
      <c r="B11" s="208">
        <v>178.5376451612903</v>
      </c>
      <c r="C11" s="92">
        <v>35.707529032258059</v>
      </c>
      <c r="D11" s="92">
        <v>62.579341935483846</v>
      </c>
      <c r="E11" s="92">
        <v>80.250774193548395</v>
      </c>
      <c r="F11" s="622"/>
      <c r="G11" s="622"/>
    </row>
    <row r="12" spans="1:38" x14ac:dyDescent="0.2">
      <c r="A12" s="207" t="s">
        <v>278</v>
      </c>
      <c r="B12" s="208">
        <v>145.94838709677418</v>
      </c>
      <c r="C12" s="92">
        <v>24.324731182795698</v>
      </c>
      <c r="D12" s="92">
        <v>54.437688172043011</v>
      </c>
      <c r="E12" s="92">
        <v>67.185967741935471</v>
      </c>
      <c r="F12" s="622"/>
      <c r="G12" s="622"/>
    </row>
    <row r="13" spans="1:38" x14ac:dyDescent="0.2">
      <c r="A13" s="207" t="s">
        <v>279</v>
      </c>
      <c r="B13" s="208">
        <v>130.71216129032257</v>
      </c>
      <c r="C13" s="92">
        <v>23.571045478582757</v>
      </c>
      <c r="D13" s="92">
        <v>44.633890005288208</v>
      </c>
      <c r="E13" s="92">
        <v>62.507225806451608</v>
      </c>
      <c r="F13" s="622"/>
      <c r="G13" s="622"/>
    </row>
    <row r="14" spans="1:38" x14ac:dyDescent="0.2">
      <c r="A14" s="207" t="s">
        <v>205</v>
      </c>
      <c r="B14" s="208">
        <v>152.79354838709679</v>
      </c>
      <c r="C14" s="92">
        <v>25.465591397849465</v>
      </c>
      <c r="D14" s="92">
        <v>56.420860215053779</v>
      </c>
      <c r="E14" s="92">
        <v>70.907096774193548</v>
      </c>
      <c r="F14" s="622"/>
      <c r="G14" s="622"/>
    </row>
    <row r="15" spans="1:38" x14ac:dyDescent="0.2">
      <c r="A15" s="207" t="s">
        <v>280</v>
      </c>
      <c r="B15" s="208">
        <v>176.1032258064516</v>
      </c>
      <c r="C15" s="92">
        <v>34.08449531737773</v>
      </c>
      <c r="D15" s="92">
        <v>72.217504682622263</v>
      </c>
      <c r="E15" s="92">
        <v>69.801225806451612</v>
      </c>
      <c r="F15" s="622"/>
      <c r="G15" s="622"/>
    </row>
    <row r="16" spans="1:38" x14ac:dyDescent="0.2">
      <c r="A16" s="207" t="s">
        <v>235</v>
      </c>
      <c r="B16" s="209">
        <v>163.09935483870967</v>
      </c>
      <c r="C16" s="196">
        <v>27.183225806451617</v>
      </c>
      <c r="D16" s="196">
        <v>69.111838709677414</v>
      </c>
      <c r="E16" s="196">
        <v>66.804290322580641</v>
      </c>
      <c r="F16" s="622"/>
      <c r="G16" s="622"/>
    </row>
    <row r="17" spans="1:13" x14ac:dyDescent="0.2">
      <c r="A17" s="207" t="s">
        <v>236</v>
      </c>
      <c r="B17" s="208">
        <v>173.82258064516128</v>
      </c>
      <c r="C17" s="92">
        <v>33.643080124869925</v>
      </c>
      <c r="D17" s="92">
        <v>71.361790842871997</v>
      </c>
      <c r="E17" s="92">
        <v>68.817709677419359</v>
      </c>
      <c r="F17" s="622"/>
      <c r="G17" s="622"/>
    </row>
    <row r="18" spans="1:13" x14ac:dyDescent="0.2">
      <c r="A18" s="207" t="s">
        <v>281</v>
      </c>
      <c r="B18" s="208">
        <v>133.65722580645163</v>
      </c>
      <c r="C18" s="92">
        <v>28.415315722631451</v>
      </c>
      <c r="D18" s="92">
        <v>34.269426212852437</v>
      </c>
      <c r="E18" s="92">
        <v>70.97248387096775</v>
      </c>
      <c r="F18" s="622"/>
      <c r="G18" s="622"/>
    </row>
    <row r="19" spans="1:13" x14ac:dyDescent="0.2">
      <c r="A19" s="3" t="s">
        <v>282</v>
      </c>
      <c r="B19" s="208">
        <v>160.77903225806452</v>
      </c>
      <c r="C19" s="92">
        <v>30.064371885654342</v>
      </c>
      <c r="D19" s="92">
        <v>64.622692630474702</v>
      </c>
      <c r="E19" s="92">
        <v>66.091967741935477</v>
      </c>
      <c r="F19" s="622"/>
      <c r="G19" s="622"/>
    </row>
    <row r="20" spans="1:13" x14ac:dyDescent="0.2">
      <c r="A20" s="3" t="s">
        <v>206</v>
      </c>
      <c r="B20" s="208">
        <v>171.56954838709675</v>
      </c>
      <c r="C20" s="92">
        <v>30.938771020624007</v>
      </c>
      <c r="D20" s="92">
        <v>72.88490639873082</v>
      </c>
      <c r="E20" s="92">
        <v>67.745870967741922</v>
      </c>
      <c r="F20" s="622"/>
      <c r="G20" s="622"/>
    </row>
    <row r="21" spans="1:13" x14ac:dyDescent="0.2">
      <c r="A21" s="3" t="s">
        <v>283</v>
      </c>
      <c r="B21" s="208">
        <v>142.76074193548388</v>
      </c>
      <c r="C21" s="92">
        <v>24.776657691282328</v>
      </c>
      <c r="D21" s="92">
        <v>52.024568115169302</v>
      </c>
      <c r="E21" s="92">
        <v>65.959516129032252</v>
      </c>
      <c r="F21" s="622"/>
      <c r="G21" s="622"/>
    </row>
    <row r="22" spans="1:13" x14ac:dyDescent="0.2">
      <c r="A22" s="195" t="s">
        <v>284</v>
      </c>
      <c r="B22" s="208">
        <v>138.23561290322584</v>
      </c>
      <c r="C22" s="92">
        <v>23.991304718741677</v>
      </c>
      <c r="D22" s="92">
        <v>46.672404958677731</v>
      </c>
      <c r="E22" s="92">
        <v>67.571903225806437</v>
      </c>
      <c r="F22" s="622"/>
      <c r="G22" s="622"/>
    </row>
    <row r="23" spans="1:13" x14ac:dyDescent="0.2">
      <c r="A23" s="195" t="s">
        <v>285</v>
      </c>
      <c r="B23" s="210">
        <v>143.36451612903227</v>
      </c>
      <c r="C23" s="211">
        <v>20.830741659773924</v>
      </c>
      <c r="D23" s="211">
        <v>51.631258340226083</v>
      </c>
      <c r="E23" s="211">
        <v>70.902516129032264</v>
      </c>
      <c r="F23" s="622"/>
      <c r="G23" s="622"/>
    </row>
    <row r="24" spans="1:13" x14ac:dyDescent="0.2">
      <c r="A24" s="195" t="s">
        <v>286</v>
      </c>
      <c r="B24" s="210">
        <v>134</v>
      </c>
      <c r="C24" s="211">
        <v>20.440677966101696</v>
      </c>
      <c r="D24" s="211">
        <v>54.938322033898295</v>
      </c>
      <c r="E24" s="211">
        <v>58.621000000000002</v>
      </c>
      <c r="F24" s="622"/>
      <c r="G24" s="622"/>
    </row>
    <row r="25" spans="1:13" x14ac:dyDescent="0.2">
      <c r="A25" s="195" t="s">
        <v>550</v>
      </c>
      <c r="B25" s="210">
        <v>192.3290322580645</v>
      </c>
      <c r="C25" s="211">
        <v>33.379418821647562</v>
      </c>
      <c r="D25" s="211">
        <v>82.09022633964274</v>
      </c>
      <c r="E25" s="211">
        <v>76.859387096774199</v>
      </c>
      <c r="F25" s="622"/>
      <c r="G25" s="622"/>
    </row>
    <row r="26" spans="1:13" x14ac:dyDescent="0.2">
      <c r="A26" s="3" t="s">
        <v>287</v>
      </c>
      <c r="B26" s="210">
        <v>128.07916129032259</v>
      </c>
      <c r="C26" s="211">
        <v>23.949761867296093</v>
      </c>
      <c r="D26" s="211">
        <v>36.616270390768435</v>
      </c>
      <c r="E26" s="211">
        <v>67.513129032258064</v>
      </c>
      <c r="F26" s="622"/>
      <c r="G26" s="622"/>
    </row>
    <row r="27" spans="1:13" x14ac:dyDescent="0.2">
      <c r="A27" s="195" t="s">
        <v>237</v>
      </c>
      <c r="B27" s="210">
        <v>170.88387096774193</v>
      </c>
      <c r="C27" s="211">
        <v>31.953894571203776</v>
      </c>
      <c r="D27" s="211">
        <v>65.871234461054271</v>
      </c>
      <c r="E27" s="211">
        <v>73.05874193548388</v>
      </c>
      <c r="F27" s="622"/>
      <c r="G27" s="622"/>
    </row>
    <row r="28" spans="1:13" x14ac:dyDescent="0.2">
      <c r="A28" s="195" t="s">
        <v>552</v>
      </c>
      <c r="B28" s="208">
        <v>138.79599999999999</v>
      </c>
      <c r="C28" s="92">
        <v>24.08856198347107</v>
      </c>
      <c r="D28" s="92">
        <v>50.440502532657959</v>
      </c>
      <c r="E28" s="92">
        <v>64.266935483870967</v>
      </c>
      <c r="F28" s="622"/>
      <c r="G28" s="622"/>
    </row>
    <row r="29" spans="1:13" x14ac:dyDescent="0.2">
      <c r="A29" s="3" t="s">
        <v>288</v>
      </c>
      <c r="B29" s="210">
        <v>125.65132258064519</v>
      </c>
      <c r="C29" s="211">
        <v>20.061975874220661</v>
      </c>
      <c r="D29" s="211">
        <v>36.867604770940659</v>
      </c>
      <c r="E29" s="211">
        <v>68.721741935483863</v>
      </c>
      <c r="F29" s="622"/>
      <c r="G29" s="622"/>
    </row>
    <row r="30" spans="1:13" x14ac:dyDescent="0.2">
      <c r="A30" s="671" t="s">
        <v>238</v>
      </c>
      <c r="B30" s="208">
        <v>174.26012903225808</v>
      </c>
      <c r="C30" s="92">
        <v>34.852025806451614</v>
      </c>
      <c r="D30" s="92">
        <v>61.797716129032274</v>
      </c>
      <c r="E30" s="92">
        <v>77.61038709677419</v>
      </c>
      <c r="F30" s="622"/>
      <c r="G30" s="622"/>
    </row>
    <row r="31" spans="1:13" x14ac:dyDescent="0.2">
      <c r="A31" s="672" t="s">
        <v>289</v>
      </c>
      <c r="B31" s="673">
        <v>161.09114976140512</v>
      </c>
      <c r="C31" s="673">
        <v>28.466857102794624</v>
      </c>
      <c r="D31" s="673">
        <v>60.438260400545985</v>
      </c>
      <c r="E31" s="673">
        <v>72.186032258064515</v>
      </c>
      <c r="F31" s="622"/>
      <c r="G31" s="622"/>
    </row>
    <row r="32" spans="1:13" x14ac:dyDescent="0.2">
      <c r="A32" s="670" t="s">
        <v>290</v>
      </c>
      <c r="B32" s="669">
        <v>166.5731180157</v>
      </c>
      <c r="C32" s="669">
        <v>28.729509901662549</v>
      </c>
      <c r="D32" s="669">
        <v>65.064374634262677</v>
      </c>
      <c r="E32" s="669">
        <v>72.779233479774774</v>
      </c>
      <c r="F32" s="622"/>
      <c r="G32" s="622"/>
      <c r="M32" s="623"/>
    </row>
    <row r="33" spans="1:13" x14ac:dyDescent="0.2">
      <c r="A33" s="668" t="s">
        <v>291</v>
      </c>
      <c r="B33" s="674">
        <v>18.290323615700004</v>
      </c>
      <c r="C33" s="674">
        <v>2.9944794686046983</v>
      </c>
      <c r="D33" s="674">
        <v>17.653060576997937</v>
      </c>
      <c r="E33" s="674">
        <v>-2.3572164299026355</v>
      </c>
      <c r="F33" s="622"/>
      <c r="G33" s="622"/>
      <c r="M33" s="623"/>
    </row>
    <row r="34" spans="1:13" x14ac:dyDescent="0.2">
      <c r="A34" s="80"/>
      <c r="B34" s="3"/>
      <c r="C34" s="3"/>
      <c r="D34" s="3"/>
      <c r="E34" s="55" t="s">
        <v>576</v>
      </c>
    </row>
    <row r="35" spans="1:13" s="1" customFormat="1" x14ac:dyDescent="0.2">
      <c r="B35" s="622"/>
      <c r="C35" s="622"/>
      <c r="D35" s="622"/>
      <c r="E35" s="62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topLeftCell="A13"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3" t="s">
        <v>292</v>
      </c>
      <c r="B1" s="793"/>
      <c r="C1" s="793"/>
      <c r="D1" s="3"/>
      <c r="E1" s="3"/>
    </row>
    <row r="2" spans="1:36" x14ac:dyDescent="0.2">
      <c r="A2" s="794"/>
      <c r="B2" s="793"/>
      <c r="C2" s="793"/>
      <c r="D2" s="3"/>
      <c r="E2" s="55" t="s">
        <v>261</v>
      </c>
    </row>
    <row r="3" spans="1:36" x14ac:dyDescent="0.2">
      <c r="A3" s="57"/>
      <c r="B3" s="203" t="s">
        <v>267</v>
      </c>
      <c r="C3" s="203" t="s">
        <v>268</v>
      </c>
      <c r="D3" s="203" t="s">
        <v>269</v>
      </c>
      <c r="E3" s="203" t="s">
        <v>270</v>
      </c>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284"/>
      <c r="AH3" s="284"/>
      <c r="AI3" s="284"/>
      <c r="AJ3" s="284"/>
    </row>
    <row r="4" spans="1:36" x14ac:dyDescent="0.2">
      <c r="A4" s="204" t="s">
        <v>271</v>
      </c>
      <c r="B4" s="205">
        <v>135.51318057419357</v>
      </c>
      <c r="C4" s="206">
        <v>23.518816463289792</v>
      </c>
      <c r="D4" s="206">
        <v>38.042314056065067</v>
      </c>
      <c r="E4" s="206">
        <v>73.952050054838708</v>
      </c>
      <c r="F4" s="622"/>
      <c r="G4" s="622"/>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283"/>
      <c r="AH4" s="283"/>
      <c r="AI4" s="283"/>
      <c r="AJ4" s="283"/>
    </row>
    <row r="5" spans="1:36" x14ac:dyDescent="0.2">
      <c r="A5" s="207" t="s">
        <v>272</v>
      </c>
      <c r="B5" s="208">
        <v>152.21290322580646</v>
      </c>
      <c r="C5" s="92">
        <v>20.99488320355951</v>
      </c>
      <c r="D5" s="92">
        <v>50.486213570634035</v>
      </c>
      <c r="E5" s="92">
        <v>80.731806451612911</v>
      </c>
      <c r="G5" s="622"/>
      <c r="H5" s="624"/>
      <c r="I5" s="624"/>
      <c r="J5" s="624"/>
      <c r="K5" s="624"/>
      <c r="L5" s="623"/>
      <c r="M5" s="623"/>
      <c r="N5" s="623"/>
      <c r="O5" s="623"/>
      <c r="P5" s="623"/>
      <c r="Q5" s="623"/>
      <c r="R5" s="623"/>
      <c r="S5" s="623"/>
      <c r="T5" s="623"/>
      <c r="U5" s="623"/>
      <c r="V5" s="623"/>
      <c r="W5" s="623"/>
      <c r="X5" s="623"/>
      <c r="Y5" s="623"/>
      <c r="Z5" s="623"/>
      <c r="AA5" s="623"/>
      <c r="AB5" s="623"/>
      <c r="AC5" s="623"/>
      <c r="AD5" s="623"/>
      <c r="AE5" s="623"/>
      <c r="AF5" s="623"/>
      <c r="AG5" s="283"/>
      <c r="AH5" s="283"/>
      <c r="AI5" s="283"/>
      <c r="AJ5" s="283"/>
    </row>
    <row r="6" spans="1:36" x14ac:dyDescent="0.2">
      <c r="A6" s="207" t="s">
        <v>273</v>
      </c>
      <c r="B6" s="208">
        <v>135.15161290322581</v>
      </c>
      <c r="C6" s="92">
        <v>22.525268817204303</v>
      </c>
      <c r="D6" s="92">
        <v>40.658053763440847</v>
      </c>
      <c r="E6" s="92">
        <v>71.968290322580657</v>
      </c>
      <c r="G6" s="622"/>
      <c r="L6" s="623"/>
      <c r="M6" s="623"/>
      <c r="N6" s="623"/>
      <c r="O6" s="623"/>
      <c r="P6" s="623"/>
      <c r="Q6" s="623"/>
      <c r="R6" s="623"/>
      <c r="S6" s="623"/>
      <c r="T6" s="623"/>
      <c r="U6" s="623"/>
      <c r="V6" s="623"/>
      <c r="W6" s="623"/>
      <c r="X6" s="623"/>
      <c r="Y6" s="623"/>
      <c r="Z6" s="623"/>
      <c r="AA6" s="623"/>
      <c r="AB6" s="623"/>
      <c r="AC6" s="623"/>
      <c r="AD6" s="623"/>
      <c r="AE6" s="623"/>
      <c r="AF6" s="623"/>
      <c r="AG6" s="283"/>
      <c r="AH6" s="283"/>
      <c r="AI6" s="283"/>
      <c r="AJ6" s="283"/>
    </row>
    <row r="7" spans="1:36" x14ac:dyDescent="0.2">
      <c r="A7" s="207" t="s">
        <v>234</v>
      </c>
      <c r="B7" s="208">
        <v>160.46590322580647</v>
      </c>
      <c r="C7" s="92">
        <v>27.849454278858975</v>
      </c>
      <c r="D7" s="92">
        <v>60.029061850173321</v>
      </c>
      <c r="E7" s="92">
        <v>72.587387096774179</v>
      </c>
      <c r="G7" s="622"/>
      <c r="L7" s="624"/>
      <c r="M7" s="624"/>
      <c r="N7" s="624"/>
      <c r="O7" s="624"/>
      <c r="P7" s="624"/>
      <c r="Q7" s="624"/>
      <c r="R7" s="624"/>
      <c r="S7" s="624"/>
      <c r="T7" s="624"/>
      <c r="U7" s="624"/>
      <c r="V7" s="624"/>
      <c r="W7" s="624"/>
      <c r="X7" s="624"/>
      <c r="Y7" s="624"/>
      <c r="Z7" s="624"/>
      <c r="AA7" s="624"/>
      <c r="AB7" s="624"/>
      <c r="AC7" s="624"/>
      <c r="AD7" s="624"/>
      <c r="AE7" s="624"/>
      <c r="AF7" s="624"/>
      <c r="AG7" s="285"/>
      <c r="AH7" s="285"/>
      <c r="AI7" s="285"/>
      <c r="AJ7" s="285"/>
    </row>
    <row r="8" spans="1:36" x14ac:dyDescent="0.2">
      <c r="A8" s="207" t="s">
        <v>274</v>
      </c>
      <c r="B8" s="208">
        <v>115.97712903225809</v>
      </c>
      <c r="C8" s="92">
        <v>19.329521505376352</v>
      </c>
      <c r="D8" s="92">
        <v>33.07260752688174</v>
      </c>
      <c r="E8" s="92">
        <v>63.575000000000003</v>
      </c>
      <c r="G8" s="622"/>
    </row>
    <row r="9" spans="1:36" x14ac:dyDescent="0.2">
      <c r="A9" s="207" t="s">
        <v>275</v>
      </c>
      <c r="B9" s="208">
        <v>137.83383870967742</v>
      </c>
      <c r="C9" s="92">
        <v>22.007083491461103</v>
      </c>
      <c r="D9" s="92">
        <v>41.276561669829221</v>
      </c>
      <c r="E9" s="92">
        <v>74.550193548387099</v>
      </c>
      <c r="G9" s="622"/>
    </row>
    <row r="10" spans="1:36" x14ac:dyDescent="0.2">
      <c r="A10" s="207" t="s">
        <v>276</v>
      </c>
      <c r="B10" s="208">
        <v>146.32545161290324</v>
      </c>
      <c r="C10" s="92">
        <v>29.265090322580647</v>
      </c>
      <c r="D10" s="92">
        <v>40.934490322580672</v>
      </c>
      <c r="E10" s="92">
        <v>76.125870967741918</v>
      </c>
      <c r="G10" s="622"/>
    </row>
    <row r="11" spans="1:36" x14ac:dyDescent="0.2">
      <c r="A11" s="207" t="s">
        <v>277</v>
      </c>
      <c r="B11" s="208">
        <v>156.66129032258067</v>
      </c>
      <c r="C11" s="92">
        <v>31.332258064516132</v>
      </c>
      <c r="D11" s="92">
        <v>43.790580645161306</v>
      </c>
      <c r="E11" s="92">
        <v>81.538451612903231</v>
      </c>
      <c r="G11" s="622"/>
    </row>
    <row r="12" spans="1:36" x14ac:dyDescent="0.2">
      <c r="A12" s="207" t="s">
        <v>278</v>
      </c>
      <c r="B12" s="208">
        <v>133.27741935483871</v>
      </c>
      <c r="C12" s="92">
        <v>22.212903225806453</v>
      </c>
      <c r="D12" s="92">
        <v>39.877935483870971</v>
      </c>
      <c r="E12" s="92">
        <v>71.186580645161285</v>
      </c>
      <c r="G12" s="622"/>
    </row>
    <row r="13" spans="1:36" x14ac:dyDescent="0.2">
      <c r="A13" s="207" t="s">
        <v>279</v>
      </c>
      <c r="B13" s="208">
        <v>138.40090322580645</v>
      </c>
      <c r="C13" s="92">
        <v>24.957539925965097</v>
      </c>
      <c r="D13" s="92">
        <v>46.468234267583284</v>
      </c>
      <c r="E13" s="92">
        <v>66.975129032258067</v>
      </c>
      <c r="G13" s="622"/>
    </row>
    <row r="14" spans="1:36" x14ac:dyDescent="0.2">
      <c r="A14" s="207" t="s">
        <v>205</v>
      </c>
      <c r="B14" s="208">
        <v>132.67741935483872</v>
      </c>
      <c r="C14" s="92">
        <v>22.112903225806456</v>
      </c>
      <c r="D14" s="92">
        <v>37.329258064516132</v>
      </c>
      <c r="E14" s="92">
        <v>73.235258064516131</v>
      </c>
      <c r="G14" s="622"/>
    </row>
    <row r="15" spans="1:36" x14ac:dyDescent="0.2">
      <c r="A15" s="207" t="s">
        <v>280</v>
      </c>
      <c r="B15" s="208">
        <v>159.09677419354838</v>
      </c>
      <c r="C15" s="92">
        <v>30.792924037460974</v>
      </c>
      <c r="D15" s="92">
        <v>51.153398543184181</v>
      </c>
      <c r="E15" s="92">
        <v>77.150451612903225</v>
      </c>
      <c r="G15" s="622"/>
    </row>
    <row r="16" spans="1:36" x14ac:dyDescent="0.2">
      <c r="A16" s="207" t="s">
        <v>235</v>
      </c>
      <c r="B16" s="209">
        <v>152.91777419354838</v>
      </c>
      <c r="C16" s="196">
        <v>25.486295698924732</v>
      </c>
      <c r="D16" s="196">
        <v>61.008252688172036</v>
      </c>
      <c r="E16" s="196">
        <v>66.423225806451612</v>
      </c>
      <c r="G16" s="622"/>
    </row>
    <row r="17" spans="1:11" x14ac:dyDescent="0.2">
      <c r="A17" s="207" t="s">
        <v>236</v>
      </c>
      <c r="B17" s="208">
        <v>147.30645161290323</v>
      </c>
      <c r="C17" s="92">
        <v>28.510926118626429</v>
      </c>
      <c r="D17" s="92">
        <v>42.345880332986482</v>
      </c>
      <c r="E17" s="92">
        <v>76.44964516129032</v>
      </c>
      <c r="G17" s="622"/>
    </row>
    <row r="18" spans="1:11" x14ac:dyDescent="0.2">
      <c r="A18" s="207" t="s">
        <v>281</v>
      </c>
      <c r="B18" s="208">
        <v>137.50416129032257</v>
      </c>
      <c r="C18" s="92">
        <v>29.233168148336297</v>
      </c>
      <c r="D18" s="92">
        <v>31.838412496824994</v>
      </c>
      <c r="E18" s="92">
        <v>76.432580645161281</v>
      </c>
      <c r="G18" s="622"/>
    </row>
    <row r="19" spans="1:11" x14ac:dyDescent="0.2">
      <c r="A19" s="3" t="s">
        <v>282</v>
      </c>
      <c r="B19" s="208">
        <v>151.33225806451614</v>
      </c>
      <c r="C19" s="92">
        <v>28.297901914503022</v>
      </c>
      <c r="D19" s="92">
        <v>54.356904537109891</v>
      </c>
      <c r="E19" s="92">
        <v>68.677451612903226</v>
      </c>
      <c r="G19" s="622"/>
    </row>
    <row r="20" spans="1:11" x14ac:dyDescent="0.2">
      <c r="A20" s="3" t="s">
        <v>206</v>
      </c>
      <c r="B20" s="208">
        <v>157.11287096774194</v>
      </c>
      <c r="C20" s="92">
        <v>28.331829190904283</v>
      </c>
      <c r="D20" s="92">
        <v>61.794235325224747</v>
      </c>
      <c r="E20" s="92">
        <v>66.986806451612907</v>
      </c>
      <c r="G20" s="622"/>
    </row>
    <row r="21" spans="1:11" x14ac:dyDescent="0.2">
      <c r="A21" s="3" t="s">
        <v>283</v>
      </c>
      <c r="B21" s="208">
        <v>132.70154838709675</v>
      </c>
      <c r="C21" s="92">
        <v>23.030847240735799</v>
      </c>
      <c r="D21" s="92">
        <v>42.60495921087707</v>
      </c>
      <c r="E21" s="92">
        <v>67.065741935483885</v>
      </c>
      <c r="G21" s="622"/>
    </row>
    <row r="22" spans="1:11" x14ac:dyDescent="0.2">
      <c r="A22" s="195" t="s">
        <v>284</v>
      </c>
      <c r="B22" s="208">
        <v>129.31054838709676</v>
      </c>
      <c r="C22" s="92">
        <v>22.442326579578776</v>
      </c>
      <c r="D22" s="92">
        <v>37.349383097840544</v>
      </c>
      <c r="E22" s="92">
        <v>69.518838709677439</v>
      </c>
      <c r="G22" s="622"/>
    </row>
    <row r="23" spans="1:11" x14ac:dyDescent="0.2">
      <c r="A23" s="195" t="s">
        <v>285</v>
      </c>
      <c r="B23" s="210">
        <v>136.40645161290323</v>
      </c>
      <c r="C23" s="211">
        <v>19.819740832644062</v>
      </c>
      <c r="D23" s="211">
        <v>40.441904328646274</v>
      </c>
      <c r="E23" s="211">
        <v>76.144806451612894</v>
      </c>
      <c r="G23" s="622"/>
    </row>
    <row r="24" spans="1:11" x14ac:dyDescent="0.2">
      <c r="A24" s="195" t="s">
        <v>286</v>
      </c>
      <c r="B24" s="210">
        <v>121</v>
      </c>
      <c r="C24" s="211">
        <v>18.457627118644066</v>
      </c>
      <c r="D24" s="211">
        <v>47.240372881355938</v>
      </c>
      <c r="E24" s="211">
        <v>55.302</v>
      </c>
      <c r="G24" s="622"/>
    </row>
    <row r="25" spans="1:11" x14ac:dyDescent="0.2">
      <c r="A25" s="195" t="s">
        <v>550</v>
      </c>
      <c r="B25" s="210">
        <v>158.5774193548387</v>
      </c>
      <c r="C25" s="211">
        <v>27.521700879765394</v>
      </c>
      <c r="D25" s="211">
        <v>53.048266862170081</v>
      </c>
      <c r="E25" s="211">
        <v>78.007451612903225</v>
      </c>
      <c r="G25" s="622"/>
    </row>
    <row r="26" spans="1:11" x14ac:dyDescent="0.2">
      <c r="A26" s="3" t="s">
        <v>287</v>
      </c>
      <c r="B26" s="210">
        <v>127.33809677419353</v>
      </c>
      <c r="C26" s="211">
        <v>23.811188827694728</v>
      </c>
      <c r="D26" s="211">
        <v>32.436875688434291</v>
      </c>
      <c r="E26" s="211">
        <v>71.090032258064511</v>
      </c>
      <c r="G26" s="622"/>
    </row>
    <row r="27" spans="1:11" x14ac:dyDescent="0.2">
      <c r="A27" s="195" t="s">
        <v>237</v>
      </c>
      <c r="B27" s="210">
        <v>151.81612903225806</v>
      </c>
      <c r="C27" s="211">
        <v>28.38838185156045</v>
      </c>
      <c r="D27" s="211">
        <v>50.985618148439542</v>
      </c>
      <c r="E27" s="211">
        <v>72.442129032258066</v>
      </c>
      <c r="G27" s="622"/>
    </row>
    <row r="28" spans="1:11" x14ac:dyDescent="0.2">
      <c r="A28" s="195" t="s">
        <v>552</v>
      </c>
      <c r="B28" s="208">
        <v>133.56390322580643</v>
      </c>
      <c r="C28" s="92">
        <v>23.180512130098638</v>
      </c>
      <c r="D28" s="92">
        <v>39.137713676352945</v>
      </c>
      <c r="E28" s="92">
        <v>71.245677419354848</v>
      </c>
      <c r="G28" s="622"/>
    </row>
    <row r="29" spans="1:11" x14ac:dyDescent="0.2">
      <c r="A29" s="3" t="s">
        <v>288</v>
      </c>
      <c r="B29" s="210">
        <v>123.63332258064517</v>
      </c>
      <c r="C29" s="211">
        <v>19.739774193548389</v>
      </c>
      <c r="D29" s="211">
        <v>33.888935483870966</v>
      </c>
      <c r="E29" s="211">
        <v>70.004612903225819</v>
      </c>
      <c r="G29" s="622"/>
    </row>
    <row r="30" spans="1:11" x14ac:dyDescent="0.2">
      <c r="A30" s="671" t="s">
        <v>238</v>
      </c>
      <c r="B30" s="208">
        <v>188.79603225806451</v>
      </c>
      <c r="C30" s="92">
        <v>37.759206451612904</v>
      </c>
      <c r="D30" s="92">
        <v>43.917051612903215</v>
      </c>
      <c r="E30" s="92">
        <v>107.11977419354839</v>
      </c>
      <c r="G30" s="622"/>
    </row>
    <row r="31" spans="1:11" x14ac:dyDescent="0.2">
      <c r="A31" s="672" t="s">
        <v>289</v>
      </c>
      <c r="B31" s="673">
        <v>146.56713776953296</v>
      </c>
      <c r="C31" s="673">
        <v>25.900279270652554</v>
      </c>
      <c r="D31" s="673">
        <v>47.48553591823525</v>
      </c>
      <c r="E31" s="673">
        <v>73.181322580645158</v>
      </c>
      <c r="G31" s="622"/>
    </row>
    <row r="32" spans="1:11" x14ac:dyDescent="0.2">
      <c r="A32" s="670" t="s">
        <v>290</v>
      </c>
      <c r="B32" s="669">
        <v>148.77740932176329</v>
      </c>
      <c r="C32" s="669">
        <v>25.660215196610743</v>
      </c>
      <c r="D32" s="669">
        <v>50.539351973060185</v>
      </c>
      <c r="E32" s="669">
        <v>72.577842152092359</v>
      </c>
      <c r="G32" s="622"/>
      <c r="H32" s="623"/>
      <c r="I32" s="623"/>
      <c r="J32" s="623"/>
      <c r="K32" s="623"/>
    </row>
    <row r="33" spans="1:11" x14ac:dyDescent="0.2">
      <c r="A33" s="668" t="s">
        <v>291</v>
      </c>
      <c r="B33" s="674">
        <v>13.264228747569717</v>
      </c>
      <c r="C33" s="674">
        <v>2.1413987333209512</v>
      </c>
      <c r="D33" s="674">
        <v>12.497037916995119</v>
      </c>
      <c r="E33" s="674">
        <v>-1.374207902746349</v>
      </c>
      <c r="G33" s="622"/>
      <c r="H33" s="623"/>
      <c r="I33" s="623"/>
      <c r="J33" s="623"/>
      <c r="K33" s="623"/>
    </row>
    <row r="34" spans="1:11" x14ac:dyDescent="0.2">
      <c r="A34" s="80"/>
      <c r="B34" s="3"/>
      <c r="C34" s="3"/>
      <c r="D34" s="3"/>
      <c r="E34" s="55" t="s">
        <v>576</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3" t="s">
        <v>35</v>
      </c>
      <c r="B1" s="793"/>
      <c r="C1" s="793"/>
    </row>
    <row r="2" spans="1:3" x14ac:dyDescent="0.2">
      <c r="A2" s="793"/>
      <c r="B2" s="793"/>
      <c r="C2" s="793"/>
    </row>
    <row r="3" spans="1:3" x14ac:dyDescent="0.2">
      <c r="A3" s="54"/>
      <c r="B3" s="3"/>
      <c r="C3" s="55" t="s">
        <v>261</v>
      </c>
    </row>
    <row r="4" spans="1:3" x14ac:dyDescent="0.2">
      <c r="A4" s="57"/>
      <c r="B4" s="203" t="s">
        <v>267</v>
      </c>
      <c r="C4" s="203" t="s">
        <v>270</v>
      </c>
    </row>
    <row r="5" spans="1:3" x14ac:dyDescent="0.2">
      <c r="A5" s="727" t="s">
        <v>271</v>
      </c>
      <c r="B5" s="728">
        <v>82.301612903225802</v>
      </c>
      <c r="C5" s="729">
        <v>58.346838709677414</v>
      </c>
    </row>
    <row r="6" spans="1:3" x14ac:dyDescent="0.2">
      <c r="A6" s="207" t="s">
        <v>272</v>
      </c>
      <c r="B6" s="470">
        <v>87.787870967741924</v>
      </c>
      <c r="C6" s="471">
        <v>67.636322580645157</v>
      </c>
    </row>
    <row r="7" spans="1:3" x14ac:dyDescent="0.2">
      <c r="A7" s="207" t="s">
        <v>273</v>
      </c>
      <c r="B7" s="470">
        <v>86.59977419354837</v>
      </c>
      <c r="C7" s="471">
        <v>61.248322580645166</v>
      </c>
    </row>
    <row r="8" spans="1:3" x14ac:dyDescent="0.2">
      <c r="A8" s="207" t="s">
        <v>234</v>
      </c>
      <c r="B8" s="470">
        <v>75.489032258064526</v>
      </c>
      <c r="C8" s="471">
        <v>60.522741935483872</v>
      </c>
    </row>
    <row r="9" spans="1:3" x14ac:dyDescent="0.2">
      <c r="A9" s="207" t="s">
        <v>274</v>
      </c>
      <c r="B9" s="470">
        <v>116.4936129032258</v>
      </c>
      <c r="C9" s="471">
        <v>64.047677419354827</v>
      </c>
    </row>
    <row r="10" spans="1:3" x14ac:dyDescent="0.2">
      <c r="A10" s="207" t="s">
        <v>275</v>
      </c>
      <c r="B10" s="470">
        <v>88.88622580645162</v>
      </c>
      <c r="C10" s="471">
        <v>66.151258064516128</v>
      </c>
    </row>
    <row r="11" spans="1:3" x14ac:dyDescent="0.2">
      <c r="A11" s="207" t="s">
        <v>276</v>
      </c>
      <c r="B11" s="470">
        <v>76.638838709677415</v>
      </c>
      <c r="C11" s="471">
        <v>56.743838709677412</v>
      </c>
    </row>
    <row r="12" spans="1:3" x14ac:dyDescent="0.2">
      <c r="A12" s="207" t="s">
        <v>277</v>
      </c>
      <c r="B12" s="470">
        <v>159.21464516129032</v>
      </c>
      <c r="C12" s="471">
        <v>90.60754838709677</v>
      </c>
    </row>
    <row r="13" spans="1:3" x14ac:dyDescent="0.2">
      <c r="A13" s="207" t="s">
        <v>278</v>
      </c>
      <c r="B13" s="470">
        <v>0</v>
      </c>
      <c r="C13" s="471">
        <v>0</v>
      </c>
    </row>
    <row r="14" spans="1:3" x14ac:dyDescent="0.2">
      <c r="A14" s="207" t="s">
        <v>279</v>
      </c>
      <c r="B14" s="470">
        <v>109.11783870967743</v>
      </c>
      <c r="C14" s="471">
        <v>66.063741935483876</v>
      </c>
    </row>
    <row r="15" spans="1:3" x14ac:dyDescent="0.2">
      <c r="A15" s="207" t="s">
        <v>205</v>
      </c>
      <c r="B15" s="470">
        <v>96.122580645161293</v>
      </c>
      <c r="C15" s="471">
        <v>74.302032258064514</v>
      </c>
    </row>
    <row r="16" spans="1:3" x14ac:dyDescent="0.2">
      <c r="A16" s="207" t="s">
        <v>280</v>
      </c>
      <c r="B16" s="470">
        <v>116.23887096774192</v>
      </c>
      <c r="C16" s="471">
        <v>66.16090322580645</v>
      </c>
    </row>
    <row r="17" spans="1:3" x14ac:dyDescent="0.2">
      <c r="A17" s="207" t="s">
        <v>235</v>
      </c>
      <c r="B17" s="470">
        <v>101.62199999999999</v>
      </c>
      <c r="C17" s="471">
        <v>69.065129032258056</v>
      </c>
    </row>
    <row r="18" spans="1:3" x14ac:dyDescent="0.2">
      <c r="A18" s="207" t="s">
        <v>236</v>
      </c>
      <c r="B18" s="470">
        <v>116.5</v>
      </c>
      <c r="C18" s="471">
        <v>65.792000000000002</v>
      </c>
    </row>
    <row r="19" spans="1:3" x14ac:dyDescent="0.2">
      <c r="A19" s="207" t="s">
        <v>281</v>
      </c>
      <c r="B19" s="470">
        <v>137.50416129032257</v>
      </c>
      <c r="C19" s="471">
        <v>76.596225806451599</v>
      </c>
    </row>
    <row r="20" spans="1:3" x14ac:dyDescent="0.2">
      <c r="A20" s="207" t="s">
        <v>282</v>
      </c>
      <c r="B20" s="470">
        <v>82.843064516129033</v>
      </c>
      <c r="C20" s="471">
        <v>57.172548387096768</v>
      </c>
    </row>
    <row r="21" spans="1:3" x14ac:dyDescent="0.2">
      <c r="A21" s="207" t="s">
        <v>206</v>
      </c>
      <c r="B21" s="470">
        <v>137.98454838709677</v>
      </c>
      <c r="C21" s="471">
        <v>72.781000000000006</v>
      </c>
    </row>
    <row r="22" spans="1:3" x14ac:dyDescent="0.2">
      <c r="A22" s="207" t="s">
        <v>283</v>
      </c>
      <c r="B22" s="470">
        <v>85.189774193548402</v>
      </c>
      <c r="C22" s="471">
        <v>67.245870967741936</v>
      </c>
    </row>
    <row r="23" spans="1:3" x14ac:dyDescent="0.2">
      <c r="A23" s="207" t="s">
        <v>284</v>
      </c>
      <c r="B23" s="470">
        <v>71.671774193548387</v>
      </c>
      <c r="C23" s="471">
        <v>57.118967741935478</v>
      </c>
    </row>
    <row r="24" spans="1:3" x14ac:dyDescent="0.2">
      <c r="A24" s="207" t="s">
        <v>285</v>
      </c>
      <c r="B24" s="470">
        <v>76.674193548387095</v>
      </c>
      <c r="C24" s="471">
        <v>60.903129032258072</v>
      </c>
    </row>
    <row r="25" spans="1:3" x14ac:dyDescent="0.2">
      <c r="A25" s="207" t="s">
        <v>286</v>
      </c>
      <c r="B25" s="470">
        <v>100</v>
      </c>
      <c r="C25" s="471">
        <v>61.536999999999999</v>
      </c>
    </row>
    <row r="26" spans="1:3" x14ac:dyDescent="0.2">
      <c r="A26" s="207" t="s">
        <v>550</v>
      </c>
      <c r="B26" s="470">
        <v>144.66774193548389</v>
      </c>
      <c r="C26" s="471">
        <v>66.592129032258072</v>
      </c>
    </row>
    <row r="27" spans="1:3" x14ac:dyDescent="0.2">
      <c r="A27" s="207" t="s">
        <v>287</v>
      </c>
      <c r="B27" s="470">
        <v>89.528193548387094</v>
      </c>
      <c r="C27" s="471">
        <v>67.732387096774204</v>
      </c>
    </row>
    <row r="28" spans="1:3" x14ac:dyDescent="0.2">
      <c r="A28" s="207" t="s">
        <v>237</v>
      </c>
      <c r="B28" s="470">
        <v>132.77741935483871</v>
      </c>
      <c r="C28" s="471">
        <v>69.028935483870967</v>
      </c>
    </row>
    <row r="29" spans="1:3" x14ac:dyDescent="0.2">
      <c r="A29" s="207" t="s">
        <v>552</v>
      </c>
      <c r="B29" s="470">
        <v>83.572870967741935</v>
      </c>
      <c r="C29" s="471">
        <v>46.342935483870974</v>
      </c>
    </row>
    <row r="30" spans="1:3" x14ac:dyDescent="0.2">
      <c r="A30" s="207" t="s">
        <v>288</v>
      </c>
      <c r="B30" s="470">
        <v>105.95506451612903</v>
      </c>
      <c r="C30" s="471">
        <v>55.198548387096778</v>
      </c>
    </row>
    <row r="31" spans="1:3" x14ac:dyDescent="0.2">
      <c r="A31" s="207" t="s">
        <v>238</v>
      </c>
      <c r="B31" s="470">
        <v>129.73203225806452</v>
      </c>
      <c r="C31" s="471">
        <v>65.812935483870973</v>
      </c>
    </row>
    <row r="32" spans="1:3" x14ac:dyDescent="0.2">
      <c r="A32" s="672" t="s">
        <v>289</v>
      </c>
      <c r="B32" s="676">
        <v>92.526688980793764</v>
      </c>
      <c r="C32" s="676">
        <v>66.333935483870974</v>
      </c>
    </row>
    <row r="33" spans="1:3" x14ac:dyDescent="0.2">
      <c r="A33" s="670" t="s">
        <v>290</v>
      </c>
      <c r="B33" s="675">
        <v>91.365667355944396</v>
      </c>
      <c r="C33" s="675">
        <v>66.094598060656239</v>
      </c>
    </row>
    <row r="34" spans="1:3" x14ac:dyDescent="0.2">
      <c r="A34" s="668" t="s">
        <v>291</v>
      </c>
      <c r="B34" s="695">
        <v>9.064054452718608</v>
      </c>
      <c r="C34" s="695">
        <v>7.747759350978825</v>
      </c>
    </row>
    <row r="35" spans="1:3" x14ac:dyDescent="0.2">
      <c r="A35" s="80"/>
      <c r="B35" s="3"/>
      <c r="C35" s="55" t="s">
        <v>519</v>
      </c>
    </row>
    <row r="36" spans="1:3" x14ac:dyDescent="0.2">
      <c r="A36" s="80" t="s">
        <v>488</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293</v>
      </c>
    </row>
    <row r="3" spans="1:13" x14ac:dyDescent="0.2">
      <c r="A3" s="546"/>
      <c r="B3" s="145">
        <v>2020</v>
      </c>
      <c r="C3" s="145" t="s">
        <v>514</v>
      </c>
      <c r="D3" s="145">
        <v>2021</v>
      </c>
      <c r="E3" s="145" t="s">
        <v>514</v>
      </c>
      <c r="F3" s="145" t="s">
        <v>514</v>
      </c>
      <c r="G3" s="145" t="s">
        <v>514</v>
      </c>
      <c r="H3" s="145" t="s">
        <v>514</v>
      </c>
      <c r="I3" s="145" t="s">
        <v>514</v>
      </c>
      <c r="J3" s="145" t="s">
        <v>514</v>
      </c>
      <c r="K3" s="145" t="s">
        <v>514</v>
      </c>
      <c r="L3" s="145" t="s">
        <v>514</v>
      </c>
      <c r="M3" s="145" t="s">
        <v>514</v>
      </c>
    </row>
    <row r="4" spans="1:13" x14ac:dyDescent="0.2">
      <c r="A4" s="448"/>
      <c r="B4" s="547">
        <v>44136</v>
      </c>
      <c r="C4" s="547">
        <v>44166</v>
      </c>
      <c r="D4" s="547">
        <v>44197</v>
      </c>
      <c r="E4" s="547">
        <v>44228</v>
      </c>
      <c r="F4" s="547">
        <v>44256</v>
      </c>
      <c r="G4" s="547">
        <v>44287</v>
      </c>
      <c r="H4" s="547">
        <v>44317</v>
      </c>
      <c r="I4" s="547">
        <v>44348</v>
      </c>
      <c r="J4" s="547">
        <v>44378</v>
      </c>
      <c r="K4" s="547">
        <v>44409</v>
      </c>
      <c r="L4" s="547">
        <v>44440</v>
      </c>
      <c r="M4" s="547">
        <v>44470</v>
      </c>
    </row>
    <row r="5" spans="1:13" x14ac:dyDescent="0.2">
      <c r="A5" s="548" t="s">
        <v>294</v>
      </c>
      <c r="B5" s="549">
        <v>42.712380952380954</v>
      </c>
      <c r="C5" s="549">
        <v>49.979545454545466</v>
      </c>
      <c r="D5" s="549">
        <v>54.562380952380948</v>
      </c>
      <c r="E5" s="549">
        <v>62.363749999999996</v>
      </c>
      <c r="F5" s="549">
        <v>65.401739130434777</v>
      </c>
      <c r="G5" s="549">
        <v>64.79249999999999</v>
      </c>
      <c r="H5" s="549">
        <v>68.549000000000007</v>
      </c>
      <c r="I5" s="549">
        <v>73.113636363636374</v>
      </c>
      <c r="J5" s="549">
        <v>75.130454545454555</v>
      </c>
      <c r="K5" s="549">
        <v>70.812272727272727</v>
      </c>
      <c r="L5" s="549">
        <v>74.442727272727268</v>
      </c>
      <c r="M5" s="549">
        <v>83.523809523809518</v>
      </c>
    </row>
    <row r="6" spans="1:13" x14ac:dyDescent="0.2">
      <c r="A6" s="550" t="s">
        <v>295</v>
      </c>
      <c r="B6" s="549">
        <v>40.937368421052639</v>
      </c>
      <c r="C6" s="549">
        <v>47.024999999999984</v>
      </c>
      <c r="D6" s="549">
        <v>52.008421052631569</v>
      </c>
      <c r="E6" s="549">
        <v>59.046315789473681</v>
      </c>
      <c r="F6" s="549">
        <v>62.333043478260862</v>
      </c>
      <c r="G6" s="549">
        <v>61.716666666666661</v>
      </c>
      <c r="H6" s="549">
        <v>65.169500000000014</v>
      </c>
      <c r="I6" s="549">
        <v>71.378181818181815</v>
      </c>
      <c r="J6" s="549">
        <v>72.485238095238103</v>
      </c>
      <c r="K6" s="549">
        <v>67.730454545454549</v>
      </c>
      <c r="L6" s="549">
        <v>71.646190476190469</v>
      </c>
      <c r="M6" s="549">
        <v>81.476666666666688</v>
      </c>
    </row>
    <row r="7" spans="1:13" x14ac:dyDescent="0.2">
      <c r="A7" s="551" t="s">
        <v>296</v>
      </c>
      <c r="B7" s="552">
        <v>1.1837904761904763</v>
      </c>
      <c r="C7" s="552">
        <v>1.2169727272727275</v>
      </c>
      <c r="D7" s="552">
        <v>1.2170850000000004</v>
      </c>
      <c r="E7" s="552">
        <v>1.2097900000000001</v>
      </c>
      <c r="F7" s="552">
        <v>1.1899086956521738</v>
      </c>
      <c r="G7" s="552">
        <v>1.1979100000000005</v>
      </c>
      <c r="H7" s="552">
        <v>1.2145904761904762</v>
      </c>
      <c r="I7" s="552">
        <v>1.204709090909091</v>
      </c>
      <c r="J7" s="552">
        <v>1.1821818181818182</v>
      </c>
      <c r="K7" s="552">
        <v>1.1771818181818181</v>
      </c>
      <c r="L7" s="552">
        <v>1.177031818181818</v>
      </c>
      <c r="M7" s="552">
        <v>1.160147619047619</v>
      </c>
    </row>
    <row r="8" spans="1:13" x14ac:dyDescent="0.2">
      <c r="M8" s="161" t="s">
        <v>297</v>
      </c>
    </row>
    <row r="9" spans="1:13" x14ac:dyDescent="0.2">
      <c r="A9" s="55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293</v>
      </c>
    </row>
    <row r="3" spans="1:13" x14ac:dyDescent="0.2">
      <c r="A3" s="554"/>
      <c r="B3" s="145">
        <v>2020</v>
      </c>
      <c r="C3" s="145" t="s">
        <v>514</v>
      </c>
      <c r="D3" s="145">
        <v>2021</v>
      </c>
      <c r="E3" s="145" t="s">
        <v>514</v>
      </c>
      <c r="F3" s="145" t="s">
        <v>514</v>
      </c>
      <c r="G3" s="145" t="s">
        <v>514</v>
      </c>
      <c r="H3" s="145" t="s">
        <v>514</v>
      </c>
      <c r="I3" s="145" t="s">
        <v>514</v>
      </c>
      <c r="J3" s="145" t="s">
        <v>514</v>
      </c>
      <c r="K3" s="145" t="s">
        <v>514</v>
      </c>
      <c r="L3" s="145" t="s">
        <v>514</v>
      </c>
      <c r="M3" s="145" t="s">
        <v>514</v>
      </c>
    </row>
    <row r="4" spans="1:13" x14ac:dyDescent="0.2">
      <c r="A4" s="448"/>
      <c r="B4" s="547">
        <v>44136</v>
      </c>
      <c r="C4" s="547">
        <v>44166</v>
      </c>
      <c r="D4" s="547">
        <v>44197</v>
      </c>
      <c r="E4" s="547">
        <v>44228</v>
      </c>
      <c r="F4" s="547">
        <v>44256</v>
      </c>
      <c r="G4" s="547">
        <v>44287</v>
      </c>
      <c r="H4" s="547">
        <v>44317</v>
      </c>
      <c r="I4" s="547">
        <v>44348</v>
      </c>
      <c r="J4" s="547">
        <v>44378</v>
      </c>
      <c r="K4" s="547">
        <v>44409</v>
      </c>
      <c r="L4" s="547">
        <v>44440</v>
      </c>
      <c r="M4" s="547">
        <v>44470</v>
      </c>
    </row>
    <row r="5" spans="1:13" x14ac:dyDescent="0.2">
      <c r="A5" s="494" t="s">
        <v>298</v>
      </c>
      <c r="B5" s="402"/>
      <c r="C5" s="402"/>
      <c r="D5" s="402"/>
      <c r="E5" s="402"/>
      <c r="F5" s="402"/>
      <c r="G5" s="402"/>
      <c r="H5" s="402"/>
      <c r="I5" s="402"/>
      <c r="J5" s="402"/>
      <c r="K5" s="402"/>
      <c r="L5" s="402"/>
      <c r="M5" s="402"/>
    </row>
    <row r="6" spans="1:13" x14ac:dyDescent="0.2">
      <c r="A6" s="555" t="s">
        <v>299</v>
      </c>
      <c r="B6" s="401">
        <v>41.448571428571427</v>
      </c>
      <c r="C6" s="401">
        <v>48.66478260869566</v>
      </c>
      <c r="D6" s="401">
        <v>53.524285714285725</v>
      </c>
      <c r="E6" s="401">
        <v>59.778999999999996</v>
      </c>
      <c r="F6" s="401">
        <v>65.186521739130427</v>
      </c>
      <c r="G6" s="401">
        <v>63.160909090909087</v>
      </c>
      <c r="H6" s="401">
        <v>65.797142857142845</v>
      </c>
      <c r="I6" s="401">
        <v>70.25272727272727</v>
      </c>
      <c r="J6" s="401">
        <v>72.356818181818184</v>
      </c>
      <c r="K6" s="401">
        <v>69.452727272727259</v>
      </c>
      <c r="L6" s="401">
        <v>72.853636363636369</v>
      </c>
      <c r="M6" s="401">
        <v>81.815714285714293</v>
      </c>
    </row>
    <row r="7" spans="1:13" x14ac:dyDescent="0.2">
      <c r="A7" s="555" t="s">
        <v>300</v>
      </c>
      <c r="B7" s="401">
        <v>43.43</v>
      </c>
      <c r="C7" s="401">
        <v>49.615000000000002</v>
      </c>
      <c r="D7" s="401">
        <v>54.881000000000007</v>
      </c>
      <c r="E7" s="401">
        <v>61.377999999999986</v>
      </c>
      <c r="F7" s="401">
        <v>64.306086956521753</v>
      </c>
      <c r="G7" s="401">
        <v>63.221428571428568</v>
      </c>
      <c r="H7" s="401">
        <v>66.230476190476196</v>
      </c>
      <c r="I7" s="401">
        <v>71.201818181818169</v>
      </c>
      <c r="J7" s="401">
        <v>72.26318181818182</v>
      </c>
      <c r="K7" s="401">
        <v>68.84999999999998</v>
      </c>
      <c r="L7" s="401">
        <v>72.832727272727283</v>
      </c>
      <c r="M7" s="401">
        <v>81.386190476190478</v>
      </c>
    </row>
    <row r="8" spans="1:13" x14ac:dyDescent="0.2">
      <c r="A8" s="555" t="s">
        <v>556</v>
      </c>
      <c r="B8" s="401">
        <v>41.220952380952383</v>
      </c>
      <c r="C8" s="401">
        <v>48.363043478260877</v>
      </c>
      <c r="D8" s="401">
        <v>53.236190476190465</v>
      </c>
      <c r="E8" s="401">
        <v>59.242999999999995</v>
      </c>
      <c r="F8" s="401">
        <v>64.200000000000017</v>
      </c>
      <c r="G8" s="401">
        <v>62.010909090909102</v>
      </c>
      <c r="H8" s="401">
        <v>64.608571428571423</v>
      </c>
      <c r="I8" s="401">
        <v>69.093636363636364</v>
      </c>
      <c r="J8" s="401">
        <v>70.994545454545445</v>
      </c>
      <c r="K8" s="401">
        <v>68.022272727272721</v>
      </c>
      <c r="L8" s="401">
        <v>71.431363636363642</v>
      </c>
      <c r="M8" s="401">
        <v>80.47571428571429</v>
      </c>
    </row>
    <row r="9" spans="1:13" x14ac:dyDescent="0.2">
      <c r="A9" s="555" t="s">
        <v>557</v>
      </c>
      <c r="B9" s="401">
        <v>40.375714285714288</v>
      </c>
      <c r="C9" s="401">
        <v>47.608695652173914</v>
      </c>
      <c r="D9" s="401">
        <v>52.124285714285719</v>
      </c>
      <c r="E9" s="401">
        <v>57.880500000000005</v>
      </c>
      <c r="F9" s="401">
        <v>62.754347826086963</v>
      </c>
      <c r="G9" s="401">
        <v>60.560909090909078</v>
      </c>
      <c r="H9" s="401">
        <v>63.301428571428566</v>
      </c>
      <c r="I9" s="401">
        <v>67.602727272727265</v>
      </c>
      <c r="J9" s="401">
        <v>69.294545454545428</v>
      </c>
      <c r="K9" s="401">
        <v>66.274545454545446</v>
      </c>
      <c r="L9" s="401">
        <v>69.681363636363642</v>
      </c>
      <c r="M9" s="401">
        <v>78.775714285714301</v>
      </c>
    </row>
    <row r="10" spans="1:13" x14ac:dyDescent="0.2">
      <c r="A10" s="556" t="s">
        <v>302</v>
      </c>
      <c r="B10" s="455">
        <v>43.034285714285708</v>
      </c>
      <c r="C10" s="455">
        <v>50.496190476190478</v>
      </c>
      <c r="D10" s="455">
        <v>54.685238095238098</v>
      </c>
      <c r="E10" s="455">
        <v>61.946500000000015</v>
      </c>
      <c r="F10" s="455">
        <v>65.521304347826074</v>
      </c>
      <c r="G10" s="455">
        <v>63.617499999999993</v>
      </c>
      <c r="H10" s="455">
        <v>67.422000000000011</v>
      </c>
      <c r="I10" s="455">
        <v>71.919545454545428</v>
      </c>
      <c r="J10" s="455">
        <v>73.935909090909092</v>
      </c>
      <c r="K10" s="455">
        <v>69.804999999999993</v>
      </c>
      <c r="L10" s="455">
        <v>73.390909090909091</v>
      </c>
      <c r="M10" s="455">
        <v>82.382142857142853</v>
      </c>
    </row>
    <row r="11" spans="1:13" x14ac:dyDescent="0.2">
      <c r="A11" s="494" t="s">
        <v>301</v>
      </c>
      <c r="B11" s="403"/>
      <c r="C11" s="403"/>
      <c r="D11" s="403"/>
      <c r="E11" s="403"/>
      <c r="F11" s="403"/>
      <c r="G11" s="403"/>
      <c r="H11" s="403"/>
      <c r="I11" s="403"/>
      <c r="J11" s="403"/>
      <c r="K11" s="403"/>
      <c r="L11" s="403"/>
      <c r="M11" s="403"/>
    </row>
    <row r="12" spans="1:13" x14ac:dyDescent="0.2">
      <c r="A12" s="555" t="s">
        <v>303</v>
      </c>
      <c r="B12" s="401">
        <v>42.596190476190486</v>
      </c>
      <c r="C12" s="401">
        <v>50.160476190476196</v>
      </c>
      <c r="D12" s="401">
        <v>54.863809523809529</v>
      </c>
      <c r="E12" s="401">
        <v>62.463999999999999</v>
      </c>
      <c r="F12" s="401">
        <v>65.706086956521744</v>
      </c>
      <c r="G12" s="401">
        <v>64.135000000000005</v>
      </c>
      <c r="H12" s="401">
        <v>67.931999999999988</v>
      </c>
      <c r="I12" s="401">
        <v>72.458181818181828</v>
      </c>
      <c r="J12" s="401">
        <v>75.363181818181815</v>
      </c>
      <c r="K12" s="401">
        <v>71.155000000000015</v>
      </c>
      <c r="L12" s="401">
        <v>74.486363636363635</v>
      </c>
      <c r="M12" s="401">
        <v>83.351190476190482</v>
      </c>
    </row>
    <row r="13" spans="1:13" x14ac:dyDescent="0.2">
      <c r="A13" s="555" t="s">
        <v>304</v>
      </c>
      <c r="B13" s="401">
        <v>40.209523809523802</v>
      </c>
      <c r="C13" s="401">
        <v>48.278260869565223</v>
      </c>
      <c r="D13" s="401">
        <v>52.94857142857142</v>
      </c>
      <c r="E13" s="401">
        <v>60.636499999999991</v>
      </c>
      <c r="F13" s="401">
        <v>63.643043478260871</v>
      </c>
      <c r="G13" s="401">
        <v>62.362727272727277</v>
      </c>
      <c r="H13" s="401">
        <v>66.156666666666652</v>
      </c>
      <c r="I13" s="401">
        <v>71.181363636363642</v>
      </c>
      <c r="J13" s="401">
        <v>73.647272727272721</v>
      </c>
      <c r="K13" s="401">
        <v>69.437272727272727</v>
      </c>
      <c r="L13" s="401">
        <v>72.846818181818193</v>
      </c>
      <c r="M13" s="401">
        <v>81.567619047619075</v>
      </c>
    </row>
    <row r="14" spans="1:13" x14ac:dyDescent="0.2">
      <c r="A14" s="555" t="s">
        <v>305</v>
      </c>
      <c r="B14" s="401">
        <v>42.696190476190473</v>
      </c>
      <c r="C14" s="401">
        <v>50.329523809523813</v>
      </c>
      <c r="D14" s="401">
        <v>54.866190476190482</v>
      </c>
      <c r="E14" s="401">
        <v>62.476500000000001</v>
      </c>
      <c r="F14" s="401">
        <v>65.621304347826097</v>
      </c>
      <c r="G14" s="401">
        <v>64.302499999999995</v>
      </c>
      <c r="H14" s="401">
        <v>67.782000000000011</v>
      </c>
      <c r="I14" s="401">
        <v>73.458181818181814</v>
      </c>
      <c r="J14" s="401">
        <v>75.926818181818177</v>
      </c>
      <c r="K14" s="401">
        <v>70.754999999999995</v>
      </c>
      <c r="L14" s="401">
        <v>74.55</v>
      </c>
      <c r="M14" s="401">
        <v>84.10833333333332</v>
      </c>
    </row>
    <row r="15" spans="1:13" x14ac:dyDescent="0.2">
      <c r="A15" s="494" t="s">
        <v>209</v>
      </c>
      <c r="B15" s="403"/>
      <c r="C15" s="403"/>
      <c r="D15" s="403"/>
      <c r="E15" s="403"/>
      <c r="F15" s="403"/>
      <c r="G15" s="403"/>
      <c r="H15" s="403"/>
      <c r="I15" s="403"/>
      <c r="J15" s="403"/>
      <c r="K15" s="403"/>
      <c r="L15" s="403"/>
      <c r="M15" s="403"/>
    </row>
    <row r="16" spans="1:13" x14ac:dyDescent="0.2">
      <c r="A16" s="555" t="s">
        <v>306</v>
      </c>
      <c r="B16" s="401">
        <v>43.341428571428565</v>
      </c>
      <c r="C16" s="401">
        <v>50.153333333333322</v>
      </c>
      <c r="D16" s="401">
        <v>54.751904761904761</v>
      </c>
      <c r="E16" s="401">
        <v>61.57650000000001</v>
      </c>
      <c r="F16" s="401">
        <v>64.162608695652182</v>
      </c>
      <c r="G16" s="401">
        <v>62.528571428571446</v>
      </c>
      <c r="H16" s="401">
        <v>66.879499999999993</v>
      </c>
      <c r="I16" s="401">
        <v>71.326363636363652</v>
      </c>
      <c r="J16" s="401">
        <v>72.51318181818182</v>
      </c>
      <c r="K16" s="401">
        <v>68.220909090909103</v>
      </c>
      <c r="L16" s="401">
        <v>72.625</v>
      </c>
      <c r="M16" s="401">
        <v>81.615476190476173</v>
      </c>
    </row>
    <row r="17" spans="1:13" x14ac:dyDescent="0.2">
      <c r="A17" s="494" t="s">
        <v>307</v>
      </c>
      <c r="B17" s="495"/>
      <c r="C17" s="495"/>
      <c r="D17" s="495"/>
      <c r="E17" s="495"/>
      <c r="F17" s="495"/>
      <c r="G17" s="495"/>
      <c r="H17" s="495"/>
      <c r="I17" s="495"/>
      <c r="J17" s="495"/>
      <c r="K17" s="495"/>
      <c r="L17" s="495"/>
      <c r="M17" s="495"/>
    </row>
    <row r="18" spans="1:13" x14ac:dyDescent="0.2">
      <c r="A18" s="555" t="s">
        <v>308</v>
      </c>
      <c r="B18" s="401">
        <v>40.937368421052639</v>
      </c>
      <c r="C18" s="401">
        <v>47.024999999999984</v>
      </c>
      <c r="D18" s="401">
        <v>52.008421052631569</v>
      </c>
      <c r="E18" s="401">
        <v>59.046315789473681</v>
      </c>
      <c r="F18" s="401">
        <v>62.333043478260862</v>
      </c>
      <c r="G18" s="401">
        <v>61.716666666666661</v>
      </c>
      <c r="H18" s="401">
        <v>65.169500000000014</v>
      </c>
      <c r="I18" s="401">
        <v>71.378181818181815</v>
      </c>
      <c r="J18" s="401">
        <v>72.485238095238103</v>
      </c>
      <c r="K18" s="401">
        <v>67.730454545454549</v>
      </c>
      <c r="L18" s="401">
        <v>71.646190476190469</v>
      </c>
      <c r="M18" s="401">
        <v>81.476666666666688</v>
      </c>
    </row>
    <row r="19" spans="1:13" x14ac:dyDescent="0.2">
      <c r="A19" s="556" t="s">
        <v>309</v>
      </c>
      <c r="B19" s="455">
        <v>38.64380952380953</v>
      </c>
      <c r="C19" s="455">
        <v>45.319565217391307</v>
      </c>
      <c r="D19" s="455">
        <v>50.602380952380955</v>
      </c>
      <c r="E19" s="455">
        <v>57.177999999999997</v>
      </c>
      <c r="F19" s="455">
        <v>60.918695652173909</v>
      </c>
      <c r="G19" s="455">
        <v>60.109090909090902</v>
      </c>
      <c r="H19" s="455">
        <v>62.550476190476196</v>
      </c>
      <c r="I19" s="455">
        <v>67.142272727272726</v>
      </c>
      <c r="J19" s="455">
        <v>68.108636363636364</v>
      </c>
      <c r="K19" s="455">
        <v>64.105000000000004</v>
      </c>
      <c r="L19" s="455">
        <v>67.378181818181815</v>
      </c>
      <c r="M19" s="455">
        <v>76.105238095238107</v>
      </c>
    </row>
    <row r="20" spans="1:13" x14ac:dyDescent="0.2">
      <c r="A20" s="494" t="s">
        <v>310</v>
      </c>
      <c r="B20" s="495"/>
      <c r="C20" s="495"/>
      <c r="D20" s="495"/>
      <c r="E20" s="495"/>
      <c r="F20" s="495"/>
      <c r="G20" s="495"/>
      <c r="H20" s="495"/>
      <c r="I20" s="495"/>
      <c r="J20" s="495"/>
      <c r="K20" s="495"/>
      <c r="L20" s="495"/>
      <c r="M20" s="495"/>
    </row>
    <row r="21" spans="1:13" x14ac:dyDescent="0.2">
      <c r="A21" s="555" t="s">
        <v>311</v>
      </c>
      <c r="B21" s="401">
        <v>42.612857142857138</v>
      </c>
      <c r="C21" s="401">
        <v>50.483809523809526</v>
      </c>
      <c r="D21" s="401">
        <v>54.978095238095229</v>
      </c>
      <c r="E21" s="401">
        <v>63.002500000000012</v>
      </c>
      <c r="F21" s="401">
        <v>66.245217391304351</v>
      </c>
      <c r="G21" s="401">
        <v>65.063999999999993</v>
      </c>
      <c r="H21" s="401">
        <v>69.611000000000004</v>
      </c>
      <c r="I21" s="401">
        <v>73.727272727272734</v>
      </c>
      <c r="J21" s="401">
        <v>76.256363636363631</v>
      </c>
      <c r="K21" s="401">
        <v>71.892727272727271</v>
      </c>
      <c r="L21" s="401">
        <v>74.657272727272741</v>
      </c>
      <c r="M21" s="401">
        <v>84.108809523809498</v>
      </c>
    </row>
    <row r="22" spans="1:13" x14ac:dyDescent="0.2">
      <c r="A22" s="555" t="s">
        <v>312</v>
      </c>
      <c r="B22" s="404">
        <v>42.14142857142857</v>
      </c>
      <c r="C22" s="404">
        <v>50.125714285714288</v>
      </c>
      <c r="D22" s="404">
        <v>54.751904761904761</v>
      </c>
      <c r="E22" s="404">
        <v>62.79</v>
      </c>
      <c r="F22" s="404">
        <v>65.961304347826086</v>
      </c>
      <c r="G22" s="404">
        <v>64.677000000000007</v>
      </c>
      <c r="H22" s="404">
        <v>69.426999999999992</v>
      </c>
      <c r="I22" s="404">
        <v>73.430454545454538</v>
      </c>
      <c r="J22" s="404">
        <v>76.13818181818182</v>
      </c>
      <c r="K22" s="404">
        <v>71.750454545454531</v>
      </c>
      <c r="L22" s="404">
        <v>74.50772727272728</v>
      </c>
      <c r="M22" s="404">
        <v>83.581190476190471</v>
      </c>
    </row>
    <row r="23" spans="1:13" x14ac:dyDescent="0.2">
      <c r="A23" s="556" t="s">
        <v>313</v>
      </c>
      <c r="B23" s="455">
        <v>42.021904761904771</v>
      </c>
      <c r="C23" s="455">
        <v>50.192857142857143</v>
      </c>
      <c r="D23" s="455">
        <v>54.606666666666655</v>
      </c>
      <c r="E23" s="455">
        <v>62.774500000000003</v>
      </c>
      <c r="F23" s="455">
        <v>65.924347826086958</v>
      </c>
      <c r="G23" s="455">
        <v>64.646499999999975</v>
      </c>
      <c r="H23" s="455">
        <v>69.417000000000002</v>
      </c>
      <c r="I23" s="455">
        <v>73.289090909090902</v>
      </c>
      <c r="J23" s="455">
        <v>76.06340909090909</v>
      </c>
      <c r="K23" s="455">
        <v>71.754999999999981</v>
      </c>
      <c r="L23" s="455">
        <v>74.433636363636367</v>
      </c>
      <c r="M23" s="455">
        <v>83.849285714285728</v>
      </c>
    </row>
    <row r="24" spans="1:13" s="625" customFormat="1" x14ac:dyDescent="0.2">
      <c r="A24" s="557" t="s">
        <v>314</v>
      </c>
      <c r="B24" s="558">
        <v>42.611904761904754</v>
      </c>
      <c r="C24" s="558">
        <v>49.20782608695653</v>
      </c>
      <c r="D24" s="558">
        <v>54.183809523809522</v>
      </c>
      <c r="E24" s="558">
        <v>61.052500000000009</v>
      </c>
      <c r="F24" s="558">
        <v>64.560434782608667</v>
      </c>
      <c r="G24" s="558">
        <v>63.248095238095253</v>
      </c>
      <c r="H24" s="558">
        <v>66.909523809523819</v>
      </c>
      <c r="I24" s="558">
        <v>71.887727272727261</v>
      </c>
      <c r="J24" s="558">
        <v>73.52272727272728</v>
      </c>
      <c r="K24" s="558">
        <v>70.334090909090918</v>
      </c>
      <c r="L24" s="558">
        <v>73.885909090909095</v>
      </c>
      <c r="M24" s="558">
        <v>82.111428571428576</v>
      </c>
    </row>
    <row r="25" spans="1:13" x14ac:dyDescent="0.2">
      <c r="A25" s="553"/>
      <c r="M25" s="161" t="s">
        <v>297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315</v>
      </c>
    </row>
    <row r="3" spans="1:14" ht="13.9" customHeight="1" x14ac:dyDescent="0.2">
      <c r="A3" s="562"/>
      <c r="B3" s="562"/>
      <c r="C3" s="145">
        <v>2020</v>
      </c>
      <c r="D3" s="145" t="s">
        <v>514</v>
      </c>
      <c r="E3" s="145">
        <v>2021</v>
      </c>
      <c r="F3" s="145" t="s">
        <v>514</v>
      </c>
      <c r="G3" s="145" t="s">
        <v>514</v>
      </c>
      <c r="H3" s="145" t="s">
        <v>514</v>
      </c>
      <c r="I3" s="145" t="s">
        <v>514</v>
      </c>
      <c r="J3" s="145" t="s">
        <v>514</v>
      </c>
      <c r="K3" s="145" t="s">
        <v>514</v>
      </c>
      <c r="L3" s="145" t="s">
        <v>514</v>
      </c>
      <c r="M3" s="145" t="s">
        <v>514</v>
      </c>
      <c r="N3" s="145" t="s">
        <v>514</v>
      </c>
    </row>
    <row r="4" spans="1:14" ht="13.9" customHeight="1" x14ac:dyDescent="0.2">
      <c r="C4" s="547">
        <v>44136</v>
      </c>
      <c r="D4" s="547">
        <v>44166</v>
      </c>
      <c r="E4" s="547">
        <v>44197</v>
      </c>
      <c r="F4" s="547">
        <v>44228</v>
      </c>
      <c r="G4" s="547">
        <v>44256</v>
      </c>
      <c r="H4" s="547">
        <v>44287</v>
      </c>
      <c r="I4" s="547">
        <v>44317</v>
      </c>
      <c r="J4" s="547">
        <v>44348</v>
      </c>
      <c r="K4" s="547">
        <v>44378</v>
      </c>
      <c r="L4" s="547">
        <v>44409</v>
      </c>
      <c r="M4" s="547">
        <v>44440</v>
      </c>
      <c r="N4" s="547">
        <v>44470</v>
      </c>
    </row>
    <row r="5" spans="1:14" ht="13.9" customHeight="1" x14ac:dyDescent="0.2">
      <c r="A5" s="838" t="s">
        <v>489</v>
      </c>
      <c r="B5" s="563" t="s">
        <v>316</v>
      </c>
      <c r="C5" s="559">
        <v>374.07142857142856</v>
      </c>
      <c r="D5" s="559">
        <v>427.33695652173913</v>
      </c>
      <c r="E5" s="559">
        <v>490.01190476190476</v>
      </c>
      <c r="F5" s="559">
        <v>556.0625</v>
      </c>
      <c r="G5" s="559">
        <v>583.95652173913038</v>
      </c>
      <c r="H5" s="559">
        <v>608.43181818181813</v>
      </c>
      <c r="I5" s="559">
        <v>638.52380952380952</v>
      </c>
      <c r="J5" s="559">
        <v>675.84090909090912</v>
      </c>
      <c r="K5" s="559">
        <v>693.98863636363637</v>
      </c>
      <c r="L5" s="559">
        <v>689.44047619047615</v>
      </c>
      <c r="M5" s="559">
        <v>734.43181818181813</v>
      </c>
      <c r="N5" s="559">
        <v>775.16666666666663</v>
      </c>
    </row>
    <row r="6" spans="1:14" ht="13.9" customHeight="1" x14ac:dyDescent="0.2">
      <c r="A6" s="839"/>
      <c r="B6" s="564" t="s">
        <v>317</v>
      </c>
      <c r="C6" s="560">
        <v>379.85714285714283</v>
      </c>
      <c r="D6" s="560">
        <v>431.22619047619048</v>
      </c>
      <c r="E6" s="560">
        <v>492.45</v>
      </c>
      <c r="F6" s="560">
        <v>556.5625</v>
      </c>
      <c r="G6" s="560">
        <v>609.43478260869563</v>
      </c>
      <c r="H6" s="560">
        <v>629.54999999999995</v>
      </c>
      <c r="I6" s="560">
        <v>655.6973684210526</v>
      </c>
      <c r="J6" s="560">
        <v>689.59090909090912</v>
      </c>
      <c r="K6" s="560">
        <v>724.375</v>
      </c>
      <c r="L6" s="560">
        <v>713.21428571428567</v>
      </c>
      <c r="M6" s="560">
        <v>732.90909090909088</v>
      </c>
      <c r="N6" s="560">
        <v>820.16666666666663</v>
      </c>
    </row>
    <row r="7" spans="1:14" ht="13.9" customHeight="1" x14ac:dyDescent="0.2">
      <c r="A7" s="838" t="s">
        <v>522</v>
      </c>
      <c r="B7" s="563" t="s">
        <v>316</v>
      </c>
      <c r="C7" s="561">
        <v>352.1904761904762</v>
      </c>
      <c r="D7" s="561">
        <v>412.64285714285717</v>
      </c>
      <c r="E7" s="561">
        <v>453.91250000000002</v>
      </c>
      <c r="F7" s="561">
        <v>504.86250000000001</v>
      </c>
      <c r="G7" s="561">
        <v>521.86956521739125</v>
      </c>
      <c r="H7" s="561">
        <v>525.375</v>
      </c>
      <c r="I7" s="561">
        <v>558.40789473684208</v>
      </c>
      <c r="J7" s="561">
        <v>594.85227272727275</v>
      </c>
      <c r="K7" s="561">
        <v>608.89772727272725</v>
      </c>
      <c r="L7" s="561">
        <v>588.07142857142856</v>
      </c>
      <c r="M7" s="561">
        <v>634.4204545454545</v>
      </c>
      <c r="N7" s="561">
        <v>735.23809523809518</v>
      </c>
    </row>
    <row r="8" spans="1:14" ht="13.9" customHeight="1" x14ac:dyDescent="0.2">
      <c r="A8" s="839"/>
      <c r="B8" s="564" t="s">
        <v>317</v>
      </c>
      <c r="C8" s="560">
        <v>361.67857142857144</v>
      </c>
      <c r="D8" s="560">
        <v>424.88095238095241</v>
      </c>
      <c r="E8" s="560">
        <v>461.83749999999998</v>
      </c>
      <c r="F8" s="560">
        <v>517.5625</v>
      </c>
      <c r="G8" s="560">
        <v>528.83695652173913</v>
      </c>
      <c r="H8" s="560">
        <v>534.04999999999995</v>
      </c>
      <c r="I8" s="560">
        <v>569.5</v>
      </c>
      <c r="J8" s="560">
        <v>605.9545454545455</v>
      </c>
      <c r="K8" s="560">
        <v>617.9545454545455</v>
      </c>
      <c r="L8" s="560">
        <v>595.51190476190482</v>
      </c>
      <c r="M8" s="560">
        <v>646.76136363636363</v>
      </c>
      <c r="N8" s="560">
        <v>746.83333333333337</v>
      </c>
    </row>
    <row r="9" spans="1:14" ht="13.9" customHeight="1" x14ac:dyDescent="0.2">
      <c r="A9" s="838" t="s">
        <v>490</v>
      </c>
      <c r="B9" s="563" t="s">
        <v>316</v>
      </c>
      <c r="C9" s="559">
        <v>355.5595238095238</v>
      </c>
      <c r="D9" s="559">
        <v>411.21217391304344</v>
      </c>
      <c r="E9" s="559">
        <v>445.1742857142857</v>
      </c>
      <c r="F9" s="559">
        <v>503.03800000000001</v>
      </c>
      <c r="G9" s="559">
        <v>514.33695652173913</v>
      </c>
      <c r="H9" s="559">
        <v>512.38681818181806</v>
      </c>
      <c r="I9" s="559">
        <v>545.49476190476184</v>
      </c>
      <c r="J9" s="559">
        <v>586.65954545454542</v>
      </c>
      <c r="K9" s="559">
        <v>597.98863636363637</v>
      </c>
      <c r="L9" s="559">
        <v>577.40909090909088</v>
      </c>
      <c r="M9" s="559">
        <v>626.93772727272733</v>
      </c>
      <c r="N9" s="559">
        <v>720.6195238095238</v>
      </c>
    </row>
    <row r="10" spans="1:14" ht="13.9" customHeight="1" x14ac:dyDescent="0.2">
      <c r="A10" s="839"/>
      <c r="B10" s="564" t="s">
        <v>317</v>
      </c>
      <c r="C10" s="560">
        <v>357.41095238095238</v>
      </c>
      <c r="D10" s="560">
        <v>414.60142857142864</v>
      </c>
      <c r="E10" s="560">
        <v>452.363</v>
      </c>
      <c r="F10" s="560">
        <v>511.60699999999997</v>
      </c>
      <c r="G10" s="560">
        <v>524.18478260869563</v>
      </c>
      <c r="H10" s="560">
        <v>523.07500000000005</v>
      </c>
      <c r="I10" s="560">
        <v>557.69105263157905</v>
      </c>
      <c r="J10" s="560">
        <v>594.11954545454546</v>
      </c>
      <c r="K10" s="560">
        <v>601.46590909090912</v>
      </c>
      <c r="L10" s="560">
        <v>581.05952380952385</v>
      </c>
      <c r="M10" s="560">
        <v>631.26136363636363</v>
      </c>
      <c r="N10" s="560">
        <v>725.41666666666663</v>
      </c>
    </row>
    <row r="11" spans="1:14" ht="13.9" customHeight="1" x14ac:dyDescent="0.2">
      <c r="A11" s="836" t="s">
        <v>318</v>
      </c>
      <c r="B11" s="563" t="s">
        <v>316</v>
      </c>
      <c r="C11" s="559">
        <v>296.98809523809524</v>
      </c>
      <c r="D11" s="559">
        <v>325.81521739130437</v>
      </c>
      <c r="E11" s="559">
        <v>363.04761904761904</v>
      </c>
      <c r="F11" s="559">
        <v>419.61250000000001</v>
      </c>
      <c r="G11" s="559">
        <v>430.02173913043481</v>
      </c>
      <c r="H11" s="559">
        <v>417.22727272727275</v>
      </c>
      <c r="I11" s="559">
        <v>422.03571428571428</v>
      </c>
      <c r="J11" s="559">
        <v>447.00045454545455</v>
      </c>
      <c r="K11" s="559">
        <v>461.45454545454544</v>
      </c>
      <c r="L11" s="559">
        <v>446.71428571428572</v>
      </c>
      <c r="M11" s="559">
        <v>487.38090909090914</v>
      </c>
      <c r="N11" s="559">
        <v>532.66666666666663</v>
      </c>
    </row>
    <row r="12" spans="1:14" ht="13.9" customHeight="1" x14ac:dyDescent="0.2">
      <c r="A12" s="837"/>
      <c r="B12" s="564" t="s">
        <v>317</v>
      </c>
      <c r="C12" s="560">
        <v>290.96428571428572</v>
      </c>
      <c r="D12" s="560">
        <v>321.75</v>
      </c>
      <c r="E12" s="560">
        <v>357.96249999999998</v>
      </c>
      <c r="F12" s="560">
        <v>413.01249999999999</v>
      </c>
      <c r="G12" s="560">
        <v>427.02173913043481</v>
      </c>
      <c r="H12" s="560">
        <v>410.67500000000001</v>
      </c>
      <c r="I12" s="560">
        <v>416.35526315789474</v>
      </c>
      <c r="J12" s="560">
        <v>441.80681818181819</v>
      </c>
      <c r="K12" s="560">
        <v>456.15909090909093</v>
      </c>
      <c r="L12" s="560">
        <v>438.83333333333331</v>
      </c>
      <c r="M12" s="560">
        <v>480.35227272727275</v>
      </c>
      <c r="N12" s="560">
        <v>524.5</v>
      </c>
    </row>
    <row r="13" spans="1:14" ht="13.9" customHeight="1" x14ac:dyDescent="0.2">
      <c r="B13" s="553"/>
      <c r="N13" s="161" t="s">
        <v>297</v>
      </c>
    </row>
    <row r="14" spans="1:14" ht="13.9" customHeight="1" x14ac:dyDescent="0.2">
      <c r="A14" s="553"/>
    </row>
    <row r="15" spans="1:14" ht="13.9" customHeight="1" x14ac:dyDescent="0.2">
      <c r="A15" s="55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319</v>
      </c>
      <c r="B1" s="53"/>
      <c r="C1" s="53"/>
      <c r="D1" s="6"/>
      <c r="E1" s="6"/>
      <c r="F1" s="6"/>
      <c r="G1" s="6"/>
      <c r="H1" s="3"/>
    </row>
    <row r="2" spans="1:8" x14ac:dyDescent="0.2">
      <c r="A2" s="54"/>
      <c r="B2" s="54"/>
      <c r="C2" s="54"/>
      <c r="D2" s="65"/>
      <c r="E2" s="65"/>
      <c r="F2" s="65"/>
      <c r="G2" s="108"/>
      <c r="H2" s="55" t="s">
        <v>471</v>
      </c>
    </row>
    <row r="3" spans="1:8" x14ac:dyDescent="0.2">
      <c r="A3" s="56"/>
      <c r="B3" s="808">
        <f>INDICE!A3</f>
        <v>44470</v>
      </c>
      <c r="C3" s="807">
        <v>41671</v>
      </c>
      <c r="D3" s="807" t="s">
        <v>115</v>
      </c>
      <c r="E3" s="807"/>
      <c r="F3" s="807" t="s">
        <v>116</v>
      </c>
      <c r="G3" s="807"/>
      <c r="H3" s="807"/>
    </row>
    <row r="4" spans="1:8" ht="25.5" x14ac:dyDescent="0.2">
      <c r="A4" s="66"/>
      <c r="B4" s="184" t="s">
        <v>54</v>
      </c>
      <c r="C4" s="185" t="s">
        <v>453</v>
      </c>
      <c r="D4" s="184" t="s">
        <v>54</v>
      </c>
      <c r="E4" s="185" t="s">
        <v>453</v>
      </c>
      <c r="F4" s="184" t="s">
        <v>54</v>
      </c>
      <c r="G4" s="186" t="s">
        <v>453</v>
      </c>
      <c r="H4" s="185" t="s">
        <v>106</v>
      </c>
    </row>
    <row r="5" spans="1:8" x14ac:dyDescent="0.2">
      <c r="A5" s="3" t="s">
        <v>320</v>
      </c>
      <c r="B5" s="71">
        <v>20066.848999999998</v>
      </c>
      <c r="C5" s="72">
        <v>-4.6528269126702746</v>
      </c>
      <c r="D5" s="71">
        <v>220925.85699999999</v>
      </c>
      <c r="E5" s="335">
        <v>6.4003964431847207</v>
      </c>
      <c r="F5" s="71">
        <v>272292.09700000001</v>
      </c>
      <c r="G5" s="335">
        <v>4.3815518120076549</v>
      </c>
      <c r="H5" s="72">
        <v>74.386387578943086</v>
      </c>
    </row>
    <row r="6" spans="1:8" x14ac:dyDescent="0.2">
      <c r="A6" s="3" t="s">
        <v>321</v>
      </c>
      <c r="B6" s="58">
        <v>9311.1460000000006</v>
      </c>
      <c r="C6" s="187">
        <v>45.125837137417093</v>
      </c>
      <c r="D6" s="58">
        <v>67360.577999999994</v>
      </c>
      <c r="E6" s="59">
        <v>-9.4904362000858509</v>
      </c>
      <c r="F6" s="58">
        <v>80557.762000000002</v>
      </c>
      <c r="G6" s="59">
        <v>-9.7063899982836332</v>
      </c>
      <c r="H6" s="59">
        <v>22.007252405214878</v>
      </c>
    </row>
    <row r="7" spans="1:8" x14ac:dyDescent="0.2">
      <c r="A7" s="3" t="s">
        <v>322</v>
      </c>
      <c r="B7" s="95">
        <v>1102.2819999999999</v>
      </c>
      <c r="C7" s="73">
        <v>1.7819284495431142</v>
      </c>
      <c r="D7" s="95">
        <v>11047.583000000001</v>
      </c>
      <c r="E7" s="73">
        <v>12.313640563264814</v>
      </c>
      <c r="F7" s="95">
        <v>13201.116</v>
      </c>
      <c r="G7" s="187">
        <v>12.65543535724755</v>
      </c>
      <c r="H7" s="187">
        <v>3.6063600158420561</v>
      </c>
    </row>
    <row r="8" spans="1:8" x14ac:dyDescent="0.2">
      <c r="A8" s="216" t="s">
        <v>186</v>
      </c>
      <c r="B8" s="217">
        <v>30480.276999999998</v>
      </c>
      <c r="C8" s="218">
        <v>6.7798043530101246</v>
      </c>
      <c r="D8" s="217">
        <v>299334.01799999998</v>
      </c>
      <c r="E8" s="218">
        <v>2.5480366422207665</v>
      </c>
      <c r="F8" s="217">
        <v>366050.97499999998</v>
      </c>
      <c r="G8" s="218">
        <v>1.1755156744475272</v>
      </c>
      <c r="H8" s="219">
        <v>100</v>
      </c>
    </row>
    <row r="9" spans="1:8" x14ac:dyDescent="0.2">
      <c r="A9" s="220" t="s">
        <v>617</v>
      </c>
      <c r="B9" s="74">
        <v>6233.8590000000004</v>
      </c>
      <c r="C9" s="75">
        <v>-3.2240892705781539</v>
      </c>
      <c r="D9" s="74">
        <v>63118.557000000001</v>
      </c>
      <c r="E9" s="75">
        <v>0.53592351564322649</v>
      </c>
      <c r="F9" s="74">
        <v>76584.243000000002</v>
      </c>
      <c r="G9" s="190">
        <v>0.88227183984460611</v>
      </c>
      <c r="H9" s="190">
        <v>20.921742661660716</v>
      </c>
    </row>
    <row r="10" spans="1:8" x14ac:dyDescent="0.2">
      <c r="A10" s="3"/>
      <c r="B10" s="3"/>
      <c r="C10" s="3"/>
      <c r="D10" s="3"/>
      <c r="E10" s="3"/>
      <c r="F10" s="3"/>
      <c r="G10" s="108"/>
      <c r="H10" s="55" t="s">
        <v>221</v>
      </c>
    </row>
    <row r="11" spans="1:8" x14ac:dyDescent="0.2">
      <c r="A11" s="80" t="s">
        <v>577</v>
      </c>
      <c r="B11" s="80"/>
      <c r="C11" s="200"/>
      <c r="D11" s="200"/>
      <c r="E11" s="200"/>
      <c r="F11" s="80"/>
      <c r="G11" s="80"/>
      <c r="H11" s="80"/>
    </row>
    <row r="12" spans="1:8" x14ac:dyDescent="0.2">
      <c r="A12" s="80" t="s">
        <v>510</v>
      </c>
      <c r="B12" s="108"/>
      <c r="C12" s="108"/>
      <c r="D12" s="108"/>
      <c r="E12" s="108"/>
      <c r="F12" s="108"/>
      <c r="G12" s="108"/>
      <c r="H12" s="108"/>
    </row>
    <row r="13" spans="1:8" x14ac:dyDescent="0.2">
      <c r="A13" s="437" t="s">
        <v>537</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9" priority="8" operator="between">
      <formula>-0.5</formula>
      <formula>0.5</formula>
    </cfRule>
  </conditionalFormatting>
  <conditionalFormatting sqref="E5">
    <cfRule type="cellIs" dxfId="88" priority="7" operator="equal">
      <formula>0</formula>
    </cfRule>
  </conditionalFormatting>
  <conditionalFormatting sqref="G5">
    <cfRule type="cellIs" dxfId="87" priority="6" operator="between">
      <formula>-0.5</formula>
      <formula>0.5</formula>
    </cfRule>
  </conditionalFormatting>
  <conditionalFormatting sqref="G5">
    <cfRule type="cellIs" dxfId="86" priority="5" operator="equal">
      <formula>0</formula>
    </cfRule>
  </conditionalFormatting>
  <conditionalFormatting sqref="C7">
    <cfRule type="cellIs" dxfId="85" priority="3" operator="between">
      <formula>-0.5</formula>
      <formula>0.5</formula>
    </cfRule>
    <cfRule type="cellIs" dxfId="84" priority="4" operator="between">
      <formula>0</formula>
      <formula>0.49</formula>
    </cfRule>
  </conditionalFormatting>
  <conditionalFormatting sqref="E7">
    <cfRule type="cellIs" dxfId="83" priority="1" operator="between">
      <formula>-0.5</formula>
      <formula>0.5</formula>
    </cfRule>
    <cfRule type="cellIs" dxfId="82"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675</v>
      </c>
      <c r="B1" s="53"/>
      <c r="C1" s="53"/>
      <c r="D1" s="6"/>
      <c r="E1" s="6"/>
      <c r="F1" s="6"/>
      <c r="G1" s="6"/>
      <c r="H1" s="3"/>
    </row>
    <row r="2" spans="1:8" x14ac:dyDescent="0.2">
      <c r="A2" s="54"/>
      <c r="B2" s="54"/>
      <c r="C2" s="54"/>
      <c r="D2" s="65"/>
      <c r="E2" s="65"/>
      <c r="F2" s="65"/>
      <c r="G2" s="108"/>
      <c r="H2" s="55" t="s">
        <v>471</v>
      </c>
    </row>
    <row r="3" spans="1:8" ht="14.1" customHeight="1" x14ac:dyDescent="0.2">
      <c r="A3" s="56"/>
      <c r="B3" s="808">
        <f>INDICE!A3</f>
        <v>44470</v>
      </c>
      <c r="C3" s="808">
        <v>41671</v>
      </c>
      <c r="D3" s="807" t="s">
        <v>115</v>
      </c>
      <c r="E3" s="807"/>
      <c r="F3" s="807" t="s">
        <v>116</v>
      </c>
      <c r="G3" s="807"/>
      <c r="H3" s="183"/>
    </row>
    <row r="4" spans="1:8" ht="25.5" x14ac:dyDescent="0.2">
      <c r="A4" s="66"/>
      <c r="B4" s="184" t="s">
        <v>54</v>
      </c>
      <c r="C4" s="185" t="s">
        <v>453</v>
      </c>
      <c r="D4" s="184" t="s">
        <v>54</v>
      </c>
      <c r="E4" s="185" t="s">
        <v>453</v>
      </c>
      <c r="F4" s="184" t="s">
        <v>54</v>
      </c>
      <c r="G4" s="186" t="s">
        <v>453</v>
      </c>
      <c r="H4" s="185" t="s">
        <v>106</v>
      </c>
    </row>
    <row r="5" spans="1:8" x14ac:dyDescent="0.2">
      <c r="A5" s="3" t="s">
        <v>677</v>
      </c>
      <c r="B5" s="71">
        <v>14361.233</v>
      </c>
      <c r="C5" s="72">
        <v>14.66456189562253</v>
      </c>
      <c r="D5" s="71">
        <v>124988.533</v>
      </c>
      <c r="E5" s="72">
        <v>-4.9550685192344481</v>
      </c>
      <c r="F5" s="71">
        <v>149709.236</v>
      </c>
      <c r="G5" s="59">
        <v>-5.4054218507210576</v>
      </c>
      <c r="H5" s="72">
        <v>40.898466668474256</v>
      </c>
    </row>
    <row r="6" spans="1:8" x14ac:dyDescent="0.2">
      <c r="A6" s="3" t="s">
        <v>676</v>
      </c>
      <c r="B6" s="58">
        <v>11351.591</v>
      </c>
      <c r="C6" s="187">
        <v>5.7312855075764242</v>
      </c>
      <c r="D6" s="58">
        <v>109939.723</v>
      </c>
      <c r="E6" s="59">
        <v>8.820491189655451</v>
      </c>
      <c r="F6" s="58">
        <v>131591.08600000001</v>
      </c>
      <c r="G6" s="59">
        <v>6.8080820300078964</v>
      </c>
      <c r="H6" s="59">
        <v>35.948841824557363</v>
      </c>
    </row>
    <row r="7" spans="1:8" x14ac:dyDescent="0.2">
      <c r="A7" s="3" t="s">
        <v>678</v>
      </c>
      <c r="B7" s="95">
        <v>3665.1709999999998</v>
      </c>
      <c r="C7" s="187">
        <v>-12.75838914512685</v>
      </c>
      <c r="D7" s="95">
        <v>53358.178999999996</v>
      </c>
      <c r="E7" s="187">
        <v>7.7359037972770759</v>
      </c>
      <c r="F7" s="95">
        <v>71549.536999999997</v>
      </c>
      <c r="G7" s="187">
        <v>4.2806652033077315</v>
      </c>
      <c r="H7" s="187">
        <v>19.546331491126338</v>
      </c>
    </row>
    <row r="8" spans="1:8" x14ac:dyDescent="0.2">
      <c r="A8" s="777" t="s">
        <v>324</v>
      </c>
      <c r="B8" s="95">
        <v>1102.2819999999999</v>
      </c>
      <c r="C8" s="73">
        <v>1.7819284495431142</v>
      </c>
      <c r="D8" s="95">
        <v>11047.583000000001</v>
      </c>
      <c r="E8" s="73">
        <v>12.313640563264814</v>
      </c>
      <c r="F8" s="95">
        <v>13201.116</v>
      </c>
      <c r="G8" s="187">
        <v>12.65543535724755</v>
      </c>
      <c r="H8" s="187">
        <v>3.6063600158420561</v>
      </c>
    </row>
    <row r="9" spans="1:8" x14ac:dyDescent="0.2">
      <c r="A9" s="216" t="s">
        <v>186</v>
      </c>
      <c r="B9" s="217">
        <v>30480.276999999998</v>
      </c>
      <c r="C9" s="218">
        <v>6.7798043530101246</v>
      </c>
      <c r="D9" s="217">
        <v>299334.01799999998</v>
      </c>
      <c r="E9" s="218">
        <v>2.5480366422207665</v>
      </c>
      <c r="F9" s="217">
        <v>366050.97499999998</v>
      </c>
      <c r="G9" s="218">
        <v>1.1755156744475272</v>
      </c>
      <c r="H9" s="219">
        <v>100</v>
      </c>
    </row>
    <row r="10" spans="1:8" x14ac:dyDescent="0.2">
      <c r="A10" s="80"/>
      <c r="B10" s="3"/>
      <c r="C10" s="3"/>
      <c r="D10" s="3"/>
      <c r="E10" s="3"/>
      <c r="F10" s="3"/>
      <c r="G10" s="108"/>
      <c r="H10" s="55" t="s">
        <v>221</v>
      </c>
    </row>
    <row r="11" spans="1:8" x14ac:dyDescent="0.2">
      <c r="A11" s="80" t="s">
        <v>577</v>
      </c>
      <c r="B11" s="80"/>
      <c r="C11" s="200"/>
      <c r="D11" s="200"/>
      <c r="E11" s="200"/>
      <c r="F11" s="80"/>
      <c r="G11" s="80"/>
      <c r="H11" s="80"/>
    </row>
    <row r="12" spans="1:8" x14ac:dyDescent="0.2">
      <c r="A12" s="80" t="s">
        <v>491</v>
      </c>
      <c r="B12" s="108"/>
      <c r="C12" s="108"/>
      <c r="D12" s="108"/>
      <c r="E12" s="108"/>
      <c r="F12" s="108"/>
      <c r="G12" s="108"/>
      <c r="H12" s="108"/>
    </row>
    <row r="13" spans="1:8" x14ac:dyDescent="0.2">
      <c r="A13" s="437" t="s">
        <v>537</v>
      </c>
      <c r="B13" s="1"/>
      <c r="C13" s="1"/>
      <c r="D13" s="1"/>
      <c r="E13" s="1"/>
      <c r="F13" s="1"/>
      <c r="G13" s="1"/>
      <c r="H13" s="1"/>
    </row>
    <row r="14" spans="1:8" s="1" customFormat="1" x14ac:dyDescent="0.2">
      <c r="A14" s="840" t="s">
        <v>679</v>
      </c>
      <c r="B14" s="840"/>
      <c r="C14" s="840"/>
      <c r="D14" s="840"/>
      <c r="E14" s="840"/>
      <c r="F14" s="840"/>
      <c r="G14" s="840"/>
      <c r="H14" s="840"/>
    </row>
    <row r="15" spans="1:8" s="1" customFormat="1" x14ac:dyDescent="0.2">
      <c r="A15" s="840"/>
      <c r="B15" s="840"/>
      <c r="C15" s="840"/>
      <c r="D15" s="840"/>
      <c r="E15" s="840"/>
      <c r="F15" s="840"/>
      <c r="G15" s="840"/>
      <c r="H15" s="840"/>
    </row>
    <row r="16" spans="1:8" s="1" customFormat="1" x14ac:dyDescent="0.2">
      <c r="A16" s="840"/>
      <c r="B16" s="840"/>
      <c r="C16" s="840"/>
      <c r="D16" s="840"/>
      <c r="E16" s="840"/>
      <c r="F16" s="840"/>
      <c r="G16" s="840"/>
      <c r="H16" s="84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323</v>
      </c>
    </row>
  </sheetData>
  <mergeCells count="4">
    <mergeCell ref="B3:C3"/>
    <mergeCell ref="D3:E3"/>
    <mergeCell ref="F3:G3"/>
    <mergeCell ref="A14:H16"/>
  </mergeCells>
  <conditionalFormatting sqref="C8">
    <cfRule type="cellIs" dxfId="81" priority="3" operator="between">
      <formula>-0.5</formula>
      <formula>0.5</formula>
    </cfRule>
    <cfRule type="cellIs" dxfId="80" priority="4" operator="between">
      <formula>0</formula>
      <formula>0.49</formula>
    </cfRule>
  </conditionalFormatting>
  <conditionalFormatting sqref="E8">
    <cfRule type="cellIs" dxfId="79" priority="1" operator="between">
      <formula>-0.5</formula>
      <formula>0.5</formula>
    </cfRule>
    <cfRule type="cellIs" dxfId="7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492</v>
      </c>
      <c r="B1" s="158"/>
      <c r="C1" s="158"/>
      <c r="D1" s="158"/>
    </row>
    <row r="2" spans="1:4" x14ac:dyDescent="0.2">
      <c r="A2" s="159"/>
      <c r="B2" s="159"/>
      <c r="C2" s="159"/>
      <c r="D2" s="159"/>
    </row>
    <row r="3" spans="1:4" x14ac:dyDescent="0.2">
      <c r="A3" s="162"/>
      <c r="B3" s="841">
        <v>2019</v>
      </c>
      <c r="C3" s="841">
        <v>2020</v>
      </c>
      <c r="D3" s="841">
        <v>2021</v>
      </c>
    </row>
    <row r="4" spans="1:4" x14ac:dyDescent="0.2">
      <c r="A4" s="647"/>
      <c r="B4" s="842"/>
      <c r="C4" s="842"/>
      <c r="D4" s="842"/>
    </row>
    <row r="5" spans="1:4" x14ac:dyDescent="0.2">
      <c r="A5" s="191" t="s">
        <v>325</v>
      </c>
      <c r="B5" s="214">
        <v>1.8364834937510277</v>
      </c>
      <c r="C5" s="214">
        <v>12.469654766040348</v>
      </c>
      <c r="D5" s="214">
        <v>-9.7055287789667553</v>
      </c>
    </row>
    <row r="6" spans="1:4" x14ac:dyDescent="0.2">
      <c r="A6" s="1" t="s">
        <v>127</v>
      </c>
      <c r="B6" s="167">
        <v>0.50111368301973036</v>
      </c>
      <c r="C6" s="167">
        <v>12.526098958597446</v>
      </c>
      <c r="D6" s="167">
        <v>-10.460389221831376</v>
      </c>
    </row>
    <row r="7" spans="1:4" x14ac:dyDescent="0.2">
      <c r="A7" s="1" t="s">
        <v>128</v>
      </c>
      <c r="B7" s="167">
        <v>-0.3245626904211667</v>
      </c>
      <c r="C7" s="167">
        <v>12.044199552305191</v>
      </c>
      <c r="D7" s="167">
        <v>-9.3400430924289424</v>
      </c>
    </row>
    <row r="8" spans="1:4" x14ac:dyDescent="0.2">
      <c r="A8" s="1" t="s">
        <v>129</v>
      </c>
      <c r="B8" s="167">
        <v>-0.23492525123505256</v>
      </c>
      <c r="C8" s="167">
        <v>9.0249648190256764</v>
      </c>
      <c r="D8" s="167">
        <v>-5.9937814897955244</v>
      </c>
    </row>
    <row r="9" spans="1:4" x14ac:dyDescent="0.2">
      <c r="A9" s="1" t="s">
        <v>130</v>
      </c>
      <c r="B9" s="167">
        <v>0.12334869594722414</v>
      </c>
      <c r="C9" s="167">
        <v>5.9900640041866149</v>
      </c>
      <c r="D9" s="167">
        <v>-3.4839978265847242</v>
      </c>
    </row>
    <row r="10" spans="1:4" x14ac:dyDescent="0.2">
      <c r="A10" s="1" t="s">
        <v>131</v>
      </c>
      <c r="B10" s="167">
        <v>2.0917501234291782</v>
      </c>
      <c r="C10" s="167">
        <v>2.8579452243930632</v>
      </c>
      <c r="D10" s="167">
        <v>-1.9938773936037628</v>
      </c>
    </row>
    <row r="11" spans="1:4" x14ac:dyDescent="0.2">
      <c r="A11" s="1" t="s">
        <v>132</v>
      </c>
      <c r="B11" s="167">
        <v>5.9764452994354178</v>
      </c>
      <c r="C11" s="167">
        <v>-0.91204301622761152</v>
      </c>
      <c r="D11" s="167">
        <v>-2.0662503208338077</v>
      </c>
    </row>
    <row r="12" spans="1:4" x14ac:dyDescent="0.2">
      <c r="A12" s="1" t="s">
        <v>133</v>
      </c>
      <c r="B12" s="167">
        <v>8.5948944858927891</v>
      </c>
      <c r="C12" s="167">
        <v>-4.1503698086174072</v>
      </c>
      <c r="D12" s="167">
        <v>-1.4765372457815662</v>
      </c>
    </row>
    <row r="13" spans="1:4" x14ac:dyDescent="0.2">
      <c r="A13" s="1" t="s">
        <v>134</v>
      </c>
      <c r="B13" s="167">
        <v>10.592608051317971</v>
      </c>
      <c r="C13" s="167">
        <v>-6.1955758810061079</v>
      </c>
      <c r="D13" s="167">
        <v>-0.68972881510351391</v>
      </c>
    </row>
    <row r="14" spans="1:4" x14ac:dyDescent="0.2">
      <c r="A14" s="1" t="s">
        <v>135</v>
      </c>
      <c r="B14" s="167">
        <v>12.546311866098256</v>
      </c>
      <c r="C14" s="167">
        <v>-8.7374387911857774</v>
      </c>
      <c r="D14" s="167">
        <v>1.1755156744475272</v>
      </c>
    </row>
    <row r="15" spans="1:4" x14ac:dyDescent="0.2">
      <c r="A15" s="1" t="s">
        <v>136</v>
      </c>
      <c r="B15" s="167">
        <v>13.886703696679751</v>
      </c>
      <c r="C15" s="167">
        <v>-10.143471753663572</v>
      </c>
      <c r="D15" s="167" t="s">
        <v>514</v>
      </c>
    </row>
    <row r="16" spans="1:4" x14ac:dyDescent="0.2">
      <c r="A16" s="212" t="s">
        <v>137</v>
      </c>
      <c r="B16" s="213">
        <v>14.591950171081667</v>
      </c>
      <c r="C16" s="213">
        <v>-9.9288547070647901</v>
      </c>
      <c r="D16" s="213" t="s">
        <v>514</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5" customWidth="1"/>
    <col min="2" max="12" width="11" style="545"/>
    <col min="13" max="45" width="11" style="18"/>
    <col min="46" max="16384" width="11" style="545"/>
  </cols>
  <sheetData>
    <row r="1" spans="1:12" x14ac:dyDescent="0.2">
      <c r="A1" s="843" t="s">
        <v>682</v>
      </c>
      <c r="B1" s="843"/>
      <c r="C1" s="843"/>
      <c r="D1" s="843"/>
      <c r="E1" s="843"/>
      <c r="F1" s="843"/>
      <c r="G1" s="18"/>
      <c r="H1" s="18"/>
      <c r="I1" s="18"/>
      <c r="J1" s="18"/>
      <c r="K1" s="18"/>
      <c r="L1" s="18"/>
    </row>
    <row r="2" spans="1:12" x14ac:dyDescent="0.2">
      <c r="A2" s="844"/>
      <c r="B2" s="844"/>
      <c r="C2" s="844"/>
      <c r="D2" s="844"/>
      <c r="E2" s="844"/>
      <c r="F2" s="844"/>
      <c r="G2" s="18"/>
      <c r="H2" s="18"/>
      <c r="I2" s="18"/>
      <c r="J2" s="18"/>
      <c r="K2" s="574"/>
      <c r="L2" s="55" t="s">
        <v>471</v>
      </c>
    </row>
    <row r="3" spans="1:12" x14ac:dyDescent="0.2">
      <c r="A3" s="575"/>
      <c r="B3" s="845">
        <f>INDICE!A3</f>
        <v>44470</v>
      </c>
      <c r="C3" s="846">
        <v>41671</v>
      </c>
      <c r="D3" s="846">
        <v>41671</v>
      </c>
      <c r="E3" s="846">
        <v>41671</v>
      </c>
      <c r="F3" s="847">
        <v>41671</v>
      </c>
      <c r="G3" s="848" t="s">
        <v>116</v>
      </c>
      <c r="H3" s="846"/>
      <c r="I3" s="846"/>
      <c r="J3" s="846"/>
      <c r="K3" s="846"/>
      <c r="L3" s="849" t="s">
        <v>106</v>
      </c>
    </row>
    <row r="4" spans="1:12" ht="38.25" x14ac:dyDescent="0.2">
      <c r="A4" s="551"/>
      <c r="B4" s="778" t="s">
        <v>677</v>
      </c>
      <c r="C4" s="778" t="s">
        <v>676</v>
      </c>
      <c r="D4" s="778" t="s">
        <v>678</v>
      </c>
      <c r="E4" s="778" t="s">
        <v>324</v>
      </c>
      <c r="F4" s="223" t="s">
        <v>186</v>
      </c>
      <c r="G4" s="778" t="s">
        <v>677</v>
      </c>
      <c r="H4" s="778" t="s">
        <v>676</v>
      </c>
      <c r="I4" s="778" t="s">
        <v>678</v>
      </c>
      <c r="J4" s="778" t="s">
        <v>324</v>
      </c>
      <c r="K4" s="224" t="s">
        <v>186</v>
      </c>
      <c r="L4" s="850"/>
    </row>
    <row r="5" spans="1:12" x14ac:dyDescent="0.2">
      <c r="A5" s="548" t="s">
        <v>153</v>
      </c>
      <c r="B5" s="440">
        <v>3428.8670000000002</v>
      </c>
      <c r="C5" s="440">
        <v>549.726</v>
      </c>
      <c r="D5" s="440">
        <v>159.26400000000001</v>
      </c>
      <c r="E5" s="440">
        <v>249.99799999999999</v>
      </c>
      <c r="F5" s="576">
        <v>4387.8549999999996</v>
      </c>
      <c r="G5" s="440">
        <v>38448.055</v>
      </c>
      <c r="H5" s="440">
        <v>7476.335</v>
      </c>
      <c r="I5" s="440">
        <v>2655.7950000000001</v>
      </c>
      <c r="J5" s="440">
        <v>3071.9780000000001</v>
      </c>
      <c r="K5" s="577">
        <v>51652.163</v>
      </c>
      <c r="L5" s="72">
        <v>14.110663950648345</v>
      </c>
    </row>
    <row r="6" spans="1:12" x14ac:dyDescent="0.2">
      <c r="A6" s="550" t="s">
        <v>154</v>
      </c>
      <c r="B6" s="440">
        <v>609.85500000000002</v>
      </c>
      <c r="C6" s="440">
        <v>683.81100000000004</v>
      </c>
      <c r="D6" s="440">
        <v>128.91399999999999</v>
      </c>
      <c r="E6" s="440">
        <v>73.338999999999999</v>
      </c>
      <c r="F6" s="578">
        <v>1495.9190000000001</v>
      </c>
      <c r="G6" s="440">
        <v>5593.93</v>
      </c>
      <c r="H6" s="440">
        <v>8409.9269999999997</v>
      </c>
      <c r="I6" s="440">
        <v>3144.55</v>
      </c>
      <c r="J6" s="440">
        <v>807.899</v>
      </c>
      <c r="K6" s="579">
        <v>17956.306</v>
      </c>
      <c r="L6" s="59">
        <v>4.9054170250529605</v>
      </c>
    </row>
    <row r="7" spans="1:12" x14ac:dyDescent="0.2">
      <c r="A7" s="550" t="s">
        <v>155</v>
      </c>
      <c r="B7" s="440">
        <v>618.21799999999996</v>
      </c>
      <c r="C7" s="440">
        <v>440.13799999999998</v>
      </c>
      <c r="D7" s="440">
        <v>105.571</v>
      </c>
      <c r="E7" s="440">
        <v>14.237</v>
      </c>
      <c r="F7" s="578">
        <v>1178.164</v>
      </c>
      <c r="G7" s="440">
        <v>4928.4970000000003</v>
      </c>
      <c r="H7" s="440">
        <v>5391.57</v>
      </c>
      <c r="I7" s="440">
        <v>2114.7640000000001</v>
      </c>
      <c r="J7" s="440">
        <v>187.82900000000001</v>
      </c>
      <c r="K7" s="579">
        <v>12622.659999999998</v>
      </c>
      <c r="L7" s="59">
        <v>3.4483379413034609</v>
      </c>
    </row>
    <row r="8" spans="1:12" x14ac:dyDescent="0.2">
      <c r="A8" s="550" t="s">
        <v>156</v>
      </c>
      <c r="B8" s="440">
        <v>843.41300000000001</v>
      </c>
      <c r="C8" s="96">
        <v>23.291</v>
      </c>
      <c r="D8" s="440">
        <v>64.230999999999995</v>
      </c>
      <c r="E8" s="96">
        <v>0.60399999999999998</v>
      </c>
      <c r="F8" s="578">
        <v>931.5390000000001</v>
      </c>
      <c r="G8" s="440">
        <v>8625.91</v>
      </c>
      <c r="H8" s="440">
        <v>205.52500000000001</v>
      </c>
      <c r="I8" s="440">
        <v>875.66399999999999</v>
      </c>
      <c r="J8" s="440">
        <v>13.08</v>
      </c>
      <c r="K8" s="579">
        <v>9720.1790000000001</v>
      </c>
      <c r="L8" s="59">
        <v>2.6554198593609541</v>
      </c>
    </row>
    <row r="9" spans="1:12" x14ac:dyDescent="0.2">
      <c r="A9" s="550" t="s">
        <v>573</v>
      </c>
      <c r="B9" s="440">
        <v>0</v>
      </c>
      <c r="C9" s="440">
        <v>0</v>
      </c>
      <c r="D9" s="440">
        <v>0</v>
      </c>
      <c r="E9" s="96">
        <v>1.746</v>
      </c>
      <c r="F9" s="627">
        <v>1.746</v>
      </c>
      <c r="G9" s="440">
        <v>0</v>
      </c>
      <c r="H9" s="440">
        <v>0</v>
      </c>
      <c r="I9" s="440">
        <v>0</v>
      </c>
      <c r="J9" s="440">
        <v>18.673999999999999</v>
      </c>
      <c r="K9" s="579">
        <v>18.673999999999999</v>
      </c>
      <c r="L9" s="96">
        <v>5.1014812025279013E-3</v>
      </c>
    </row>
    <row r="10" spans="1:12" x14ac:dyDescent="0.2">
      <c r="A10" s="550" t="s">
        <v>158</v>
      </c>
      <c r="B10" s="440">
        <v>119.318</v>
      </c>
      <c r="C10" s="440">
        <v>164.017</v>
      </c>
      <c r="D10" s="440">
        <v>54.719000000000001</v>
      </c>
      <c r="E10" s="440">
        <v>2.27</v>
      </c>
      <c r="F10" s="578">
        <v>340.32399999999996</v>
      </c>
      <c r="G10" s="440">
        <v>2278.279</v>
      </c>
      <c r="H10" s="440">
        <v>1844.556</v>
      </c>
      <c r="I10" s="440">
        <v>1068.203</v>
      </c>
      <c r="J10" s="440">
        <v>26.562000000000001</v>
      </c>
      <c r="K10" s="579">
        <v>5217.6000000000004</v>
      </c>
      <c r="L10" s="59">
        <v>1.425376904911084</v>
      </c>
    </row>
    <row r="11" spans="1:12" x14ac:dyDescent="0.2">
      <c r="A11" s="550" t="s">
        <v>159</v>
      </c>
      <c r="B11" s="440">
        <v>200.779</v>
      </c>
      <c r="C11" s="440">
        <v>914.56700000000001</v>
      </c>
      <c r="D11" s="440">
        <v>287.70600000000002</v>
      </c>
      <c r="E11" s="440">
        <v>59.405000000000001</v>
      </c>
      <c r="F11" s="578">
        <v>1462.4570000000001</v>
      </c>
      <c r="G11" s="440">
        <v>2917.9319999999998</v>
      </c>
      <c r="H11" s="440">
        <v>11183.208000000001</v>
      </c>
      <c r="I11" s="440">
        <v>6916.1279999999997</v>
      </c>
      <c r="J11" s="440">
        <v>705.98800000000006</v>
      </c>
      <c r="K11" s="579">
        <v>21723.256000000001</v>
      </c>
      <c r="L11" s="59">
        <v>5.9344962055104133</v>
      </c>
    </row>
    <row r="12" spans="1:12" x14ac:dyDescent="0.2">
      <c r="A12" s="550" t="s">
        <v>517</v>
      </c>
      <c r="B12" s="440">
        <v>464.98399999999998</v>
      </c>
      <c r="C12" s="440">
        <v>443.06099999999998</v>
      </c>
      <c r="D12" s="440">
        <v>109.075</v>
      </c>
      <c r="E12" s="440">
        <v>91.948999999999998</v>
      </c>
      <c r="F12" s="578">
        <v>1109.069</v>
      </c>
      <c r="G12" s="440">
        <v>8639.8880000000008</v>
      </c>
      <c r="H12" s="440">
        <v>5302.2259999999997</v>
      </c>
      <c r="I12" s="440">
        <v>3034.194</v>
      </c>
      <c r="J12" s="440">
        <v>815.3</v>
      </c>
      <c r="K12" s="579">
        <v>17791.608</v>
      </c>
      <c r="L12" s="59">
        <v>4.8604237857312329</v>
      </c>
    </row>
    <row r="13" spans="1:12" x14ac:dyDescent="0.2">
      <c r="A13" s="550" t="s">
        <v>160</v>
      </c>
      <c r="B13" s="440">
        <v>1084.578</v>
      </c>
      <c r="C13" s="440">
        <v>3040.4009999999998</v>
      </c>
      <c r="D13" s="440">
        <v>1132.904</v>
      </c>
      <c r="E13" s="440">
        <v>240.09800000000001</v>
      </c>
      <c r="F13" s="578">
        <v>5497.9809999999998</v>
      </c>
      <c r="G13" s="440">
        <v>10828.076999999999</v>
      </c>
      <c r="H13" s="440">
        <v>35383</v>
      </c>
      <c r="I13" s="440">
        <v>16644.810000000001</v>
      </c>
      <c r="J13" s="440">
        <v>2756.9920000000002</v>
      </c>
      <c r="K13" s="579">
        <v>65612.879000000001</v>
      </c>
      <c r="L13" s="59">
        <v>17.92454047671831</v>
      </c>
    </row>
    <row r="14" spans="1:12" x14ac:dyDescent="0.2">
      <c r="A14" s="550" t="s">
        <v>327</v>
      </c>
      <c r="B14" s="440">
        <v>1071.395</v>
      </c>
      <c r="C14" s="440">
        <v>1959.761</v>
      </c>
      <c r="D14" s="440">
        <v>193.90600000000001</v>
      </c>
      <c r="E14" s="440">
        <v>81.781999999999996</v>
      </c>
      <c r="F14" s="578">
        <v>3306.8440000000001</v>
      </c>
      <c r="G14" s="440">
        <v>11542.572</v>
      </c>
      <c r="H14" s="440">
        <v>23241.896000000001</v>
      </c>
      <c r="I14" s="440">
        <v>3526.0929999999998</v>
      </c>
      <c r="J14" s="440">
        <v>1889.5050000000001</v>
      </c>
      <c r="K14" s="579">
        <v>40200.065999999999</v>
      </c>
      <c r="L14" s="59">
        <v>10.982107799045787</v>
      </c>
    </row>
    <row r="15" spans="1:12" x14ac:dyDescent="0.2">
      <c r="A15" s="550" t="s">
        <v>163</v>
      </c>
      <c r="B15" s="440">
        <v>0</v>
      </c>
      <c r="C15" s="440">
        <v>472.43400000000003</v>
      </c>
      <c r="D15" s="440">
        <v>26.876000000000001</v>
      </c>
      <c r="E15" s="440">
        <v>79.715999999999994</v>
      </c>
      <c r="F15" s="578">
        <v>579.02599999999995</v>
      </c>
      <c r="G15" s="96">
        <v>4.2000000000000003E-2</v>
      </c>
      <c r="H15" s="440">
        <v>2500.076</v>
      </c>
      <c r="I15" s="440">
        <v>575.41600000000005</v>
      </c>
      <c r="J15" s="440">
        <v>685.25199999999995</v>
      </c>
      <c r="K15" s="579">
        <v>3760.7860000000001</v>
      </c>
      <c r="L15" s="59">
        <v>1.0273952600262448</v>
      </c>
    </row>
    <row r="16" spans="1:12" x14ac:dyDescent="0.2">
      <c r="A16" s="550" t="s">
        <v>164</v>
      </c>
      <c r="B16" s="440">
        <v>1360.154</v>
      </c>
      <c r="C16" s="440">
        <v>610.84299999999996</v>
      </c>
      <c r="D16" s="440">
        <v>126.672</v>
      </c>
      <c r="E16" s="440">
        <v>56.326000000000001</v>
      </c>
      <c r="F16" s="578">
        <v>2153.9949999999999</v>
      </c>
      <c r="G16" s="440">
        <v>11771.804</v>
      </c>
      <c r="H16" s="440">
        <v>7353.2740000000003</v>
      </c>
      <c r="I16" s="440">
        <v>2389.6210000000001</v>
      </c>
      <c r="J16" s="440">
        <v>660.64700000000005</v>
      </c>
      <c r="K16" s="579">
        <v>22175.346000000001</v>
      </c>
      <c r="L16" s="59">
        <v>6.0580010055988165</v>
      </c>
    </row>
    <row r="17" spans="1:12" x14ac:dyDescent="0.2">
      <c r="A17" s="550" t="s">
        <v>165</v>
      </c>
      <c r="B17" s="96">
        <v>131.96100000000001</v>
      </c>
      <c r="C17" s="440">
        <v>58.052999999999997</v>
      </c>
      <c r="D17" s="440">
        <v>48.491</v>
      </c>
      <c r="E17" s="440">
        <v>7.0410000000000004</v>
      </c>
      <c r="F17" s="578">
        <v>245.54599999999999</v>
      </c>
      <c r="G17" s="440">
        <v>1964.7650000000001</v>
      </c>
      <c r="H17" s="440">
        <v>657.45699999999999</v>
      </c>
      <c r="I17" s="440">
        <v>1097.5999999999999</v>
      </c>
      <c r="J17" s="440">
        <v>92.406000000000006</v>
      </c>
      <c r="K17" s="579">
        <v>3812.2280000000001</v>
      </c>
      <c r="L17" s="59">
        <v>1.0414485103218667</v>
      </c>
    </row>
    <row r="18" spans="1:12" x14ac:dyDescent="0.2">
      <c r="A18" s="550" t="s">
        <v>166</v>
      </c>
      <c r="B18" s="440">
        <v>236.25</v>
      </c>
      <c r="C18" s="440">
        <v>294.089</v>
      </c>
      <c r="D18" s="440">
        <v>848.59400000000005</v>
      </c>
      <c r="E18" s="440">
        <v>29.303000000000001</v>
      </c>
      <c r="F18" s="578">
        <v>1408.2360000000001</v>
      </c>
      <c r="G18" s="440">
        <v>2161.3000000000002</v>
      </c>
      <c r="H18" s="440">
        <v>3454.4189999999999</v>
      </c>
      <c r="I18" s="440">
        <v>19221.022000000001</v>
      </c>
      <c r="J18" s="440">
        <v>297.52800000000002</v>
      </c>
      <c r="K18" s="579">
        <v>25134.269</v>
      </c>
      <c r="L18" s="59">
        <v>6.8663382694002228</v>
      </c>
    </row>
    <row r="19" spans="1:12" x14ac:dyDescent="0.2">
      <c r="A19" s="550" t="s">
        <v>168</v>
      </c>
      <c r="B19" s="440">
        <v>1927.009</v>
      </c>
      <c r="C19" s="440">
        <v>143.828</v>
      </c>
      <c r="D19" s="440">
        <v>30.957000000000001</v>
      </c>
      <c r="E19" s="440">
        <v>77.004999999999995</v>
      </c>
      <c r="F19" s="578">
        <v>2178.799</v>
      </c>
      <c r="G19" s="440">
        <v>24065.932000000001</v>
      </c>
      <c r="H19" s="440">
        <v>1977.4649999999999</v>
      </c>
      <c r="I19" s="440">
        <v>610.47699999999998</v>
      </c>
      <c r="J19" s="440">
        <v>787.66499999999996</v>
      </c>
      <c r="K19" s="579">
        <v>27441.539000000001</v>
      </c>
      <c r="L19" s="59">
        <v>7.4966528530007661</v>
      </c>
    </row>
    <row r="20" spans="1:12" x14ac:dyDescent="0.2">
      <c r="A20" s="550" t="s">
        <v>169</v>
      </c>
      <c r="B20" s="440">
        <v>974.42700000000002</v>
      </c>
      <c r="C20" s="440">
        <v>567.20299999999997</v>
      </c>
      <c r="D20" s="440">
        <v>99.772999999999996</v>
      </c>
      <c r="E20" s="440">
        <v>22.673999999999999</v>
      </c>
      <c r="F20" s="578">
        <v>1664.077</v>
      </c>
      <c r="G20" s="440">
        <v>5097.3609999999999</v>
      </c>
      <c r="H20" s="440">
        <v>5595.81</v>
      </c>
      <c r="I20" s="440">
        <v>2405.3890000000001</v>
      </c>
      <c r="J20" s="440">
        <v>214.31399999999999</v>
      </c>
      <c r="K20" s="579">
        <v>13312.874000000002</v>
      </c>
      <c r="L20" s="59">
        <v>3.6368949589066317</v>
      </c>
    </row>
    <row r="21" spans="1:12" x14ac:dyDescent="0.2">
      <c r="A21" s="550" t="s">
        <v>170</v>
      </c>
      <c r="B21" s="440">
        <v>1290.0260000000001</v>
      </c>
      <c r="C21" s="440">
        <v>986.37599999999998</v>
      </c>
      <c r="D21" s="440">
        <v>247.47800000000001</v>
      </c>
      <c r="E21" s="440">
        <v>14.789</v>
      </c>
      <c r="F21" s="578">
        <v>2538.6690000000003</v>
      </c>
      <c r="G21" s="440">
        <v>10844.912</v>
      </c>
      <c r="H21" s="440">
        <v>11614.856</v>
      </c>
      <c r="I21" s="440">
        <v>5268.8580000000002</v>
      </c>
      <c r="J21" s="440">
        <v>169.49100000000001</v>
      </c>
      <c r="K21" s="579">
        <v>27898.117000000002</v>
      </c>
      <c r="L21" s="59">
        <v>7.6213837132603679</v>
      </c>
    </row>
    <row r="22" spans="1:12" x14ac:dyDescent="0.2">
      <c r="A22" s="225" t="s">
        <v>114</v>
      </c>
      <c r="B22" s="174">
        <v>14361.234</v>
      </c>
      <c r="C22" s="174">
        <v>11351.599</v>
      </c>
      <c r="D22" s="174">
        <v>3665.1310000000003</v>
      </c>
      <c r="E22" s="174">
        <v>1102.2819999999999</v>
      </c>
      <c r="F22" s="580">
        <v>30480.245999999999</v>
      </c>
      <c r="G22" s="581">
        <v>149709.25600000002</v>
      </c>
      <c r="H22" s="174">
        <v>131591.6</v>
      </c>
      <c r="I22" s="174">
        <v>71548.584000000003</v>
      </c>
      <c r="J22" s="174">
        <v>13201.110000000004</v>
      </c>
      <c r="K22" s="174">
        <v>366050.55000000005</v>
      </c>
      <c r="L22" s="175">
        <v>100.00000000000001</v>
      </c>
    </row>
    <row r="23" spans="1:12" x14ac:dyDescent="0.2">
      <c r="A23" s="18"/>
      <c r="B23" s="18"/>
      <c r="C23" s="18"/>
      <c r="D23" s="18"/>
      <c r="E23" s="18"/>
      <c r="F23" s="18"/>
      <c r="G23" s="18"/>
      <c r="H23" s="18"/>
      <c r="I23" s="18"/>
      <c r="J23" s="18"/>
      <c r="L23" s="161" t="s">
        <v>221</v>
      </c>
    </row>
    <row r="24" spans="1:12" x14ac:dyDescent="0.2">
      <c r="A24" s="80" t="s">
        <v>493</v>
      </c>
      <c r="B24" s="553"/>
      <c r="C24" s="582"/>
      <c r="D24" s="582"/>
      <c r="E24" s="582"/>
      <c r="F24" s="582"/>
      <c r="G24" s="18"/>
      <c r="H24" s="18"/>
      <c r="I24" s="18"/>
      <c r="J24" s="18"/>
      <c r="K24" s="18"/>
      <c r="L24" s="18"/>
    </row>
    <row r="25" spans="1:12" x14ac:dyDescent="0.2">
      <c r="A25" s="80" t="s">
        <v>222</v>
      </c>
      <c r="B25" s="553"/>
      <c r="C25" s="553"/>
      <c r="D25" s="553"/>
      <c r="E25" s="553"/>
      <c r="F25" s="583"/>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77" priority="31" operator="between">
      <formula>0</formula>
      <formula>0.5</formula>
    </cfRule>
    <cfRule type="cellIs" dxfId="76" priority="32" operator="between">
      <formula>0</formula>
      <formula>0.49</formula>
    </cfRule>
  </conditionalFormatting>
  <conditionalFormatting sqref="B17">
    <cfRule type="cellIs" dxfId="75" priority="29" operator="between">
      <formula>0</formula>
      <formula>0.5</formula>
    </cfRule>
    <cfRule type="cellIs" dxfId="74" priority="30" operator="between">
      <formula>0</formula>
      <formula>0.49</formula>
    </cfRule>
  </conditionalFormatting>
  <conditionalFormatting sqref="L9">
    <cfRule type="cellIs" dxfId="73" priority="27" operator="between">
      <formula>0</formula>
      <formula>0.5</formula>
    </cfRule>
    <cfRule type="cellIs" dxfId="72" priority="28" operator="between">
      <formula>0</formula>
      <formula>0.49</formula>
    </cfRule>
  </conditionalFormatting>
  <conditionalFormatting sqref="E8">
    <cfRule type="cellIs" dxfId="71" priority="25" operator="between">
      <formula>0</formula>
      <formula>0.5</formula>
    </cfRule>
    <cfRule type="cellIs" dxfId="70" priority="26" operator="between">
      <formula>0</formula>
      <formula>0.49</formula>
    </cfRule>
  </conditionalFormatting>
  <conditionalFormatting sqref="G15">
    <cfRule type="cellIs" dxfId="69" priority="21" operator="between">
      <formula>0</formula>
      <formula>0.5</formula>
    </cfRule>
    <cfRule type="cellIs" dxfId="68" priority="22" operator="between">
      <formula>0</formula>
      <formula>0.49</formula>
    </cfRule>
  </conditionalFormatting>
  <conditionalFormatting sqref="E9">
    <cfRule type="cellIs" dxfId="67" priority="15" operator="between">
      <formula>0</formula>
      <formula>0.5</formula>
    </cfRule>
    <cfRule type="cellIs" dxfId="66" priority="16" operator="between">
      <formula>0</formula>
      <formula>0.49</formula>
    </cfRule>
  </conditionalFormatting>
  <conditionalFormatting sqref="F9">
    <cfRule type="cellIs" dxfId="65" priority="13" operator="between">
      <formula>0</formula>
      <formula>0.5</formula>
    </cfRule>
    <cfRule type="cellIs" dxfId="64" priority="1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election activeCell="I14" sqref="I14"/>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495</v>
      </c>
      <c r="B1" s="158"/>
      <c r="C1" s="158"/>
      <c r="D1" s="158"/>
      <c r="E1" s="158"/>
      <c r="F1" s="158"/>
      <c r="G1" s="158"/>
      <c r="H1" s="1"/>
      <c r="I1" s="1"/>
    </row>
    <row r="2" spans="1:45" x14ac:dyDescent="0.2">
      <c r="A2" s="159"/>
      <c r="B2" s="159"/>
      <c r="C2" s="159"/>
      <c r="D2" s="159"/>
      <c r="E2" s="159"/>
      <c r="F2" s="159"/>
      <c r="G2" s="159"/>
      <c r="H2" s="1"/>
      <c r="I2" s="55" t="s">
        <v>471</v>
      </c>
      <c r="J2" s="55"/>
    </row>
    <row r="3" spans="1:45" x14ac:dyDescent="0.2">
      <c r="A3" s="823" t="s">
        <v>455</v>
      </c>
      <c r="B3" s="823" t="s">
        <v>456</v>
      </c>
      <c r="C3" s="808">
        <f>INDICE!A3</f>
        <v>44470</v>
      </c>
      <c r="D3" s="808">
        <v>41671</v>
      </c>
      <c r="E3" s="807" t="s">
        <v>115</v>
      </c>
      <c r="F3" s="807"/>
      <c r="G3" s="807" t="s">
        <v>116</v>
      </c>
      <c r="H3" s="807"/>
      <c r="I3" s="807"/>
      <c r="J3" s="161"/>
    </row>
    <row r="4" spans="1:45" x14ac:dyDescent="0.2">
      <c r="A4" s="824"/>
      <c r="B4" s="824"/>
      <c r="C4" s="184" t="s">
        <v>54</v>
      </c>
      <c r="D4" s="185" t="s">
        <v>425</v>
      </c>
      <c r="E4" s="184" t="s">
        <v>54</v>
      </c>
      <c r="F4" s="185" t="s">
        <v>425</v>
      </c>
      <c r="G4" s="184" t="s">
        <v>54</v>
      </c>
      <c r="H4" s="186" t="s">
        <v>425</v>
      </c>
      <c r="I4" s="185" t="s">
        <v>475</v>
      </c>
      <c r="J4" s="10"/>
    </row>
    <row r="5" spans="1:45" x14ac:dyDescent="0.2">
      <c r="A5" s="1"/>
      <c r="B5" s="11" t="s">
        <v>328</v>
      </c>
      <c r="C5" s="460">
        <v>864.77263000000005</v>
      </c>
      <c r="D5" s="142" t="s">
        <v>142</v>
      </c>
      <c r="E5" s="463">
        <v>864.77263000000005</v>
      </c>
      <c r="F5" s="142">
        <v>-53.890955034281731</v>
      </c>
      <c r="G5" s="463">
        <v>864.77263000000005</v>
      </c>
      <c r="H5" s="142">
        <v>-69.564911430209293</v>
      </c>
      <c r="I5" s="665">
        <v>0.21358141241254858</v>
      </c>
      <c r="J5" s="1"/>
    </row>
    <row r="6" spans="1:45" x14ac:dyDescent="0.2">
      <c r="A6" s="1"/>
      <c r="B6" s="11" t="s">
        <v>474</v>
      </c>
      <c r="C6" s="460">
        <v>0</v>
      </c>
      <c r="D6" s="142">
        <v>-100</v>
      </c>
      <c r="E6" s="463">
        <v>12269.980410000002</v>
      </c>
      <c r="F6" s="142">
        <v>-45.124853744364323</v>
      </c>
      <c r="G6" s="463">
        <v>13991.059429999999</v>
      </c>
      <c r="H6" s="142">
        <v>-45.446084218948833</v>
      </c>
      <c r="I6" s="410">
        <v>3.4555097265362185</v>
      </c>
      <c r="J6" s="1"/>
    </row>
    <row r="7" spans="1:45" x14ac:dyDescent="0.2">
      <c r="A7" s="735"/>
      <c r="B7" s="11" t="s">
        <v>571</v>
      </c>
      <c r="C7" s="460">
        <v>0</v>
      </c>
      <c r="D7" s="142" t="s">
        <v>142</v>
      </c>
      <c r="E7" s="463">
        <v>0</v>
      </c>
      <c r="F7" s="142">
        <v>-100</v>
      </c>
      <c r="G7" s="463">
        <v>0</v>
      </c>
      <c r="H7" s="142">
        <v>-100</v>
      </c>
      <c r="I7" s="665">
        <v>0</v>
      </c>
      <c r="J7" s="1"/>
    </row>
    <row r="8" spans="1:45" x14ac:dyDescent="0.2">
      <c r="A8" s="735" t="s">
        <v>462</v>
      </c>
      <c r="B8" s="145"/>
      <c r="C8" s="461">
        <v>864.77263000000005</v>
      </c>
      <c r="D8" s="148">
        <v>11.256806075204977</v>
      </c>
      <c r="E8" s="461">
        <v>13134.753040000003</v>
      </c>
      <c r="F8" s="148">
        <v>-49.337778625769971</v>
      </c>
      <c r="G8" s="461">
        <v>14855.832060000001</v>
      </c>
      <c r="H8" s="231">
        <v>-50.773434416964982</v>
      </c>
      <c r="I8" s="148">
        <v>3.669091138948767</v>
      </c>
      <c r="J8" s="1"/>
    </row>
    <row r="9" spans="1:45" x14ac:dyDescent="0.2">
      <c r="A9" s="686"/>
      <c r="B9" s="11" t="s">
        <v>232</v>
      </c>
      <c r="C9" s="460">
        <v>10172.06277</v>
      </c>
      <c r="D9" s="142">
        <v>126.31328430268043</v>
      </c>
      <c r="E9" s="463">
        <v>43034.263359999997</v>
      </c>
      <c r="F9" s="142">
        <v>-13.89621410687116</v>
      </c>
      <c r="G9" s="463">
        <v>50171.569269999993</v>
      </c>
      <c r="H9" s="142">
        <v>-21.583698214474264</v>
      </c>
      <c r="I9" s="412">
        <v>12.391366534855083</v>
      </c>
      <c r="J9" s="1"/>
    </row>
    <row r="10" spans="1:45" s="436" customFormat="1" x14ac:dyDescent="0.2">
      <c r="A10" s="160" t="s">
        <v>307</v>
      </c>
      <c r="B10" s="145"/>
      <c r="C10" s="461">
        <v>10172.06277</v>
      </c>
      <c r="D10" s="148">
        <v>126.31328430268043</v>
      </c>
      <c r="E10" s="461">
        <v>43034.263359999997</v>
      </c>
      <c r="F10" s="148">
        <v>-13.89621410687116</v>
      </c>
      <c r="G10" s="461">
        <v>50171.569269999993</v>
      </c>
      <c r="H10" s="231">
        <v>-21.583698214474264</v>
      </c>
      <c r="I10" s="148">
        <v>12.391366534855083</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row>
    <row r="11" spans="1:45" s="436" customFormat="1" x14ac:dyDescent="0.2">
      <c r="A11" s="434"/>
      <c r="B11" s="11" t="s">
        <v>234</v>
      </c>
      <c r="C11" s="460">
        <v>0</v>
      </c>
      <c r="D11" s="142" t="s">
        <v>142</v>
      </c>
      <c r="E11" s="463">
        <v>1.76149</v>
      </c>
      <c r="F11" s="142">
        <v>-99.688030149192571</v>
      </c>
      <c r="G11" s="463">
        <v>1.76149</v>
      </c>
      <c r="H11" s="142">
        <v>-99.688030149192571</v>
      </c>
      <c r="I11" s="747">
        <v>4.3505253184363631E-4</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row>
    <row r="12" spans="1:45" s="436" customFormat="1" x14ac:dyDescent="0.2">
      <c r="A12" s="434"/>
      <c r="B12" s="435" t="s">
        <v>329</v>
      </c>
      <c r="C12" s="462">
        <v>0</v>
      </c>
      <c r="D12" s="420" t="s">
        <v>142</v>
      </c>
      <c r="E12" s="464">
        <v>1.76149</v>
      </c>
      <c r="F12" s="584">
        <v>-99.688030149192571</v>
      </c>
      <c r="G12" s="464">
        <v>1.76149</v>
      </c>
      <c r="H12" s="584">
        <v>-99.688030149192571</v>
      </c>
      <c r="I12" s="719">
        <v>4.3505253184363631E-4</v>
      </c>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row>
    <row r="13" spans="1:45" s="436" customFormat="1" x14ac:dyDescent="0.2">
      <c r="A13" s="434"/>
      <c r="B13" s="435" t="s">
        <v>326</v>
      </c>
      <c r="C13" s="462" t="s">
        <v>142</v>
      </c>
      <c r="D13" s="420" t="s">
        <v>142</v>
      </c>
      <c r="E13" s="464" t="s">
        <v>142</v>
      </c>
      <c r="F13" s="584" t="s">
        <v>142</v>
      </c>
      <c r="G13" s="464" t="s">
        <v>142</v>
      </c>
      <c r="H13" s="584" t="s">
        <v>142</v>
      </c>
      <c r="I13" s="719" t="s">
        <v>142</v>
      </c>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row>
    <row r="14" spans="1:45" s="436" customFormat="1" x14ac:dyDescent="0.2">
      <c r="A14" s="434"/>
      <c r="B14" s="11" t="s">
        <v>235</v>
      </c>
      <c r="C14" s="460">
        <v>1883.85753</v>
      </c>
      <c r="D14" s="142">
        <v>287.33159053832804</v>
      </c>
      <c r="E14" s="463">
        <v>13450.899070000003</v>
      </c>
      <c r="F14" s="142">
        <v>-25.511184192522872</v>
      </c>
      <c r="G14" s="463">
        <v>17620.739100000006</v>
      </c>
      <c r="H14" s="142">
        <v>-4.198619352648076</v>
      </c>
      <c r="I14" s="503">
        <v>4.3519674584647996</v>
      </c>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row>
    <row r="15" spans="1:45" x14ac:dyDescent="0.2">
      <c r="A15" s="1"/>
      <c r="B15" s="435" t="s">
        <v>329</v>
      </c>
      <c r="C15" s="462">
        <v>1883.85753</v>
      </c>
      <c r="D15" s="420">
        <v>287.33159053832804</v>
      </c>
      <c r="E15" s="464">
        <v>13450.899070000003</v>
      </c>
      <c r="F15" s="584">
        <v>-17.245079441696078</v>
      </c>
      <c r="G15" s="464">
        <v>17620.739100000006</v>
      </c>
      <c r="H15" s="584">
        <v>6.2176355419306475</v>
      </c>
      <c r="I15" s="678">
        <v>4.3519674584647996</v>
      </c>
      <c r="J15" s="1"/>
    </row>
    <row r="16" spans="1:45" x14ac:dyDescent="0.2">
      <c r="A16" s="1"/>
      <c r="B16" s="435" t="s">
        <v>326</v>
      </c>
      <c r="C16" s="462">
        <v>0</v>
      </c>
      <c r="D16" s="420" t="s">
        <v>142</v>
      </c>
      <c r="E16" s="464">
        <v>0</v>
      </c>
      <c r="F16" s="584">
        <v>-100</v>
      </c>
      <c r="G16" s="464">
        <v>0</v>
      </c>
      <c r="H16" s="584">
        <v>-100</v>
      </c>
      <c r="I16" s="665">
        <v>0</v>
      </c>
      <c r="J16" s="1"/>
    </row>
    <row r="17" spans="1:45" s="436" customFormat="1" x14ac:dyDescent="0.2">
      <c r="A17" s="434"/>
      <c r="B17" s="11" t="s">
        <v>605</v>
      </c>
      <c r="C17" s="460">
        <v>0</v>
      </c>
      <c r="D17" s="702" t="s">
        <v>142</v>
      </c>
      <c r="E17" s="463">
        <v>209.15199999999999</v>
      </c>
      <c r="F17" s="149">
        <v>1.5838477641081932</v>
      </c>
      <c r="G17" s="463">
        <v>226.995</v>
      </c>
      <c r="H17" s="149">
        <v>-23.643207459583827</v>
      </c>
      <c r="I17" s="503">
        <v>5.606319051816714E-2</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s="436" customFormat="1" x14ac:dyDescent="0.2">
      <c r="A18" s="434"/>
      <c r="B18" s="11" t="s">
        <v>207</v>
      </c>
      <c r="C18" s="460">
        <v>962.56939999999997</v>
      </c>
      <c r="D18" s="142">
        <v>302.81411387347038</v>
      </c>
      <c r="E18" s="463">
        <v>9439.5733800000016</v>
      </c>
      <c r="F18" s="142">
        <v>-41.862950455701437</v>
      </c>
      <c r="G18" s="463">
        <v>11513.266750000003</v>
      </c>
      <c r="H18" s="142">
        <v>-39.243814146558286</v>
      </c>
      <c r="I18" s="503">
        <v>2.8435448679121968</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x14ac:dyDescent="0.2">
      <c r="A19" s="1"/>
      <c r="B19" s="435" t="s">
        <v>329</v>
      </c>
      <c r="C19" s="462">
        <v>962.56939999999997</v>
      </c>
      <c r="D19" s="420">
        <v>302.81411387347038</v>
      </c>
      <c r="E19" s="464">
        <v>9439.5733800000016</v>
      </c>
      <c r="F19" s="584">
        <v>-11.916125184831927</v>
      </c>
      <c r="G19" s="464">
        <v>11513.266750000003</v>
      </c>
      <c r="H19" s="584">
        <v>-7.9198896071351301</v>
      </c>
      <c r="I19" s="678">
        <v>2.8435448679121968</v>
      </c>
      <c r="J19" s="1"/>
    </row>
    <row r="20" spans="1:45" x14ac:dyDescent="0.2">
      <c r="A20" s="1"/>
      <c r="B20" s="435" t="s">
        <v>326</v>
      </c>
      <c r="C20" s="462">
        <v>0</v>
      </c>
      <c r="D20" s="420" t="s">
        <v>142</v>
      </c>
      <c r="E20" s="464">
        <v>0</v>
      </c>
      <c r="F20" s="699">
        <v>-100</v>
      </c>
      <c r="G20" s="464">
        <v>0</v>
      </c>
      <c r="H20" s="584">
        <v>-100</v>
      </c>
      <c r="I20" s="665">
        <v>0</v>
      </c>
      <c r="J20" s="1"/>
    </row>
    <row r="21" spans="1:45" s="436" customFormat="1" x14ac:dyDescent="0.2">
      <c r="A21" s="1"/>
      <c r="B21" s="11" t="s">
        <v>237</v>
      </c>
      <c r="C21" s="460">
        <v>72.144289999999998</v>
      </c>
      <c r="D21" s="142" t="s">
        <v>142</v>
      </c>
      <c r="E21" s="463">
        <v>3043.8633499999996</v>
      </c>
      <c r="F21" s="142">
        <v>103.55745529345901</v>
      </c>
      <c r="G21" s="463">
        <v>3405.32998</v>
      </c>
      <c r="H21" s="142">
        <v>92.475806948550002</v>
      </c>
      <c r="I21" s="503">
        <v>0.84104787967120975</v>
      </c>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s="436" customFormat="1" x14ac:dyDescent="0.2">
      <c r="A22" s="689"/>
      <c r="B22" s="435" t="s">
        <v>329</v>
      </c>
      <c r="C22" s="462">
        <v>72.144289999999998</v>
      </c>
      <c r="D22" s="420" t="s">
        <v>142</v>
      </c>
      <c r="E22" s="464">
        <v>3043.0681399999999</v>
      </c>
      <c r="F22" s="584">
        <v>103.50427586146384</v>
      </c>
      <c r="G22" s="464">
        <v>3404.5347700000002</v>
      </c>
      <c r="H22" s="584">
        <v>92.430860148286158</v>
      </c>
      <c r="I22" s="678">
        <v>0.8408514788265572</v>
      </c>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x14ac:dyDescent="0.2">
      <c r="A23" s="689"/>
      <c r="B23" s="435" t="s">
        <v>326</v>
      </c>
      <c r="C23" s="462">
        <v>0</v>
      </c>
      <c r="D23" s="420" t="s">
        <v>142</v>
      </c>
      <c r="E23" s="464">
        <v>0.79521000000000008</v>
      </c>
      <c r="F23" s="584" t="s">
        <v>142</v>
      </c>
      <c r="G23" s="464">
        <v>0.79521000000000008</v>
      </c>
      <c r="H23" s="584" t="s">
        <v>142</v>
      </c>
      <c r="I23" s="719">
        <v>1.9640084465275313E-4</v>
      </c>
      <c r="J23" s="1"/>
    </row>
    <row r="24" spans="1:45" x14ac:dyDescent="0.2">
      <c r="A24" s="735"/>
      <c r="B24" s="11" t="s">
        <v>209</v>
      </c>
      <c r="C24" s="460">
        <v>2560.8480800000002</v>
      </c>
      <c r="D24" s="142">
        <v>-16.462506993866519</v>
      </c>
      <c r="E24" s="463">
        <v>29228.678969999997</v>
      </c>
      <c r="F24" s="149">
        <v>-9.0031314032308902</v>
      </c>
      <c r="G24" s="463">
        <v>35188.691740000002</v>
      </c>
      <c r="H24" s="149">
        <v>-3.6907975616816358</v>
      </c>
      <c r="I24" s="503">
        <v>8.6908977250806156</v>
      </c>
      <c r="J24" s="1"/>
    </row>
    <row r="25" spans="1:45" x14ac:dyDescent="0.2">
      <c r="A25" s="735" t="s">
        <v>446</v>
      </c>
      <c r="B25" s="145"/>
      <c r="C25" s="461">
        <v>5479.4193000000005</v>
      </c>
      <c r="D25" s="148">
        <v>44.543792693624304</v>
      </c>
      <c r="E25" s="461">
        <v>55373.928260000008</v>
      </c>
      <c r="F25" s="148">
        <v>-19.37490630709582</v>
      </c>
      <c r="G25" s="461">
        <v>67956.784060000005</v>
      </c>
      <c r="H25" s="231">
        <v>-11.180708664135766</v>
      </c>
      <c r="I25" s="148">
        <v>16.783956174178833</v>
      </c>
      <c r="J25" s="1"/>
    </row>
    <row r="26" spans="1:45" x14ac:dyDescent="0.2">
      <c r="A26" s="686"/>
      <c r="B26" s="11" t="s">
        <v>330</v>
      </c>
      <c r="C26" s="460">
        <v>2732.7794800000001</v>
      </c>
      <c r="D26" s="142">
        <v>210.66413346780695</v>
      </c>
      <c r="E26" s="463">
        <v>23513.660370000001</v>
      </c>
      <c r="F26" s="149">
        <v>-22.887291087027634</v>
      </c>
      <c r="G26" s="463">
        <v>25269.21818</v>
      </c>
      <c r="H26" s="149">
        <v>-29.533704898145341</v>
      </c>
      <c r="I26" s="503">
        <v>6.240987656426233</v>
      </c>
      <c r="J26" s="1"/>
    </row>
    <row r="27" spans="1:45" x14ac:dyDescent="0.2">
      <c r="A27" s="160" t="s">
        <v>344</v>
      </c>
      <c r="B27" s="145"/>
      <c r="C27" s="461">
        <v>2732.7794800000001</v>
      </c>
      <c r="D27" s="148">
        <v>210.66413346780695</v>
      </c>
      <c r="E27" s="461">
        <v>23513.660370000001</v>
      </c>
      <c r="F27" s="148">
        <v>-22.887291087027634</v>
      </c>
      <c r="G27" s="461">
        <v>25269.21818</v>
      </c>
      <c r="H27" s="231">
        <v>-29.533704898145341</v>
      </c>
      <c r="I27" s="148">
        <v>6.240987656426233</v>
      </c>
      <c r="J27" s="1"/>
    </row>
    <row r="28" spans="1:45" x14ac:dyDescent="0.2">
      <c r="A28" s="689"/>
      <c r="B28" s="11" t="s">
        <v>212</v>
      </c>
      <c r="C28" s="460">
        <v>0</v>
      </c>
      <c r="D28" s="702" t="s">
        <v>142</v>
      </c>
      <c r="E28" s="463">
        <v>0</v>
      </c>
      <c r="F28" s="149">
        <v>-100</v>
      </c>
      <c r="G28" s="463">
        <v>0</v>
      </c>
      <c r="H28" s="149">
        <v>-100</v>
      </c>
      <c r="I28" s="697">
        <v>0</v>
      </c>
      <c r="J28" s="1"/>
    </row>
    <row r="29" spans="1:45" x14ac:dyDescent="0.2">
      <c r="A29" s="689"/>
      <c r="B29" s="11" t="s">
        <v>213</v>
      </c>
      <c r="C29" s="460">
        <v>13968.271720000002</v>
      </c>
      <c r="D29" s="142">
        <v>-8.4134023433751999</v>
      </c>
      <c r="E29" s="463">
        <v>155878.06687000001</v>
      </c>
      <c r="F29" s="142">
        <v>101.12074740656256</v>
      </c>
      <c r="G29" s="463">
        <v>184578.84121000001</v>
      </c>
      <c r="H29" s="142">
        <v>70.857663038061887</v>
      </c>
      <c r="I29" s="503">
        <v>45.587254082154892</v>
      </c>
      <c r="J29" s="1"/>
    </row>
    <row r="30" spans="1:45" x14ac:dyDescent="0.2">
      <c r="A30" s="434"/>
      <c r="B30" s="435" t="s">
        <v>329</v>
      </c>
      <c r="C30" s="462">
        <v>11551.186350000002</v>
      </c>
      <c r="D30" s="420">
        <v>-21.714861396114198</v>
      </c>
      <c r="E30" s="464">
        <v>138173.71206999998</v>
      </c>
      <c r="F30" s="584">
        <v>88.187331977858378</v>
      </c>
      <c r="G30" s="464">
        <v>165381.71226</v>
      </c>
      <c r="H30" s="584">
        <v>59.098069062629833</v>
      </c>
      <c r="I30" s="678">
        <v>40.845950098694146</v>
      </c>
      <c r="J30" s="1"/>
    </row>
    <row r="31" spans="1:45" x14ac:dyDescent="0.2">
      <c r="A31" s="434"/>
      <c r="B31" s="435" t="s">
        <v>326</v>
      </c>
      <c r="C31" s="462">
        <v>2417.0853700000002</v>
      </c>
      <c r="D31" s="420">
        <v>387.15562316955277</v>
      </c>
      <c r="E31" s="464">
        <v>14324.29355</v>
      </c>
      <c r="F31" s="584">
        <v>298.85102490820663</v>
      </c>
      <c r="G31" s="464">
        <v>19197.128949999998</v>
      </c>
      <c r="H31" s="584">
        <v>370.37668193817763</v>
      </c>
      <c r="I31" s="665">
        <v>4.7413039834607451</v>
      </c>
      <c r="J31" s="1"/>
    </row>
    <row r="32" spans="1:45" x14ac:dyDescent="0.2">
      <c r="A32" s="1"/>
      <c r="B32" s="11" t="s">
        <v>214</v>
      </c>
      <c r="C32" s="460">
        <v>0</v>
      </c>
      <c r="D32" s="142" t="s">
        <v>142</v>
      </c>
      <c r="E32" s="463">
        <v>0</v>
      </c>
      <c r="F32" s="149">
        <v>-100</v>
      </c>
      <c r="G32" s="463">
        <v>0</v>
      </c>
      <c r="H32" s="149">
        <v>-100</v>
      </c>
      <c r="I32" s="503">
        <v>0</v>
      </c>
      <c r="J32" s="1"/>
    </row>
    <row r="33" spans="1:45" x14ac:dyDescent="0.2">
      <c r="A33" s="689"/>
      <c r="B33" s="11" t="s">
        <v>216</v>
      </c>
      <c r="C33" s="460">
        <v>1083.71651</v>
      </c>
      <c r="D33" s="142" t="s">
        <v>142</v>
      </c>
      <c r="E33" s="463">
        <v>3905.6783700000001</v>
      </c>
      <c r="F33" s="149">
        <v>303.63603392520901</v>
      </c>
      <c r="G33" s="463">
        <v>3905.6783700000001</v>
      </c>
      <c r="H33" s="149">
        <v>303.63603392520901</v>
      </c>
      <c r="I33" s="503">
        <v>0.96462384880721808</v>
      </c>
      <c r="J33" s="1"/>
    </row>
    <row r="34" spans="1:45" x14ac:dyDescent="0.2">
      <c r="A34" s="689"/>
      <c r="B34" s="11" t="s">
        <v>613</v>
      </c>
      <c r="C34" s="460">
        <v>0</v>
      </c>
      <c r="D34" s="142">
        <v>-100</v>
      </c>
      <c r="E34" s="463">
        <v>7999.9618700000001</v>
      </c>
      <c r="F34" s="142">
        <v>-6.9623149432664437</v>
      </c>
      <c r="G34" s="463">
        <v>9970.2890599999992</v>
      </c>
      <c r="H34" s="142">
        <v>4.1436871891935052</v>
      </c>
      <c r="I34" s="503">
        <v>2.4624604731028326</v>
      </c>
      <c r="J34" s="1"/>
    </row>
    <row r="35" spans="1:45" x14ac:dyDescent="0.2">
      <c r="A35" s="434"/>
      <c r="B35" s="11" t="s">
        <v>218</v>
      </c>
      <c r="C35" s="460">
        <v>6107.70327</v>
      </c>
      <c r="D35" s="142">
        <v>127.90342018159093</v>
      </c>
      <c r="E35" s="463">
        <v>37105.84519</v>
      </c>
      <c r="F35" s="142">
        <v>11.474131207918475</v>
      </c>
      <c r="G35" s="463">
        <v>48014.819269999993</v>
      </c>
      <c r="H35" s="142">
        <v>17.990901116886587</v>
      </c>
      <c r="I35" s="503">
        <v>11.858692748427817</v>
      </c>
      <c r="J35" s="1"/>
    </row>
    <row r="36" spans="1:45" x14ac:dyDescent="0.2">
      <c r="A36" s="160" t="s">
        <v>447</v>
      </c>
      <c r="B36" s="145"/>
      <c r="C36" s="461">
        <v>21159.691500000001</v>
      </c>
      <c r="D36" s="148">
        <v>12.564330355512801</v>
      </c>
      <c r="E36" s="461">
        <v>204889.55230000001</v>
      </c>
      <c r="F36" s="148">
        <v>63.427714309361861</v>
      </c>
      <c r="G36" s="461">
        <v>246469.62791000004</v>
      </c>
      <c r="H36" s="231">
        <v>50.031756292858006</v>
      </c>
      <c r="I36" s="148">
        <v>60.873031152492771</v>
      </c>
      <c r="J36" s="166"/>
    </row>
    <row r="37" spans="1:45" x14ac:dyDescent="0.2">
      <c r="A37" s="434"/>
      <c r="B37" s="11" t="s">
        <v>657</v>
      </c>
      <c r="C37" s="460">
        <v>0</v>
      </c>
      <c r="D37" s="142" t="s">
        <v>142</v>
      </c>
      <c r="E37" s="463">
        <v>168.30257</v>
      </c>
      <c r="F37" s="142" t="s">
        <v>142</v>
      </c>
      <c r="G37" s="463">
        <v>168.30257</v>
      </c>
      <c r="H37" s="142" t="s">
        <v>142</v>
      </c>
      <c r="I37" s="748">
        <v>4.1567343098337678E-2</v>
      </c>
      <c r="J37" s="1"/>
    </row>
    <row r="38" spans="1:45" x14ac:dyDescent="0.2">
      <c r="A38" s="160" t="s">
        <v>463</v>
      </c>
      <c r="B38" s="145"/>
      <c r="C38" s="461">
        <v>0</v>
      </c>
      <c r="D38" s="148" t="s">
        <v>142</v>
      </c>
      <c r="E38" s="461">
        <v>168.30257</v>
      </c>
      <c r="F38" s="148" t="s">
        <v>142</v>
      </c>
      <c r="G38" s="461">
        <v>168.30257</v>
      </c>
      <c r="H38" s="231" t="s">
        <v>142</v>
      </c>
      <c r="I38" s="749">
        <v>4.1567343098337678E-2</v>
      </c>
      <c r="J38" s="1"/>
    </row>
    <row r="39" spans="1:45" ht="14.25" customHeight="1" x14ac:dyDescent="0.2">
      <c r="A39" s="706" t="s">
        <v>114</v>
      </c>
      <c r="B39" s="707"/>
      <c r="C39" s="707">
        <v>40408.725680000003</v>
      </c>
      <c r="D39" s="708">
        <v>40.599438811357032</v>
      </c>
      <c r="E39" s="709">
        <v>340114.45989999996</v>
      </c>
      <c r="F39" s="708">
        <v>13.20200720668748</v>
      </c>
      <c r="G39" s="709">
        <v>404891.33404999995</v>
      </c>
      <c r="H39" s="710">
        <v>9.1913060670103039</v>
      </c>
      <c r="I39" s="711">
        <v>100</v>
      </c>
      <c r="J39" s="1"/>
    </row>
    <row r="40" spans="1:45" ht="14.25" customHeight="1" x14ac:dyDescent="0.2">
      <c r="A40" s="734"/>
      <c r="B40" s="734" t="s">
        <v>331</v>
      </c>
      <c r="C40" s="181">
        <v>14469.75757</v>
      </c>
      <c r="D40" s="155">
        <v>-6.5297542772058321</v>
      </c>
      <c r="E40" s="525">
        <v>164109.01414999997</v>
      </c>
      <c r="F40" s="526">
        <v>60.178347465628931</v>
      </c>
      <c r="G40" s="525">
        <v>197922.01437000002</v>
      </c>
      <c r="H40" s="526">
        <v>46.201472374428867</v>
      </c>
      <c r="I40" s="526">
        <v>48.882748956429545</v>
      </c>
      <c r="J40" s="1"/>
    </row>
    <row r="41" spans="1:45" ht="14.25" customHeight="1" x14ac:dyDescent="0.2">
      <c r="A41" s="734"/>
      <c r="B41" s="734" t="s">
        <v>332</v>
      </c>
      <c r="C41" s="181">
        <v>25938.968109999998</v>
      </c>
      <c r="D41" s="155">
        <v>95.622365261998468</v>
      </c>
      <c r="E41" s="525">
        <v>176005.44575000001</v>
      </c>
      <c r="F41" s="526">
        <v>-11.106210719300254</v>
      </c>
      <c r="G41" s="525">
        <v>206969.31967999996</v>
      </c>
      <c r="H41" s="526">
        <v>-12.089898326053302</v>
      </c>
      <c r="I41" s="526">
        <v>51.117251043570455</v>
      </c>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row>
    <row r="42" spans="1:45" ht="14.25" customHeight="1" x14ac:dyDescent="0.2">
      <c r="A42" s="478" t="s">
        <v>450</v>
      </c>
      <c r="B42" s="153"/>
      <c r="C42" s="413">
        <v>13090.633989999998</v>
      </c>
      <c r="D42" s="414">
        <v>150.77787692762334</v>
      </c>
      <c r="E42" s="415">
        <v>69179.512650000004</v>
      </c>
      <c r="F42" s="416">
        <v>-20.060423631509817</v>
      </c>
      <c r="G42" s="415">
        <v>82939.661590000003</v>
      </c>
      <c r="H42" s="416">
        <v>-20.215900987387549</v>
      </c>
      <c r="I42" s="416">
        <v>20.4844249839533</v>
      </c>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row>
    <row r="43" spans="1:45" ht="14.25" customHeight="1" x14ac:dyDescent="0.2">
      <c r="A43" s="478" t="s">
        <v>451</v>
      </c>
      <c r="B43" s="153"/>
      <c r="C43" s="413">
        <v>27318.091690000001</v>
      </c>
      <c r="D43" s="414">
        <v>16.146835903401808</v>
      </c>
      <c r="E43" s="415">
        <v>270934.94725000003</v>
      </c>
      <c r="F43" s="416">
        <v>26.658745116902061</v>
      </c>
      <c r="G43" s="415">
        <v>321951.67245999991</v>
      </c>
      <c r="H43" s="416">
        <v>20.647120466588014</v>
      </c>
      <c r="I43" s="416">
        <v>79.515575016046697</v>
      </c>
    </row>
    <row r="44" spans="1:45" s="1" customFormat="1" ht="15" customHeight="1" x14ac:dyDescent="0.2">
      <c r="A44" s="734" t="s">
        <v>659</v>
      </c>
      <c r="B44" s="734"/>
      <c r="C44" s="181">
        <v>1956.00182</v>
      </c>
      <c r="D44" s="155">
        <v>302.16485799563861</v>
      </c>
      <c r="E44" s="525">
        <v>16496.523910000004</v>
      </c>
      <c r="F44" s="526">
        <v>-17.999451017397345</v>
      </c>
      <c r="G44" s="525">
        <v>21041.157570000003</v>
      </c>
      <c r="H44" s="526">
        <v>0.83752927446204617</v>
      </c>
      <c r="I44" s="526">
        <v>5.1967418910975347</v>
      </c>
    </row>
    <row r="45" spans="1:45" s="1" customFormat="1" ht="13.5" customHeight="1" x14ac:dyDescent="0.2">
      <c r="A45" s="851" t="s">
        <v>633</v>
      </c>
      <c r="B45" s="851"/>
      <c r="C45" s="851"/>
      <c r="D45" s="851"/>
      <c r="E45" s="851"/>
      <c r="F45" s="851"/>
      <c r="G45" s="851"/>
      <c r="H45" s="851"/>
      <c r="I45" s="690" t="s">
        <v>221</v>
      </c>
      <c r="J45" s="689"/>
      <c r="K45" s="689"/>
    </row>
    <row r="46" spans="1:45" s="1" customFormat="1" x14ac:dyDescent="0.2">
      <c r="A46" s="851"/>
      <c r="B46" s="851"/>
      <c r="C46" s="851"/>
      <c r="D46" s="851"/>
      <c r="E46" s="851"/>
      <c r="F46" s="851"/>
      <c r="G46" s="851"/>
      <c r="H46" s="851"/>
      <c r="I46" s="689"/>
      <c r="J46" s="689"/>
      <c r="K46" s="689"/>
    </row>
    <row r="47" spans="1:45" s="1" customFormat="1" ht="14.25" customHeight="1" x14ac:dyDescent="0.2">
      <c r="A47" s="437" t="s">
        <v>476</v>
      </c>
      <c r="J47" s="689"/>
      <c r="K47" s="689"/>
    </row>
    <row r="48" spans="1:45" s="1" customFormat="1" x14ac:dyDescent="0.2">
      <c r="I48" s="689"/>
      <c r="J48" s="689"/>
      <c r="K48" s="689"/>
    </row>
    <row r="49" spans="9:9" s="1" customFormat="1" x14ac:dyDescent="0.2"/>
    <row r="50" spans="9:9" s="1" customFormat="1" x14ac:dyDescent="0.2">
      <c r="I50" s="694"/>
    </row>
    <row r="51" spans="9:9" s="1" customFormat="1" x14ac:dyDescent="0.2"/>
    <row r="52" spans="9:9" s="1" customFormat="1" x14ac:dyDescent="0.2"/>
    <row r="53" spans="9:9" s="1" customFormat="1" x14ac:dyDescent="0.2"/>
    <row r="54" spans="9:9" s="1" customFormat="1" x14ac:dyDescent="0.2"/>
    <row r="55" spans="9:9" s="1" customFormat="1" x14ac:dyDescent="0.2"/>
    <row r="56" spans="9:9" s="1" customFormat="1" x14ac:dyDescent="0.2"/>
    <row r="57" spans="9:9" s="1" customFormat="1" x14ac:dyDescent="0.2"/>
    <row r="58" spans="9:9" s="1" customFormat="1" x14ac:dyDescent="0.2"/>
    <row r="59" spans="9:9" s="1" customFormat="1" x14ac:dyDescent="0.2"/>
    <row r="60" spans="9:9" s="1" customFormat="1" x14ac:dyDescent="0.2"/>
    <row r="61" spans="9:9" s="1" customFormat="1" x14ac:dyDescent="0.2"/>
    <row r="62" spans="9:9" s="1" customFormat="1" x14ac:dyDescent="0.2"/>
    <row r="63" spans="9:9" s="1" customFormat="1" x14ac:dyDescent="0.2"/>
    <row r="64" spans="9: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5:H46"/>
    <mergeCell ref="A3:A4"/>
    <mergeCell ref="B3:B4"/>
    <mergeCell ref="C3:D3"/>
    <mergeCell ref="E3:F3"/>
    <mergeCell ref="G3:I3"/>
  </mergeCells>
  <conditionalFormatting sqref="D17">
    <cfRule type="cellIs" dxfId="63" priority="20" operator="between">
      <formula>0</formula>
      <formula>0.5</formula>
    </cfRule>
    <cfRule type="cellIs" dxfId="62" priority="21" operator="between">
      <formula>0</formula>
      <formula>0.49</formula>
    </cfRule>
  </conditionalFormatting>
  <conditionalFormatting sqref="F20">
    <cfRule type="cellIs" dxfId="61" priority="19" operator="between">
      <formula>0.00001</formula>
      <formula>0.499</formula>
    </cfRule>
  </conditionalFormatting>
  <conditionalFormatting sqref="F20">
    <cfRule type="cellIs" dxfId="60" priority="18" operator="between">
      <formula>0.00001</formula>
      <formula>0.499</formula>
    </cfRule>
  </conditionalFormatting>
  <conditionalFormatting sqref="F20">
    <cfRule type="cellIs" dxfId="59" priority="17" operator="between">
      <formula>0.00001</formula>
      <formula>0.499</formula>
    </cfRule>
  </conditionalFormatting>
  <conditionalFormatting sqref="D28">
    <cfRule type="cellIs" dxfId="58" priority="15" operator="between">
      <formula>0</formula>
      <formula>0.5</formula>
    </cfRule>
    <cfRule type="cellIs" dxfId="57" priority="16" operator="between">
      <formula>0</formula>
      <formula>0.49</formula>
    </cfRule>
  </conditionalFormatting>
  <conditionalFormatting sqref="I23">
    <cfRule type="cellIs" dxfId="56" priority="13" operator="between">
      <formula>0</formula>
      <formula>0.5</formula>
    </cfRule>
    <cfRule type="cellIs" dxfId="55" priority="14" operator="between">
      <formula>0</formula>
      <formula>0.49</formula>
    </cfRule>
  </conditionalFormatting>
  <conditionalFormatting sqref="I11:I12">
    <cfRule type="cellIs" dxfId="54" priority="7" operator="between">
      <formula>0</formula>
      <formula>0.5</formula>
    </cfRule>
    <cfRule type="cellIs" dxfId="53" priority="8" operator="between">
      <formula>0</formula>
      <formula>0.49</formula>
    </cfRule>
  </conditionalFormatting>
  <conditionalFormatting sqref="I37">
    <cfRule type="cellIs" dxfId="52" priority="5" operator="between">
      <formula>0</formula>
      <formula>0.5</formula>
    </cfRule>
    <cfRule type="cellIs" dxfId="51" priority="6" operator="between">
      <formula>0</formula>
      <formula>0.49</formula>
    </cfRule>
  </conditionalFormatting>
  <conditionalFormatting sqref="I38">
    <cfRule type="cellIs" dxfId="50" priority="3" operator="between">
      <formula>0</formula>
      <formula>0.5</formula>
    </cfRule>
    <cfRule type="cellIs" dxfId="49" priority="4" operator="between">
      <formula>0</formula>
      <formula>0.49</formula>
    </cfRule>
  </conditionalFormatting>
  <conditionalFormatting sqref="I13">
    <cfRule type="cellIs" dxfId="48" priority="1" operator="between">
      <formula>0</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3" t="s">
        <v>18</v>
      </c>
      <c r="B1" s="843"/>
      <c r="C1" s="843"/>
      <c r="D1" s="843"/>
      <c r="E1" s="843"/>
      <c r="F1" s="843"/>
      <c r="G1" s="1"/>
      <c r="H1" s="1"/>
    </row>
    <row r="2" spans="1:9" x14ac:dyDescent="0.2">
      <c r="A2" s="844"/>
      <c r="B2" s="844"/>
      <c r="C2" s="844"/>
      <c r="D2" s="844"/>
      <c r="E2" s="844"/>
      <c r="F2" s="844"/>
      <c r="G2" s="10"/>
      <c r="H2" s="55" t="s">
        <v>471</v>
      </c>
    </row>
    <row r="3" spans="1:9" x14ac:dyDescent="0.2">
      <c r="A3" s="11"/>
      <c r="B3" s="808">
        <f>INDICE!A3</f>
        <v>44470</v>
      </c>
      <c r="C3" s="808">
        <v>41671</v>
      </c>
      <c r="D3" s="807" t="s">
        <v>115</v>
      </c>
      <c r="E3" s="807"/>
      <c r="F3" s="807" t="s">
        <v>116</v>
      </c>
      <c r="G3" s="807"/>
      <c r="H3" s="807"/>
    </row>
    <row r="4" spans="1:9" x14ac:dyDescent="0.2">
      <c r="A4" s="260"/>
      <c r="B4" s="184" t="s">
        <v>54</v>
      </c>
      <c r="C4" s="185" t="s">
        <v>425</v>
      </c>
      <c r="D4" s="184" t="s">
        <v>54</v>
      </c>
      <c r="E4" s="185" t="s">
        <v>425</v>
      </c>
      <c r="F4" s="184" t="s">
        <v>54</v>
      </c>
      <c r="G4" s="186" t="s">
        <v>425</v>
      </c>
      <c r="H4" s="185" t="s">
        <v>475</v>
      </c>
      <c r="I4" s="55"/>
    </row>
    <row r="5" spans="1:9" ht="14.1" customHeight="1" x14ac:dyDescent="0.2">
      <c r="A5" s="417" t="s">
        <v>333</v>
      </c>
      <c r="B5" s="233">
        <v>14469.75757</v>
      </c>
      <c r="C5" s="234">
        <v>-6.5297542772058321</v>
      </c>
      <c r="D5" s="233">
        <v>164109.01414999997</v>
      </c>
      <c r="E5" s="234">
        <v>60.178347465628967</v>
      </c>
      <c r="F5" s="233">
        <v>197922.01437000002</v>
      </c>
      <c r="G5" s="234">
        <v>46.201472374428867</v>
      </c>
      <c r="H5" s="234">
        <v>48.882748956429545</v>
      </c>
    </row>
    <row r="6" spans="1:9" x14ac:dyDescent="0.2">
      <c r="A6" s="409" t="s">
        <v>334</v>
      </c>
      <c r="B6" s="438">
        <v>7236.34076</v>
      </c>
      <c r="C6" s="511">
        <v>-3.5330038799275774</v>
      </c>
      <c r="D6" s="438">
        <v>72296.346839999998</v>
      </c>
      <c r="E6" s="439">
        <v>57.312924404675435</v>
      </c>
      <c r="F6" s="438">
        <v>86186.033200000005</v>
      </c>
      <c r="G6" s="439">
        <v>40.63540956858462</v>
      </c>
      <c r="H6" s="439">
        <v>21.286213349618617</v>
      </c>
    </row>
    <row r="7" spans="1:9" x14ac:dyDescent="0.2">
      <c r="A7" s="409" t="s">
        <v>335</v>
      </c>
      <c r="B7" s="440">
        <v>4314.8455899999999</v>
      </c>
      <c r="C7" s="439">
        <v>-40.516962488075222</v>
      </c>
      <c r="D7" s="438">
        <v>65877.36523000001</v>
      </c>
      <c r="E7" s="439">
        <v>139.84655121640216</v>
      </c>
      <c r="F7" s="438">
        <v>79195.679060000009</v>
      </c>
      <c r="G7" s="439">
        <v>85.616766334413896</v>
      </c>
      <c r="H7" s="439">
        <v>19.559736749075533</v>
      </c>
    </row>
    <row r="8" spans="1:9" x14ac:dyDescent="0.2">
      <c r="A8" s="409" t="s">
        <v>524</v>
      </c>
      <c r="B8" s="440">
        <v>72.144289999999998</v>
      </c>
      <c r="C8" s="477" t="s">
        <v>142</v>
      </c>
      <c r="D8" s="438">
        <v>3043.0681399999999</v>
      </c>
      <c r="E8" s="477">
        <v>103.50427586146384</v>
      </c>
      <c r="F8" s="438">
        <v>3404.5347700000002</v>
      </c>
      <c r="G8" s="477">
        <v>92.430860148286158</v>
      </c>
      <c r="H8" s="439">
        <v>0.8408514788265572</v>
      </c>
    </row>
    <row r="9" spans="1:9" x14ac:dyDescent="0.2">
      <c r="A9" s="409" t="s">
        <v>525</v>
      </c>
      <c r="B9" s="438">
        <v>2846.4269300000001</v>
      </c>
      <c r="C9" s="439">
        <v>292.43233849560892</v>
      </c>
      <c r="D9" s="438">
        <v>22892.233940000002</v>
      </c>
      <c r="E9" s="439">
        <v>-16.861642324097883</v>
      </c>
      <c r="F9" s="438">
        <v>29135.767340000002</v>
      </c>
      <c r="G9" s="439">
        <v>-1.7590130175226186</v>
      </c>
      <c r="H9" s="439">
        <v>7.1959473789088388</v>
      </c>
    </row>
    <row r="10" spans="1:9" x14ac:dyDescent="0.2">
      <c r="A10" s="417" t="s">
        <v>336</v>
      </c>
      <c r="B10" s="419">
        <v>25938.968109999998</v>
      </c>
      <c r="C10" s="234">
        <v>95.622365261998468</v>
      </c>
      <c r="D10" s="419">
        <v>175795.49854000003</v>
      </c>
      <c r="E10" s="234">
        <v>-11.119822626301628</v>
      </c>
      <c r="F10" s="419">
        <v>206741.52946999998</v>
      </c>
      <c r="G10" s="234">
        <v>-12.075629668741509</v>
      </c>
      <c r="H10" s="234">
        <v>51.060991452207652</v>
      </c>
    </row>
    <row r="11" spans="1:9" x14ac:dyDescent="0.2">
      <c r="A11" s="409" t="s">
        <v>337</v>
      </c>
      <c r="B11" s="438">
        <v>5811.8213399999995</v>
      </c>
      <c r="C11" s="441">
        <v>560.69159757479167</v>
      </c>
      <c r="D11" s="438">
        <v>30906.100719999999</v>
      </c>
      <c r="E11" s="439">
        <v>-24.019979704550398</v>
      </c>
      <c r="F11" s="438">
        <v>36161.840429999997</v>
      </c>
      <c r="G11" s="439">
        <v>-26.412359233964516</v>
      </c>
      <c r="H11" s="439">
        <v>8.931245840281278</v>
      </c>
    </row>
    <row r="12" spans="1:9" x14ac:dyDescent="0.2">
      <c r="A12" s="409" t="s">
        <v>338</v>
      </c>
      <c r="B12" s="438">
        <v>4166.9684200000002</v>
      </c>
      <c r="C12" s="439">
        <v>36.226486989575562</v>
      </c>
      <c r="D12" s="438">
        <v>35661.257899999997</v>
      </c>
      <c r="E12" s="439">
        <v>-31.089496639916764</v>
      </c>
      <c r="F12" s="438">
        <v>41694.602119999996</v>
      </c>
      <c r="G12" s="439">
        <v>-30.639070959003266</v>
      </c>
      <c r="H12" s="439">
        <v>10.297726479582083</v>
      </c>
    </row>
    <row r="13" spans="1:9" x14ac:dyDescent="0.2">
      <c r="A13" s="409" t="s">
        <v>339</v>
      </c>
      <c r="B13" s="438">
        <v>2316.95757</v>
      </c>
      <c r="C13" s="447">
        <v>-15.912283938518065</v>
      </c>
      <c r="D13" s="438">
        <v>28084.853599999999</v>
      </c>
      <c r="E13" s="439">
        <v>-10.302972110303607</v>
      </c>
      <c r="F13" s="438">
        <v>30991.394359999998</v>
      </c>
      <c r="G13" s="439">
        <v>-11.719321157228304</v>
      </c>
      <c r="H13" s="439">
        <v>7.6542498576106537</v>
      </c>
    </row>
    <row r="14" spans="1:9" x14ac:dyDescent="0.2">
      <c r="A14" s="409" t="s">
        <v>340</v>
      </c>
      <c r="B14" s="438">
        <v>4335.5139500000005</v>
      </c>
      <c r="C14" s="439">
        <v>6.255363896515953</v>
      </c>
      <c r="D14" s="438">
        <v>37853.438040000008</v>
      </c>
      <c r="E14" s="439">
        <v>-10.198861360644742</v>
      </c>
      <c r="F14" s="438">
        <v>44805.251980000001</v>
      </c>
      <c r="G14" s="439">
        <v>-13.244170143547288</v>
      </c>
      <c r="H14" s="439">
        <v>11.065994308109101</v>
      </c>
    </row>
    <row r="15" spans="1:9" x14ac:dyDescent="0.2">
      <c r="A15" s="409" t="s">
        <v>341</v>
      </c>
      <c r="B15" s="438">
        <v>1979.64789</v>
      </c>
      <c r="C15" s="439">
        <v>-0.48811920173276058</v>
      </c>
      <c r="D15" s="438">
        <v>21357.073909999999</v>
      </c>
      <c r="E15" s="439">
        <v>33.260325725495207</v>
      </c>
      <c r="F15" s="438">
        <v>26955.917000000001</v>
      </c>
      <c r="G15" s="439">
        <v>40.501934511345254</v>
      </c>
      <c r="H15" s="439">
        <v>6.6575682740276241</v>
      </c>
    </row>
    <row r="16" spans="1:9" x14ac:dyDescent="0.2">
      <c r="A16" s="409" t="s">
        <v>342</v>
      </c>
      <c r="B16" s="438">
        <v>7328.0589399999999</v>
      </c>
      <c r="C16" s="439">
        <v>1376.9462278193805</v>
      </c>
      <c r="D16" s="438">
        <v>21932.774369999996</v>
      </c>
      <c r="E16" s="439">
        <v>38.179159872725052</v>
      </c>
      <c r="F16" s="438">
        <v>26132.523579999997</v>
      </c>
      <c r="G16" s="439">
        <v>31.018127005943306</v>
      </c>
      <c r="H16" s="721">
        <v>6.454206692596907</v>
      </c>
    </row>
    <row r="17" spans="1:8" x14ac:dyDescent="0.2">
      <c r="A17" s="417" t="s">
        <v>544</v>
      </c>
      <c r="B17" s="527">
        <v>0</v>
      </c>
      <c r="C17" s="700" t="s">
        <v>142</v>
      </c>
      <c r="D17" s="419">
        <v>209.94720999999998</v>
      </c>
      <c r="E17" s="680">
        <v>1.9700763996483537</v>
      </c>
      <c r="F17" s="419">
        <v>227.79021000000003</v>
      </c>
      <c r="G17" s="421">
        <v>-23.375713968555104</v>
      </c>
      <c r="H17" s="234">
        <v>5.6259591362819897E-2</v>
      </c>
    </row>
    <row r="18" spans="1:8" x14ac:dyDescent="0.2">
      <c r="A18" s="418" t="s">
        <v>114</v>
      </c>
      <c r="B18" s="61">
        <v>40408.725680000003</v>
      </c>
      <c r="C18" s="62">
        <v>40.599438811357061</v>
      </c>
      <c r="D18" s="61">
        <v>340114.45989999996</v>
      </c>
      <c r="E18" s="62">
        <v>13.202007206687503</v>
      </c>
      <c r="F18" s="61">
        <v>404891.33404999995</v>
      </c>
      <c r="G18" s="62">
        <v>9.1913060670103217</v>
      </c>
      <c r="H18" s="62">
        <v>100</v>
      </c>
    </row>
    <row r="19" spans="1:8" x14ac:dyDescent="0.2">
      <c r="A19" s="156"/>
      <c r="B19" s="1"/>
      <c r="C19" s="1"/>
      <c r="D19" s="1"/>
      <c r="E19" s="1"/>
      <c r="F19" s="1"/>
      <c r="G19" s="1"/>
      <c r="H19" s="161" t="s">
        <v>221</v>
      </c>
    </row>
    <row r="20" spans="1:8" x14ac:dyDescent="0.2">
      <c r="A20" s="133" t="s">
        <v>580</v>
      </c>
      <c r="B20" s="1"/>
      <c r="C20" s="1"/>
      <c r="D20" s="1"/>
      <c r="E20" s="1"/>
      <c r="F20" s="1"/>
      <c r="G20" s="1"/>
      <c r="H20" s="1"/>
    </row>
    <row r="21" spans="1:8" x14ac:dyDescent="0.2">
      <c r="A21" s="437" t="s">
        <v>536</v>
      </c>
      <c r="B21" s="1"/>
      <c r="C21" s="1"/>
      <c r="D21" s="1"/>
      <c r="E21" s="1"/>
      <c r="F21" s="1"/>
      <c r="G21" s="1"/>
      <c r="H21" s="1"/>
    </row>
    <row r="22" spans="1:8" x14ac:dyDescent="0.2">
      <c r="A22" s="852"/>
      <c r="B22" s="852"/>
      <c r="C22" s="852"/>
      <c r="D22" s="852"/>
      <c r="E22" s="852"/>
      <c r="F22" s="852"/>
      <c r="G22" s="852"/>
      <c r="H22" s="852"/>
    </row>
    <row r="23" spans="1:8" s="1" customFormat="1" x14ac:dyDescent="0.2">
      <c r="A23" s="852"/>
      <c r="B23" s="852"/>
      <c r="C23" s="852"/>
      <c r="D23" s="852"/>
      <c r="E23" s="852"/>
      <c r="F23" s="852"/>
      <c r="G23" s="852"/>
      <c r="H23" s="85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6" priority="8" operator="between">
      <formula>0.00001</formula>
      <formula>0.049999</formula>
    </cfRule>
  </conditionalFormatting>
  <conditionalFormatting sqref="G18">
    <cfRule type="cellIs" dxfId="45" priority="7" operator="between">
      <formula>0.00001</formula>
      <formula>0.049999</formula>
    </cfRule>
  </conditionalFormatting>
  <conditionalFormatting sqref="C6">
    <cfRule type="cellIs" dxfId="44" priority="5" operator="between">
      <formula>0.0001</formula>
      <formula>0.44999</formula>
    </cfRule>
  </conditionalFormatting>
  <conditionalFormatting sqref="C17">
    <cfRule type="cellIs" dxfId="43" priority="3" operator="between">
      <formula>0</formula>
      <formula>0.5</formula>
    </cfRule>
    <cfRule type="cellIs" dxfId="42"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506</v>
      </c>
      <c r="B1" s="1"/>
      <c r="C1" s="1"/>
      <c r="D1" s="1"/>
      <c r="E1" s="1"/>
      <c r="F1" s="1"/>
      <c r="G1" s="1"/>
      <c r="H1" s="1"/>
    </row>
    <row r="2" spans="1:8" x14ac:dyDescent="0.2">
      <c r="A2" s="1"/>
      <c r="B2" s="1"/>
      <c r="C2" s="1"/>
      <c r="D2" s="1"/>
      <c r="E2" s="1"/>
      <c r="F2" s="1"/>
      <c r="G2" s="55" t="s">
        <v>473</v>
      </c>
      <c r="H2" s="1"/>
    </row>
    <row r="3" spans="1:8" x14ac:dyDescent="0.2">
      <c r="A3" s="56"/>
      <c r="B3" s="808">
        <f>INDICE!A3</f>
        <v>44470</v>
      </c>
      <c r="C3" s="807">
        <v>41671</v>
      </c>
      <c r="D3" s="807" t="s">
        <v>115</v>
      </c>
      <c r="E3" s="807"/>
      <c r="F3" s="807" t="s">
        <v>116</v>
      </c>
      <c r="G3" s="807"/>
      <c r="H3" s="1"/>
    </row>
    <row r="4" spans="1:8" x14ac:dyDescent="0.2">
      <c r="A4" s="66"/>
      <c r="B4" s="184" t="s">
        <v>346</v>
      </c>
      <c r="C4" s="185" t="s">
        <v>425</v>
      </c>
      <c r="D4" s="184" t="s">
        <v>346</v>
      </c>
      <c r="E4" s="185" t="s">
        <v>425</v>
      </c>
      <c r="F4" s="184" t="s">
        <v>346</v>
      </c>
      <c r="G4" s="186" t="s">
        <v>425</v>
      </c>
      <c r="H4" s="1"/>
    </row>
    <row r="5" spans="1:8" x14ac:dyDescent="0.2">
      <c r="A5" s="442" t="s">
        <v>472</v>
      </c>
      <c r="B5" s="443">
        <v>37.330193779456025</v>
      </c>
      <c r="C5" s="424">
        <v>182.59680860407641</v>
      </c>
      <c r="D5" s="444">
        <v>19.768241384629185</v>
      </c>
      <c r="E5" s="424">
        <v>43.064812217873424</v>
      </c>
      <c r="F5" s="444">
        <v>18.667333043331961</v>
      </c>
      <c r="G5" s="424">
        <v>28.154159648729195</v>
      </c>
      <c r="H5" s="1"/>
    </row>
    <row r="6" spans="1:8" x14ac:dyDescent="0.2">
      <c r="A6" s="3"/>
      <c r="B6" s="3"/>
      <c r="C6" s="3"/>
      <c r="D6" s="3"/>
      <c r="E6" s="3"/>
      <c r="F6" s="3"/>
      <c r="G6" s="55" t="s">
        <v>347</v>
      </c>
      <c r="H6" s="1"/>
    </row>
    <row r="7" spans="1:8" x14ac:dyDescent="0.2">
      <c r="A7" s="80" t="s">
        <v>577</v>
      </c>
      <c r="B7" s="80"/>
      <c r="C7" s="200"/>
      <c r="D7" s="200"/>
      <c r="E7" s="200"/>
      <c r="F7" s="80"/>
      <c r="G7" s="80"/>
      <c r="H7" s="1"/>
    </row>
    <row r="8" spans="1:8" x14ac:dyDescent="0.2">
      <c r="A8" s="133" t="s">
        <v>348</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20.625" customWidth="1"/>
    <col min="7" max="7" width="11" style="445"/>
    <col min="9" max="9" width="15.625" customWidth="1"/>
    <col min="10" max="34" width="11" style="1"/>
  </cols>
  <sheetData>
    <row r="1" spans="1:34" x14ac:dyDescent="0.2">
      <c r="A1" s="843" t="s">
        <v>343</v>
      </c>
      <c r="B1" s="843"/>
      <c r="C1" s="843"/>
      <c r="D1" s="843"/>
      <c r="E1" s="843"/>
      <c r="F1" s="843"/>
      <c r="G1" s="843"/>
      <c r="H1" s="1"/>
      <c r="I1" s="1"/>
    </row>
    <row r="2" spans="1:34" x14ac:dyDescent="0.2">
      <c r="A2" s="844"/>
      <c r="B2" s="844"/>
      <c r="C2" s="844"/>
      <c r="D2" s="844"/>
      <c r="E2" s="844"/>
      <c r="F2" s="844"/>
      <c r="G2" s="844"/>
      <c r="H2" s="10"/>
      <c r="I2" s="55" t="s">
        <v>471</v>
      </c>
    </row>
    <row r="3" spans="1:34" x14ac:dyDescent="0.2">
      <c r="A3" s="823" t="s">
        <v>455</v>
      </c>
      <c r="B3" s="823" t="s">
        <v>456</v>
      </c>
      <c r="C3" s="805">
        <f>INDICE!A3</f>
        <v>44470</v>
      </c>
      <c r="D3" s="806">
        <v>41671</v>
      </c>
      <c r="E3" s="806" t="s">
        <v>115</v>
      </c>
      <c r="F3" s="806"/>
      <c r="G3" s="806" t="s">
        <v>116</v>
      </c>
      <c r="H3" s="806"/>
      <c r="I3" s="806"/>
    </row>
    <row r="4" spans="1:34" x14ac:dyDescent="0.2">
      <c r="A4" s="824"/>
      <c r="B4" s="824"/>
      <c r="C4" s="82" t="s">
        <v>54</v>
      </c>
      <c r="D4" s="82" t="s">
        <v>425</v>
      </c>
      <c r="E4" s="82" t="s">
        <v>54</v>
      </c>
      <c r="F4" s="82" t="s">
        <v>425</v>
      </c>
      <c r="G4" s="82" t="s">
        <v>54</v>
      </c>
      <c r="H4" s="83" t="s">
        <v>425</v>
      </c>
      <c r="I4" s="83" t="s">
        <v>106</v>
      </c>
    </row>
    <row r="5" spans="1:34" x14ac:dyDescent="0.2">
      <c r="A5" s="692"/>
      <c r="B5" s="703" t="s">
        <v>610</v>
      </c>
      <c r="C5" s="760">
        <v>4.3508100000000001</v>
      </c>
      <c r="D5" s="142">
        <v>99.146347603594052</v>
      </c>
      <c r="E5" s="761">
        <v>28.901870000000002</v>
      </c>
      <c r="F5" s="142">
        <v>28.989293688725716</v>
      </c>
      <c r="G5" s="761">
        <v>34.487659999999998</v>
      </c>
      <c r="H5" s="142">
        <v>17.323602082371583</v>
      </c>
      <c r="I5" s="762">
        <v>0.10260809508418654</v>
      </c>
      <c r="J5" s="660"/>
    </row>
    <row r="6" spans="1:34" x14ac:dyDescent="0.2">
      <c r="A6" s="692"/>
      <c r="B6" s="703" t="s">
        <v>276</v>
      </c>
      <c r="C6" s="760">
        <v>0</v>
      </c>
      <c r="D6" s="142" t="s">
        <v>142</v>
      </c>
      <c r="E6" s="761">
        <v>0</v>
      </c>
      <c r="F6" s="142" t="s">
        <v>142</v>
      </c>
      <c r="G6" s="761">
        <v>145.13882999999998</v>
      </c>
      <c r="H6" s="142" t="s">
        <v>142</v>
      </c>
      <c r="I6" s="763">
        <v>0.43181876848262785</v>
      </c>
      <c r="J6" s="660"/>
    </row>
    <row r="7" spans="1:34" x14ac:dyDescent="0.2">
      <c r="A7" s="692"/>
      <c r="B7" s="703" t="s">
        <v>235</v>
      </c>
      <c r="C7" s="760">
        <v>977.41188999999997</v>
      </c>
      <c r="D7" s="142">
        <v>-31.69825028615249</v>
      </c>
      <c r="E7" s="761">
        <v>13455.58279</v>
      </c>
      <c r="F7" s="142">
        <v>156.63030686461909</v>
      </c>
      <c r="G7" s="761">
        <v>14266.07408</v>
      </c>
      <c r="H7" s="142">
        <v>50.295883185361724</v>
      </c>
      <c r="I7" s="763">
        <v>42.444592810259934</v>
      </c>
      <c r="J7" s="660"/>
    </row>
    <row r="8" spans="1:34" x14ac:dyDescent="0.2">
      <c r="A8" s="692"/>
      <c r="B8" s="704" t="s">
        <v>329</v>
      </c>
      <c r="C8" s="764">
        <v>953.79791999999998</v>
      </c>
      <c r="D8" s="420">
        <v>-32.168952814286634</v>
      </c>
      <c r="E8" s="765">
        <v>13192.78203</v>
      </c>
      <c r="F8" s="420">
        <v>166.89790195766307</v>
      </c>
      <c r="G8" s="766">
        <v>13936.87183</v>
      </c>
      <c r="H8" s="420">
        <v>52.949198629093317</v>
      </c>
      <c r="I8" s="767">
        <v>41.465146371448832</v>
      </c>
      <c r="J8" s="660"/>
    </row>
    <row r="9" spans="1:34" x14ac:dyDescent="0.2">
      <c r="A9" s="692"/>
      <c r="B9" s="704" t="s">
        <v>326</v>
      </c>
      <c r="C9" s="764">
        <v>23.613970000000002</v>
      </c>
      <c r="D9" s="420">
        <v>-5.0984242395988337</v>
      </c>
      <c r="E9" s="765">
        <v>262.80076000000003</v>
      </c>
      <c r="F9" s="420">
        <v>-12.44953078181309</v>
      </c>
      <c r="G9" s="766">
        <v>329.20224999999999</v>
      </c>
      <c r="H9" s="420">
        <v>-13.345136775159197</v>
      </c>
      <c r="I9" s="767">
        <v>0.97944643881110371</v>
      </c>
      <c r="J9" s="660"/>
    </row>
    <row r="10" spans="1:34" x14ac:dyDescent="0.2">
      <c r="A10" s="692"/>
      <c r="B10" s="703" t="s">
        <v>605</v>
      </c>
      <c r="C10" s="768">
        <v>59.489040000000003</v>
      </c>
      <c r="D10" s="142">
        <v>75.780490975923968</v>
      </c>
      <c r="E10" s="761">
        <v>716.99966000000006</v>
      </c>
      <c r="F10" s="142">
        <v>44.333082907599206</v>
      </c>
      <c r="G10" s="761">
        <v>815.63494000000003</v>
      </c>
      <c r="H10" s="142">
        <v>42.678342255741363</v>
      </c>
      <c r="I10" s="763">
        <v>2.4266867475933358</v>
      </c>
      <c r="J10" s="660"/>
    </row>
    <row r="11" spans="1:34" x14ac:dyDescent="0.2">
      <c r="A11" s="692"/>
      <c r="B11" s="703" t="s">
        <v>206</v>
      </c>
      <c r="C11" s="760">
        <v>3.8496999999999999</v>
      </c>
      <c r="D11" s="142">
        <v>1175.0728669846317</v>
      </c>
      <c r="E11" s="761">
        <v>1046.4559100000001</v>
      </c>
      <c r="F11" s="142">
        <v>3021.0769705219532</v>
      </c>
      <c r="G11" s="761">
        <v>1046.4559100000001</v>
      </c>
      <c r="H11" s="142">
        <v>2722.2896921268693</v>
      </c>
      <c r="I11" s="769">
        <v>3.1134280352650476</v>
      </c>
      <c r="J11" s="660"/>
    </row>
    <row r="12" spans="1:34" x14ac:dyDescent="0.2">
      <c r="A12" s="692"/>
      <c r="B12" s="703" t="s">
        <v>550</v>
      </c>
      <c r="C12" s="760">
        <v>0</v>
      </c>
      <c r="D12" s="142" t="s">
        <v>142</v>
      </c>
      <c r="E12" s="761">
        <v>944.18350999999996</v>
      </c>
      <c r="F12" s="142" t="s">
        <v>142</v>
      </c>
      <c r="G12" s="761">
        <v>944.18350999999996</v>
      </c>
      <c r="H12" s="142" t="s">
        <v>142</v>
      </c>
      <c r="I12" s="770">
        <v>2.8091459777497514</v>
      </c>
      <c r="J12" s="660"/>
    </row>
    <row r="13" spans="1:34" x14ac:dyDescent="0.2">
      <c r="A13" s="692"/>
      <c r="B13" s="704" t="s">
        <v>237</v>
      </c>
      <c r="C13" s="764">
        <v>679.99582000000009</v>
      </c>
      <c r="D13" s="420">
        <v>-38.538789420739711</v>
      </c>
      <c r="E13" s="765">
        <v>4132.101560000001</v>
      </c>
      <c r="F13" s="420">
        <v>-19.338602951611403</v>
      </c>
      <c r="G13" s="766">
        <v>5326.28449</v>
      </c>
      <c r="H13" s="420">
        <v>-16.800255081853994</v>
      </c>
      <c r="I13" s="767">
        <v>15.846824788789615</v>
      </c>
      <c r="J13" s="660"/>
    </row>
    <row r="14" spans="1:34" x14ac:dyDescent="0.2">
      <c r="A14" s="692"/>
      <c r="B14" s="704" t="s">
        <v>329</v>
      </c>
      <c r="C14" s="764">
        <v>677.27592000000004</v>
      </c>
      <c r="D14" s="420">
        <v>-38.78462673581987</v>
      </c>
      <c r="E14" s="765">
        <v>4060.9647</v>
      </c>
      <c r="F14" s="420">
        <v>-20.727242225336237</v>
      </c>
      <c r="G14" s="766">
        <v>5255.1476299999995</v>
      </c>
      <c r="H14" s="420">
        <v>-17.911455322357462</v>
      </c>
      <c r="I14" s="767">
        <v>15.635177559175586</v>
      </c>
      <c r="J14" s="660"/>
    </row>
    <row r="15" spans="1:34" x14ac:dyDescent="0.2">
      <c r="A15" s="701"/>
      <c r="B15" s="704" t="s">
        <v>326</v>
      </c>
      <c r="C15" s="764">
        <v>2.7199</v>
      </c>
      <c r="D15" s="420" t="s">
        <v>142</v>
      </c>
      <c r="E15" s="765">
        <v>71.136859999999984</v>
      </c>
      <c r="F15" s="420" t="s">
        <v>142</v>
      </c>
      <c r="G15" s="766">
        <v>71.136859999999984</v>
      </c>
      <c r="H15" s="420" t="s">
        <v>142</v>
      </c>
      <c r="I15" s="767">
        <v>0.21164722961402616</v>
      </c>
      <c r="J15" s="660"/>
    </row>
    <row r="16" spans="1:34" x14ac:dyDescent="0.2">
      <c r="A16" s="701"/>
      <c r="B16" s="703" t="s">
        <v>611</v>
      </c>
      <c r="C16" s="760">
        <v>0</v>
      </c>
      <c r="D16" s="142">
        <v>-100</v>
      </c>
      <c r="E16" s="761">
        <v>0.58552999999999999</v>
      </c>
      <c r="F16" s="142">
        <v>-50.21130413339796</v>
      </c>
      <c r="G16" s="761">
        <v>2.62229</v>
      </c>
      <c r="H16" s="142">
        <v>122.97815531916703</v>
      </c>
      <c r="I16" s="770">
        <v>7.8018683105293765E-3</v>
      </c>
      <c r="J16" s="660"/>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row>
    <row r="17" spans="1:34" x14ac:dyDescent="0.2">
      <c r="A17" s="705" t="s">
        <v>446</v>
      </c>
      <c r="B17" s="693"/>
      <c r="C17" s="771">
        <v>1725.0972600000002</v>
      </c>
      <c r="D17" s="536">
        <v>-32.988178071875986</v>
      </c>
      <c r="E17" s="771">
        <v>20324.810830000002</v>
      </c>
      <c r="F17" s="780">
        <v>86.127526958820013</v>
      </c>
      <c r="G17" s="771">
        <v>22580.881710000001</v>
      </c>
      <c r="H17" s="780">
        <v>36.579791375462335</v>
      </c>
      <c r="I17" s="773">
        <v>67.182907091535029</v>
      </c>
      <c r="J17" s="660"/>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row>
    <row r="18" spans="1:34" x14ac:dyDescent="0.2">
      <c r="A18" s="701"/>
      <c r="B18" s="703" t="s">
        <v>232</v>
      </c>
      <c r="C18" s="760">
        <v>0</v>
      </c>
      <c r="D18" s="142" t="s">
        <v>142</v>
      </c>
      <c r="E18" s="761">
        <v>976.95263</v>
      </c>
      <c r="F18" s="142" t="s">
        <v>142</v>
      </c>
      <c r="G18" s="761">
        <v>976.95263</v>
      </c>
      <c r="H18" s="142" t="s">
        <v>142</v>
      </c>
      <c r="I18" s="769">
        <v>2.9066410522426316</v>
      </c>
      <c r="J18" s="660"/>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row>
    <row r="19" spans="1:34" x14ac:dyDescent="0.2">
      <c r="A19" s="705" t="s">
        <v>307</v>
      </c>
      <c r="B19" s="693"/>
      <c r="C19" s="771">
        <v>0</v>
      </c>
      <c r="D19" s="536" t="s">
        <v>142</v>
      </c>
      <c r="E19" s="771">
        <v>976.95263</v>
      </c>
      <c r="F19" s="780" t="s">
        <v>142</v>
      </c>
      <c r="G19" s="771">
        <v>976.95263</v>
      </c>
      <c r="H19" s="780" t="s">
        <v>142</v>
      </c>
      <c r="I19" s="773">
        <v>2.9066410522426316</v>
      </c>
      <c r="J19" s="660"/>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row>
    <row r="20" spans="1:34" x14ac:dyDescent="0.2">
      <c r="A20" s="701"/>
      <c r="B20" s="703" t="s">
        <v>650</v>
      </c>
      <c r="C20" s="760">
        <v>401.69134000000003</v>
      </c>
      <c r="D20" s="142" t="s">
        <v>142</v>
      </c>
      <c r="E20" s="761">
        <v>2242.2620499999998</v>
      </c>
      <c r="F20" s="142" t="s">
        <v>142</v>
      </c>
      <c r="G20" s="761">
        <v>2242.2620499999998</v>
      </c>
      <c r="H20" s="142" t="s">
        <v>142</v>
      </c>
      <c r="I20" s="769">
        <v>6.6712046462434103</v>
      </c>
      <c r="J20" s="660"/>
    </row>
    <row r="21" spans="1:34" x14ac:dyDescent="0.2">
      <c r="A21" s="705" t="s">
        <v>651</v>
      </c>
      <c r="B21" s="693"/>
      <c r="C21" s="771">
        <v>401.69134000000003</v>
      </c>
      <c r="D21" s="536" t="s">
        <v>142</v>
      </c>
      <c r="E21" s="771">
        <v>2242.2620499999998</v>
      </c>
      <c r="F21" s="780" t="s">
        <v>142</v>
      </c>
      <c r="G21" s="771">
        <v>2242.2620499999998</v>
      </c>
      <c r="H21" s="780" t="s">
        <v>142</v>
      </c>
      <c r="I21" s="773">
        <v>6.6712046462434103</v>
      </c>
      <c r="J21" s="660"/>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row>
    <row r="22" spans="1:34" x14ac:dyDescent="0.2">
      <c r="A22" s="692"/>
      <c r="B22" s="703" t="s">
        <v>543</v>
      </c>
      <c r="C22" s="760">
        <v>0</v>
      </c>
      <c r="D22" s="142" t="s">
        <v>142</v>
      </c>
      <c r="E22" s="761">
        <v>1153.89651</v>
      </c>
      <c r="F22" s="142" t="s">
        <v>142</v>
      </c>
      <c r="G22" s="761">
        <v>1153.89651</v>
      </c>
      <c r="H22" s="142" t="s">
        <v>142</v>
      </c>
      <c r="I22" s="769">
        <v>3.4330865827194716</v>
      </c>
      <c r="J22" s="660"/>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row>
    <row r="23" spans="1:34" x14ac:dyDescent="0.2">
      <c r="A23" s="692"/>
      <c r="B23" s="703" t="s">
        <v>656</v>
      </c>
      <c r="C23" s="760">
        <v>0</v>
      </c>
      <c r="D23" s="142" t="s">
        <v>142</v>
      </c>
      <c r="E23" s="761">
        <v>2039.7512199999999</v>
      </c>
      <c r="F23" s="142" t="s">
        <v>142</v>
      </c>
      <c r="G23" s="761">
        <v>2039.7512199999999</v>
      </c>
      <c r="H23" s="142" t="s">
        <v>142</v>
      </c>
      <c r="I23" s="769">
        <v>6.068692022881387</v>
      </c>
      <c r="J23" s="660"/>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row>
    <row r="24" spans="1:34" x14ac:dyDescent="0.2">
      <c r="A24" s="692"/>
      <c r="B24" s="703" t="s">
        <v>665</v>
      </c>
      <c r="C24" s="760">
        <v>0</v>
      </c>
      <c r="D24" s="142" t="s">
        <v>142</v>
      </c>
      <c r="E24" s="761">
        <v>937.99982</v>
      </c>
      <c r="F24" s="142" t="s">
        <v>142</v>
      </c>
      <c r="G24" s="761">
        <v>937.99982</v>
      </c>
      <c r="H24" s="142" t="s">
        <v>142</v>
      </c>
      <c r="I24" s="769">
        <v>2.7907481899180708</v>
      </c>
      <c r="J24" s="660"/>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row>
    <row r="25" spans="1:34" x14ac:dyDescent="0.2">
      <c r="A25" s="705" t="s">
        <v>463</v>
      </c>
      <c r="B25" s="693"/>
      <c r="C25" s="771">
        <v>0</v>
      </c>
      <c r="D25" s="536" t="s">
        <v>142</v>
      </c>
      <c r="E25" s="771">
        <v>4131.6475499999997</v>
      </c>
      <c r="F25" s="780" t="s">
        <v>142</v>
      </c>
      <c r="G25" s="771">
        <v>4131.6475499999997</v>
      </c>
      <c r="H25" s="780" t="s">
        <v>142</v>
      </c>
      <c r="I25" s="773">
        <v>12.292526795518929</v>
      </c>
      <c r="J25" s="660"/>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row>
    <row r="26" spans="1:34" ht="14.25" customHeight="1" x14ac:dyDescent="0.2">
      <c r="A26" s="692"/>
      <c r="B26" s="703" t="s">
        <v>649</v>
      </c>
      <c r="C26" s="760">
        <v>0</v>
      </c>
      <c r="D26" s="142" t="s">
        <v>142</v>
      </c>
      <c r="E26" s="761">
        <v>1968.49092</v>
      </c>
      <c r="F26" s="142" t="s">
        <v>142</v>
      </c>
      <c r="G26" s="761">
        <v>1968.49092</v>
      </c>
      <c r="H26" s="142" t="s">
        <v>142</v>
      </c>
      <c r="I26" s="769">
        <v>5.8566775331152607</v>
      </c>
      <c r="J26" s="660"/>
    </row>
    <row r="27" spans="1:34" x14ac:dyDescent="0.2">
      <c r="A27" s="705" t="s">
        <v>344</v>
      </c>
      <c r="B27" s="693"/>
      <c r="C27" s="771">
        <v>0</v>
      </c>
      <c r="D27" s="536" t="s">
        <v>142</v>
      </c>
      <c r="E27" s="771">
        <v>1968.49092</v>
      </c>
      <c r="F27" s="780" t="s">
        <v>142</v>
      </c>
      <c r="G27" s="771">
        <v>1968.49092</v>
      </c>
      <c r="H27" s="780" t="s">
        <v>142</v>
      </c>
      <c r="I27" s="773">
        <v>5.8566775331152607</v>
      </c>
      <c r="J27" s="660"/>
    </row>
    <row r="28" spans="1:34" x14ac:dyDescent="0.2">
      <c r="A28" s="693" t="s">
        <v>660</v>
      </c>
      <c r="B28" s="751"/>
      <c r="C28" s="771">
        <v>24.225000000000001</v>
      </c>
      <c r="D28" s="536" t="s">
        <v>142</v>
      </c>
      <c r="E28" s="771">
        <v>1692.9739500000003</v>
      </c>
      <c r="F28" s="780">
        <v>260.49907425053692</v>
      </c>
      <c r="G28" s="771">
        <v>1710.8169500000001</v>
      </c>
      <c r="H28" s="772">
        <v>193.42186360210226</v>
      </c>
      <c r="I28" s="773">
        <v>5.0900428813447487</v>
      </c>
      <c r="J28" s="660"/>
    </row>
    <row r="29" spans="1:34" ht="14.25" customHeight="1" x14ac:dyDescent="0.2">
      <c r="A29" s="706" t="s">
        <v>114</v>
      </c>
      <c r="B29" s="707"/>
      <c r="C29" s="707">
        <v>2151.0136000000002</v>
      </c>
      <c r="D29" s="708">
        <v>-16.443354429666769</v>
      </c>
      <c r="E29" s="709">
        <v>31337.137930000004</v>
      </c>
      <c r="F29" s="708">
        <v>175.14179683581216</v>
      </c>
      <c r="G29" s="709">
        <v>33611.051809999997</v>
      </c>
      <c r="H29" s="710">
        <v>96.370247313195975</v>
      </c>
      <c r="I29" s="711">
        <v>100</v>
      </c>
      <c r="J29" s="660"/>
    </row>
    <row r="30" spans="1:34" ht="14.25" customHeight="1" x14ac:dyDescent="0.2">
      <c r="A30" s="712"/>
      <c r="B30" s="712" t="s">
        <v>329</v>
      </c>
      <c r="C30" s="712">
        <v>1631.0738399999998</v>
      </c>
      <c r="D30" s="752">
        <v>-35.082149025239318</v>
      </c>
      <c r="E30" s="753">
        <v>17253.746729999999</v>
      </c>
      <c r="F30" s="752">
        <v>71.409905175351923</v>
      </c>
      <c r="G30" s="753">
        <v>19192.01946</v>
      </c>
      <c r="H30" s="752">
        <v>23.708573974477019</v>
      </c>
      <c r="I30" s="754">
        <v>57.10032393062442</v>
      </c>
      <c r="J30" s="660"/>
    </row>
    <row r="31" spans="1:34" ht="14.25" customHeight="1" x14ac:dyDescent="0.2">
      <c r="A31" s="712"/>
      <c r="B31" s="712" t="s">
        <v>326</v>
      </c>
      <c r="C31" s="712">
        <v>519.93975999999998</v>
      </c>
      <c r="D31" s="752">
        <v>741.35329232986874</v>
      </c>
      <c r="E31" s="753">
        <v>14083.3912</v>
      </c>
      <c r="F31" s="752">
        <v>963.96657084660853</v>
      </c>
      <c r="G31" s="753">
        <v>14419.032349999998</v>
      </c>
      <c r="H31" s="752">
        <v>799.91437694965134</v>
      </c>
      <c r="I31" s="754">
        <v>42.89967606937558</v>
      </c>
      <c r="J31" s="677"/>
    </row>
    <row r="32" spans="1:34" ht="14.25" customHeight="1" x14ac:dyDescent="0.2">
      <c r="A32" s="713"/>
      <c r="B32" s="713" t="s">
        <v>450</v>
      </c>
      <c r="C32" s="755">
        <v>1720.7464500000001</v>
      </c>
      <c r="D32" s="756">
        <v>-33.100411091872473</v>
      </c>
      <c r="E32" s="713">
        <v>21272.861590000004</v>
      </c>
      <c r="F32" s="756">
        <v>95.209996636737401</v>
      </c>
      <c r="G32" s="713">
        <v>23378.207850000003</v>
      </c>
      <c r="H32" s="757">
        <v>41.654251514269639</v>
      </c>
      <c r="I32" s="757">
        <v>69.555121280210855</v>
      </c>
      <c r="J32" s="677"/>
    </row>
    <row r="33" spans="1:10" ht="14.25" customHeight="1" x14ac:dyDescent="0.2">
      <c r="A33" s="713"/>
      <c r="B33" s="713" t="s">
        <v>451</v>
      </c>
      <c r="C33" s="755">
        <v>430.2671499999999</v>
      </c>
      <c r="D33" s="756">
        <v>19594.294031756948</v>
      </c>
      <c r="E33" s="713">
        <v>10064.27634</v>
      </c>
      <c r="F33" s="756">
        <v>1945.4769018159955</v>
      </c>
      <c r="G33" s="713">
        <v>10232.843959999993</v>
      </c>
      <c r="H33" s="757">
        <v>1570.7982192444842</v>
      </c>
      <c r="I33" s="757">
        <v>30.444878719789141</v>
      </c>
      <c r="J33" s="660"/>
    </row>
    <row r="34" spans="1:10" ht="14.25" customHeight="1" x14ac:dyDescent="0.2">
      <c r="A34" s="712"/>
      <c r="B34" s="712" t="s">
        <v>644</v>
      </c>
      <c r="C34" s="712">
        <v>1661.2574100000002</v>
      </c>
      <c r="D34" s="752">
        <v>-34.536997746640516</v>
      </c>
      <c r="E34" s="753">
        <v>19578.323770000003</v>
      </c>
      <c r="F34" s="752">
        <v>88.26251018765997</v>
      </c>
      <c r="G34" s="753">
        <v>21728.13682</v>
      </c>
      <c r="H34" s="752">
        <v>36.390105474629031</v>
      </c>
      <c r="I34" s="754">
        <v>64.645810380546976</v>
      </c>
      <c r="J34" s="660"/>
    </row>
    <row r="35" spans="1:10" ht="15.75" customHeight="1" x14ac:dyDescent="0.2">
      <c r="A35" s="779" t="s">
        <v>667</v>
      </c>
      <c r="B35" s="775"/>
      <c r="C35" s="775"/>
      <c r="D35" s="775"/>
      <c r="E35" s="775"/>
      <c r="F35" s="775"/>
      <c r="G35" s="750"/>
      <c r="H35" s="776"/>
      <c r="I35" s="750" t="s">
        <v>221</v>
      </c>
    </row>
    <row r="36" spans="1:10" ht="14.25" customHeight="1" x14ac:dyDescent="0.2">
      <c r="A36" s="840" t="s">
        <v>680</v>
      </c>
      <c r="B36" s="840"/>
      <c r="C36" s="840"/>
      <c r="D36" s="840"/>
      <c r="E36" s="840"/>
      <c r="F36" s="840"/>
      <c r="G36" s="840"/>
      <c r="H36" s="840"/>
      <c r="I36" s="840"/>
      <c r="J36" s="660"/>
    </row>
    <row r="37" spans="1:10" s="1" customFormat="1" x14ac:dyDescent="0.2">
      <c r="A37" s="840"/>
      <c r="B37" s="840"/>
      <c r="C37" s="840"/>
      <c r="D37" s="840"/>
      <c r="E37" s="840"/>
      <c r="F37" s="840"/>
      <c r="G37" s="840"/>
      <c r="H37" s="840"/>
      <c r="I37" s="840"/>
      <c r="J37" s="660"/>
    </row>
    <row r="38" spans="1:10" s="1" customFormat="1" x14ac:dyDescent="0.2">
      <c r="A38" s="840"/>
      <c r="B38" s="840"/>
      <c r="C38" s="840"/>
      <c r="D38" s="840"/>
      <c r="E38" s="840"/>
      <c r="F38" s="840"/>
      <c r="G38" s="840"/>
      <c r="H38" s="840"/>
      <c r="I38" s="840"/>
      <c r="J38" s="660"/>
    </row>
    <row r="39" spans="1:10" s="1" customFormat="1" x14ac:dyDescent="0.2">
      <c r="A39" s="840"/>
      <c r="B39" s="840"/>
      <c r="C39" s="840"/>
      <c r="D39" s="840"/>
      <c r="E39" s="840"/>
      <c r="F39" s="840"/>
      <c r="G39" s="840"/>
      <c r="H39" s="840"/>
      <c r="I39" s="840"/>
      <c r="J39" s="660"/>
    </row>
    <row r="40" spans="1:10" s="1" customFormat="1" x14ac:dyDescent="0.2">
      <c r="A40" s="653"/>
      <c r="B40" s="653"/>
      <c r="C40" s="653"/>
      <c r="D40" s="653"/>
      <c r="E40" s="653"/>
      <c r="F40" s="653"/>
      <c r="G40" s="654"/>
      <c r="H40" s="653"/>
      <c r="I40" s="653"/>
    </row>
    <row r="41" spans="1:10" s="1" customFormat="1" x14ac:dyDescent="0.2">
      <c r="G41" s="626"/>
    </row>
    <row r="42" spans="1:10" s="1" customFormat="1" x14ac:dyDescent="0.2">
      <c r="G42" s="626"/>
    </row>
    <row r="43" spans="1:10" s="1" customFormat="1" x14ac:dyDescent="0.2">
      <c r="G43" s="626"/>
    </row>
    <row r="44" spans="1:10" s="1" customFormat="1" x14ac:dyDescent="0.2">
      <c r="G44" s="626"/>
    </row>
    <row r="45" spans="1:10" s="1" customFormat="1" x14ac:dyDescent="0.2">
      <c r="G45" s="626"/>
    </row>
    <row r="46" spans="1:10" s="1" customFormat="1" x14ac:dyDescent="0.2">
      <c r="G46" s="626"/>
    </row>
    <row r="47" spans="1:10" s="1" customFormat="1" x14ac:dyDescent="0.2">
      <c r="G47" s="626"/>
    </row>
    <row r="48" spans="1:10" s="1" customFormat="1" x14ac:dyDescent="0.2">
      <c r="G48" s="626"/>
    </row>
    <row r="49" spans="7:7" s="1" customFormat="1" x14ac:dyDescent="0.2">
      <c r="G49" s="626"/>
    </row>
    <row r="50" spans="7:7" s="1" customFormat="1" x14ac:dyDescent="0.2">
      <c r="G50" s="626"/>
    </row>
    <row r="51" spans="7:7" s="1" customFormat="1" x14ac:dyDescent="0.2">
      <c r="G51" s="626"/>
    </row>
    <row r="52" spans="7:7" s="1" customFormat="1" x14ac:dyDescent="0.2">
      <c r="G52" s="626"/>
    </row>
    <row r="53" spans="7:7" s="1" customFormat="1" x14ac:dyDescent="0.2">
      <c r="G53" s="626"/>
    </row>
    <row r="54" spans="7:7" s="1" customFormat="1" x14ac:dyDescent="0.2">
      <c r="G54" s="626"/>
    </row>
    <row r="55" spans="7:7" s="1" customFormat="1" x14ac:dyDescent="0.2">
      <c r="G55" s="626"/>
    </row>
    <row r="56" spans="7:7" s="1" customFormat="1" x14ac:dyDescent="0.2">
      <c r="G56" s="626"/>
    </row>
    <row r="57" spans="7:7" s="1" customFormat="1" x14ac:dyDescent="0.2">
      <c r="G57" s="626"/>
    </row>
    <row r="58" spans="7:7" s="1" customFormat="1" x14ac:dyDescent="0.2">
      <c r="G58" s="626"/>
    </row>
    <row r="59" spans="7:7" s="1" customFormat="1" x14ac:dyDescent="0.2">
      <c r="G59" s="626"/>
    </row>
    <row r="60" spans="7:7" s="1" customFormat="1" x14ac:dyDescent="0.2">
      <c r="G60" s="626"/>
    </row>
    <row r="61" spans="7:7" s="1" customFormat="1" x14ac:dyDescent="0.2">
      <c r="G61" s="626"/>
    </row>
    <row r="62" spans="7:7" s="1" customFormat="1" x14ac:dyDescent="0.2">
      <c r="G62" s="626"/>
    </row>
    <row r="63" spans="7:7" s="1" customFormat="1" x14ac:dyDescent="0.2">
      <c r="G63" s="626"/>
    </row>
    <row r="64" spans="7:7" s="1" customFormat="1" x14ac:dyDescent="0.2">
      <c r="G64" s="626"/>
    </row>
    <row r="65" spans="7:7" s="1" customFormat="1" x14ac:dyDescent="0.2">
      <c r="G65" s="626"/>
    </row>
    <row r="66" spans="7:7" s="1" customFormat="1" x14ac:dyDescent="0.2">
      <c r="G66" s="626"/>
    </row>
    <row r="67" spans="7:7" s="1" customFormat="1" x14ac:dyDescent="0.2">
      <c r="G67" s="626"/>
    </row>
    <row r="68" spans="7:7" s="1" customFormat="1" x14ac:dyDescent="0.2">
      <c r="G68" s="626"/>
    </row>
    <row r="69" spans="7:7" s="1" customFormat="1" x14ac:dyDescent="0.2">
      <c r="G69" s="626"/>
    </row>
    <row r="70" spans="7:7" s="1" customFormat="1" x14ac:dyDescent="0.2">
      <c r="G70" s="626"/>
    </row>
    <row r="71" spans="7:7" s="1" customFormat="1" x14ac:dyDescent="0.2">
      <c r="G71" s="626"/>
    </row>
    <row r="72" spans="7:7" s="1" customFormat="1" x14ac:dyDescent="0.2">
      <c r="G72" s="626"/>
    </row>
    <row r="73" spans="7:7" s="1" customFormat="1" x14ac:dyDescent="0.2">
      <c r="G73" s="626"/>
    </row>
    <row r="74" spans="7:7" s="1" customFormat="1" x14ac:dyDescent="0.2">
      <c r="G74" s="626"/>
    </row>
    <row r="75" spans="7:7" s="1" customFormat="1" x14ac:dyDescent="0.2">
      <c r="G75" s="626"/>
    </row>
    <row r="76" spans="7:7" s="1" customFormat="1" x14ac:dyDescent="0.2">
      <c r="G76" s="626"/>
    </row>
    <row r="77" spans="7:7" s="1" customFormat="1" x14ac:dyDescent="0.2">
      <c r="G77" s="626"/>
    </row>
    <row r="78" spans="7:7" s="1" customFormat="1" x14ac:dyDescent="0.2">
      <c r="G78" s="626"/>
    </row>
    <row r="79" spans="7:7" s="1" customFormat="1" x14ac:dyDescent="0.2">
      <c r="G79" s="626"/>
    </row>
    <row r="80" spans="7:7" s="1" customFormat="1" x14ac:dyDescent="0.2">
      <c r="G80" s="626"/>
    </row>
    <row r="81" spans="7:7" s="1" customFormat="1" x14ac:dyDescent="0.2">
      <c r="G81" s="626"/>
    </row>
    <row r="82" spans="7:7" s="1" customFormat="1" x14ac:dyDescent="0.2">
      <c r="G82" s="626"/>
    </row>
    <row r="83" spans="7:7" s="1" customFormat="1" x14ac:dyDescent="0.2">
      <c r="G83" s="626"/>
    </row>
    <row r="84" spans="7:7" s="1" customFormat="1" x14ac:dyDescent="0.2">
      <c r="G84" s="626"/>
    </row>
    <row r="85" spans="7:7" s="1" customFormat="1" x14ac:dyDescent="0.2">
      <c r="G85" s="626"/>
    </row>
    <row r="86" spans="7:7" s="1" customFormat="1" x14ac:dyDescent="0.2">
      <c r="G86" s="626"/>
    </row>
    <row r="87" spans="7:7" s="1" customFormat="1" x14ac:dyDescent="0.2">
      <c r="G87" s="626"/>
    </row>
    <row r="88" spans="7:7" s="1" customFormat="1" x14ac:dyDescent="0.2">
      <c r="G88" s="626"/>
    </row>
    <row r="89" spans="7:7" s="1" customFormat="1" x14ac:dyDescent="0.2">
      <c r="G89" s="626"/>
    </row>
    <row r="90" spans="7:7" s="1" customFormat="1" x14ac:dyDescent="0.2">
      <c r="G90" s="626"/>
    </row>
    <row r="91" spans="7:7" s="1" customFormat="1" x14ac:dyDescent="0.2">
      <c r="G91" s="626"/>
    </row>
    <row r="92" spans="7:7" s="1" customFormat="1" x14ac:dyDescent="0.2">
      <c r="G92" s="626"/>
    </row>
    <row r="93" spans="7:7" s="1" customFormat="1" x14ac:dyDescent="0.2">
      <c r="G93" s="626"/>
    </row>
    <row r="94" spans="7:7" s="1" customFormat="1" x14ac:dyDescent="0.2">
      <c r="G94" s="626"/>
    </row>
    <row r="95" spans="7:7" s="1" customFormat="1" x14ac:dyDescent="0.2">
      <c r="G95" s="626"/>
    </row>
    <row r="96" spans="7:7" s="1" customFormat="1" x14ac:dyDescent="0.2">
      <c r="G96" s="626"/>
    </row>
    <row r="97" spans="7:7" s="1" customFormat="1" x14ac:dyDescent="0.2">
      <c r="G97" s="626"/>
    </row>
    <row r="98" spans="7:7" s="1" customFormat="1" x14ac:dyDescent="0.2">
      <c r="G98" s="626"/>
    </row>
    <row r="99" spans="7:7" s="1" customFormat="1" x14ac:dyDescent="0.2">
      <c r="G99" s="626"/>
    </row>
    <row r="100" spans="7:7" s="1" customFormat="1" x14ac:dyDescent="0.2">
      <c r="G100" s="626"/>
    </row>
    <row r="101" spans="7:7" s="1" customFormat="1" x14ac:dyDescent="0.2">
      <c r="G101" s="626"/>
    </row>
    <row r="102" spans="7:7" s="1" customFormat="1" x14ac:dyDescent="0.2">
      <c r="G102" s="626"/>
    </row>
    <row r="103" spans="7:7" s="1" customFormat="1" x14ac:dyDescent="0.2">
      <c r="G103" s="626"/>
    </row>
    <row r="104" spans="7:7" s="1" customFormat="1" x14ac:dyDescent="0.2">
      <c r="G104" s="626"/>
    </row>
    <row r="105" spans="7:7" s="1" customFormat="1" x14ac:dyDescent="0.2">
      <c r="G105" s="626"/>
    </row>
    <row r="106" spans="7:7" s="1" customFormat="1" x14ac:dyDescent="0.2">
      <c r="G106" s="626"/>
    </row>
    <row r="107" spans="7:7" s="1" customFormat="1" x14ac:dyDescent="0.2">
      <c r="G107" s="626"/>
    </row>
    <row r="108" spans="7:7" s="1" customFormat="1" x14ac:dyDescent="0.2">
      <c r="G108" s="626"/>
    </row>
    <row r="109" spans="7:7" s="1" customFormat="1" x14ac:dyDescent="0.2">
      <c r="G109" s="626"/>
    </row>
    <row r="110" spans="7:7" s="1" customFormat="1" x14ac:dyDescent="0.2">
      <c r="G110" s="626"/>
    </row>
    <row r="111" spans="7:7" s="1" customFormat="1" x14ac:dyDescent="0.2">
      <c r="G111" s="626"/>
    </row>
    <row r="112" spans="7:7" s="1" customFormat="1" x14ac:dyDescent="0.2">
      <c r="G112" s="626"/>
    </row>
    <row r="113" spans="7:7" s="1" customFormat="1" x14ac:dyDescent="0.2">
      <c r="G113" s="626"/>
    </row>
    <row r="114" spans="7:7" s="1" customFormat="1" x14ac:dyDescent="0.2">
      <c r="G114" s="626"/>
    </row>
    <row r="115" spans="7:7" s="1" customFormat="1" x14ac:dyDescent="0.2">
      <c r="G115" s="626"/>
    </row>
    <row r="116" spans="7:7" s="1" customFormat="1" x14ac:dyDescent="0.2">
      <c r="G116" s="626"/>
    </row>
    <row r="117" spans="7:7" s="1" customFormat="1" x14ac:dyDescent="0.2">
      <c r="G117" s="626"/>
    </row>
    <row r="118" spans="7:7" s="1" customFormat="1" x14ac:dyDescent="0.2">
      <c r="G118" s="626"/>
    </row>
    <row r="119" spans="7:7" s="1" customFormat="1" x14ac:dyDescent="0.2">
      <c r="G119" s="626"/>
    </row>
    <row r="120" spans="7:7" s="1" customFormat="1" x14ac:dyDescent="0.2">
      <c r="G120" s="626"/>
    </row>
    <row r="121" spans="7:7" s="1" customFormat="1" x14ac:dyDescent="0.2">
      <c r="G121" s="626"/>
    </row>
    <row r="122" spans="7:7" s="1" customFormat="1" x14ac:dyDescent="0.2">
      <c r="G122" s="626"/>
    </row>
    <row r="123" spans="7:7" s="1" customFormat="1" x14ac:dyDescent="0.2">
      <c r="G123" s="626"/>
    </row>
    <row r="124" spans="7:7" s="1" customFormat="1" x14ac:dyDescent="0.2">
      <c r="G124" s="626"/>
    </row>
    <row r="125" spans="7:7" s="1" customFormat="1" x14ac:dyDescent="0.2">
      <c r="G125" s="626"/>
    </row>
    <row r="126" spans="7:7" s="1" customFormat="1" x14ac:dyDescent="0.2">
      <c r="G126" s="626"/>
    </row>
    <row r="127" spans="7:7" s="1" customFormat="1" x14ac:dyDescent="0.2">
      <c r="G127" s="626"/>
    </row>
    <row r="128" spans="7:7" s="1" customFormat="1" x14ac:dyDescent="0.2">
      <c r="G128" s="626"/>
    </row>
    <row r="129" spans="7:7" s="1" customFormat="1" x14ac:dyDescent="0.2">
      <c r="G129" s="626"/>
    </row>
    <row r="130" spans="7:7" s="1" customFormat="1" x14ac:dyDescent="0.2">
      <c r="G130" s="626"/>
    </row>
    <row r="131" spans="7:7" s="1" customFormat="1" x14ac:dyDescent="0.2">
      <c r="G131" s="626"/>
    </row>
    <row r="132" spans="7:7" s="1" customFormat="1" x14ac:dyDescent="0.2">
      <c r="G132" s="626"/>
    </row>
    <row r="133" spans="7:7" s="1" customFormat="1" x14ac:dyDescent="0.2">
      <c r="G133" s="626"/>
    </row>
    <row r="134" spans="7:7" s="1" customFormat="1" x14ac:dyDescent="0.2">
      <c r="G134" s="626"/>
    </row>
    <row r="135" spans="7:7" s="1" customFormat="1" x14ac:dyDescent="0.2">
      <c r="G135" s="626"/>
    </row>
    <row r="136" spans="7:7" s="1" customFormat="1" x14ac:dyDescent="0.2">
      <c r="G136" s="626"/>
    </row>
    <row r="137" spans="7:7" s="1" customFormat="1" x14ac:dyDescent="0.2">
      <c r="G137" s="626"/>
    </row>
    <row r="138" spans="7:7" s="1" customFormat="1" x14ac:dyDescent="0.2">
      <c r="G138" s="626"/>
    </row>
    <row r="139" spans="7:7" s="1" customFormat="1" x14ac:dyDescent="0.2">
      <c r="G139" s="626"/>
    </row>
    <row r="140" spans="7:7" s="1" customFormat="1" x14ac:dyDescent="0.2">
      <c r="G140" s="626"/>
    </row>
    <row r="141" spans="7:7" s="1" customFormat="1" x14ac:dyDescent="0.2">
      <c r="G141" s="626"/>
    </row>
    <row r="142" spans="7:7" s="1" customFormat="1" x14ac:dyDescent="0.2">
      <c r="G142" s="626"/>
    </row>
    <row r="143" spans="7:7" s="1" customFormat="1" x14ac:dyDescent="0.2">
      <c r="G143" s="626"/>
    </row>
    <row r="144" spans="7:7" s="1" customFormat="1" x14ac:dyDescent="0.2">
      <c r="G144" s="626"/>
    </row>
    <row r="145" spans="7:7" s="1" customFormat="1" x14ac:dyDescent="0.2">
      <c r="G145" s="626"/>
    </row>
    <row r="146" spans="7:7" s="1" customFormat="1" x14ac:dyDescent="0.2">
      <c r="G146" s="626"/>
    </row>
    <row r="147" spans="7:7" s="1" customFormat="1" x14ac:dyDescent="0.2">
      <c r="G147" s="626"/>
    </row>
    <row r="148" spans="7:7" s="1" customFormat="1" x14ac:dyDescent="0.2">
      <c r="G148" s="626"/>
    </row>
    <row r="149" spans="7:7" s="1" customFormat="1" x14ac:dyDescent="0.2">
      <c r="G149" s="626"/>
    </row>
    <row r="150" spans="7:7" s="1" customFormat="1" x14ac:dyDescent="0.2">
      <c r="G150" s="626"/>
    </row>
    <row r="151" spans="7:7" s="1" customFormat="1" x14ac:dyDescent="0.2">
      <c r="G151" s="626"/>
    </row>
    <row r="152" spans="7:7" s="1" customFormat="1" x14ac:dyDescent="0.2">
      <c r="G152" s="626"/>
    </row>
    <row r="153" spans="7:7" s="1" customFormat="1" x14ac:dyDescent="0.2">
      <c r="G153" s="626"/>
    </row>
    <row r="154" spans="7:7" s="1" customFormat="1" x14ac:dyDescent="0.2">
      <c r="G154" s="626"/>
    </row>
    <row r="155" spans="7:7" s="1" customFormat="1" x14ac:dyDescent="0.2">
      <c r="G155" s="626"/>
    </row>
    <row r="156" spans="7:7" s="1" customFormat="1" x14ac:dyDescent="0.2">
      <c r="G156" s="626"/>
    </row>
    <row r="157" spans="7:7" s="1" customFormat="1" x14ac:dyDescent="0.2">
      <c r="G157" s="626"/>
    </row>
    <row r="158" spans="7:7" s="1" customFormat="1" x14ac:dyDescent="0.2">
      <c r="G158" s="626"/>
    </row>
    <row r="159" spans="7:7" s="1" customFormat="1" x14ac:dyDescent="0.2">
      <c r="G159" s="626"/>
    </row>
    <row r="160" spans="7:7" s="1" customFormat="1" x14ac:dyDescent="0.2">
      <c r="G160" s="626"/>
    </row>
    <row r="161" spans="7:7" s="1" customFormat="1" x14ac:dyDescent="0.2">
      <c r="G161" s="626"/>
    </row>
    <row r="162" spans="7:7" s="1" customFormat="1" x14ac:dyDescent="0.2">
      <c r="G162" s="626"/>
    </row>
    <row r="163" spans="7:7" s="1" customFormat="1" x14ac:dyDescent="0.2">
      <c r="G163" s="626"/>
    </row>
    <row r="164" spans="7:7" s="1" customFormat="1" x14ac:dyDescent="0.2">
      <c r="G164" s="626"/>
    </row>
    <row r="165" spans="7:7" s="1" customFormat="1" x14ac:dyDescent="0.2">
      <c r="G165" s="626"/>
    </row>
    <row r="166" spans="7:7" s="1" customFormat="1" x14ac:dyDescent="0.2">
      <c r="G166" s="626"/>
    </row>
    <row r="167" spans="7:7" s="1" customFormat="1" x14ac:dyDescent="0.2">
      <c r="G167" s="626"/>
    </row>
    <row r="168" spans="7:7" s="1" customFormat="1" x14ac:dyDescent="0.2">
      <c r="G168" s="626"/>
    </row>
    <row r="169" spans="7:7" s="1" customFormat="1" x14ac:dyDescent="0.2">
      <c r="G169" s="626"/>
    </row>
    <row r="170" spans="7:7" s="1" customFormat="1" x14ac:dyDescent="0.2">
      <c r="G170" s="626"/>
    </row>
    <row r="171" spans="7:7" s="1" customFormat="1" x14ac:dyDescent="0.2">
      <c r="G171" s="626"/>
    </row>
    <row r="172" spans="7:7" s="1" customFormat="1" x14ac:dyDescent="0.2">
      <c r="G172" s="626"/>
    </row>
    <row r="173" spans="7:7" s="1" customFormat="1" x14ac:dyDescent="0.2">
      <c r="G173" s="626"/>
    </row>
    <row r="174" spans="7:7" s="1" customFormat="1" x14ac:dyDescent="0.2">
      <c r="G174" s="626"/>
    </row>
    <row r="175" spans="7:7" s="1" customFormat="1" x14ac:dyDescent="0.2">
      <c r="G175" s="626"/>
    </row>
    <row r="176" spans="7:7" s="1" customFormat="1" x14ac:dyDescent="0.2">
      <c r="G176" s="626"/>
    </row>
    <row r="177" spans="7:7" s="1" customFormat="1" x14ac:dyDescent="0.2">
      <c r="G177" s="626"/>
    </row>
    <row r="178" spans="7:7" s="1" customFormat="1" x14ac:dyDescent="0.2">
      <c r="G178" s="626"/>
    </row>
    <row r="179" spans="7:7" s="1" customFormat="1" x14ac:dyDescent="0.2">
      <c r="G179" s="626"/>
    </row>
    <row r="180" spans="7:7" s="1" customFormat="1" x14ac:dyDescent="0.2">
      <c r="G180" s="626"/>
    </row>
    <row r="181" spans="7:7" s="1" customFormat="1" x14ac:dyDescent="0.2">
      <c r="G181" s="626"/>
    </row>
    <row r="182" spans="7:7" s="1" customFormat="1" x14ac:dyDescent="0.2">
      <c r="G182" s="626"/>
    </row>
    <row r="183" spans="7:7" s="1" customFormat="1" x14ac:dyDescent="0.2">
      <c r="G183" s="626"/>
    </row>
    <row r="184" spans="7:7" s="1" customFormat="1" x14ac:dyDescent="0.2">
      <c r="G184" s="626"/>
    </row>
    <row r="185" spans="7:7" s="1" customFormat="1" x14ac:dyDescent="0.2">
      <c r="G185" s="626"/>
    </row>
    <row r="186" spans="7:7" s="1" customFormat="1" x14ac:dyDescent="0.2">
      <c r="G186" s="626"/>
    </row>
    <row r="187" spans="7:7" s="1" customFormat="1" x14ac:dyDescent="0.2">
      <c r="G187" s="626"/>
    </row>
    <row r="188" spans="7:7" s="1" customFormat="1" x14ac:dyDescent="0.2">
      <c r="G188" s="626"/>
    </row>
    <row r="189" spans="7:7" s="1" customFormat="1" x14ac:dyDescent="0.2">
      <c r="G189" s="626"/>
    </row>
    <row r="190" spans="7:7" s="1" customFormat="1" x14ac:dyDescent="0.2">
      <c r="G190" s="626"/>
    </row>
    <row r="191" spans="7:7" s="1" customFormat="1" x14ac:dyDescent="0.2">
      <c r="G191" s="626"/>
    </row>
    <row r="192" spans="7:7" s="1" customFormat="1" x14ac:dyDescent="0.2">
      <c r="G192" s="626"/>
    </row>
    <row r="193" spans="7:7" s="1" customFormat="1" x14ac:dyDescent="0.2">
      <c r="G193" s="626"/>
    </row>
    <row r="194" spans="7:7" s="1" customFormat="1" x14ac:dyDescent="0.2">
      <c r="G194" s="626"/>
    </row>
    <row r="195" spans="7:7" s="1" customFormat="1" x14ac:dyDescent="0.2">
      <c r="G195" s="626"/>
    </row>
    <row r="196" spans="7:7" s="1" customFormat="1" x14ac:dyDescent="0.2">
      <c r="G196" s="626"/>
    </row>
    <row r="197" spans="7:7" s="1" customFormat="1" x14ac:dyDescent="0.2">
      <c r="G197" s="626"/>
    </row>
    <row r="198" spans="7:7" s="1" customFormat="1" x14ac:dyDescent="0.2">
      <c r="G198" s="626"/>
    </row>
    <row r="199" spans="7:7" s="1" customFormat="1" x14ac:dyDescent="0.2">
      <c r="G199" s="626"/>
    </row>
    <row r="200" spans="7:7" s="1" customFormat="1" x14ac:dyDescent="0.2">
      <c r="G200" s="626"/>
    </row>
    <row r="201" spans="7:7" s="1" customFormat="1" x14ac:dyDescent="0.2">
      <c r="G201" s="626"/>
    </row>
    <row r="202" spans="7:7" s="1" customFormat="1" x14ac:dyDescent="0.2">
      <c r="G202" s="626"/>
    </row>
    <row r="203" spans="7:7" s="1" customFormat="1" x14ac:dyDescent="0.2">
      <c r="G203" s="626"/>
    </row>
    <row r="204" spans="7:7" s="1" customFormat="1" x14ac:dyDescent="0.2">
      <c r="G204" s="626"/>
    </row>
    <row r="205" spans="7:7" s="1" customFormat="1" x14ac:dyDescent="0.2">
      <c r="G205" s="626"/>
    </row>
    <row r="206" spans="7:7" s="1" customFormat="1" x14ac:dyDescent="0.2">
      <c r="G206" s="626"/>
    </row>
    <row r="207" spans="7:7" s="1" customFormat="1" x14ac:dyDescent="0.2">
      <c r="G207" s="626"/>
    </row>
    <row r="208" spans="7:7" s="1" customFormat="1" x14ac:dyDescent="0.2">
      <c r="G208" s="626"/>
    </row>
    <row r="209" spans="7:7" s="1" customFormat="1" x14ac:dyDescent="0.2">
      <c r="G209" s="626"/>
    </row>
    <row r="210" spans="7:7" s="1" customFormat="1" x14ac:dyDescent="0.2">
      <c r="G210" s="626"/>
    </row>
    <row r="211" spans="7:7" s="1" customFormat="1" x14ac:dyDescent="0.2">
      <c r="G211" s="626"/>
    </row>
    <row r="212" spans="7:7" s="1" customFormat="1" x14ac:dyDescent="0.2">
      <c r="G212" s="626"/>
    </row>
    <row r="213" spans="7:7" s="1" customFormat="1" x14ac:dyDescent="0.2">
      <c r="G213" s="626"/>
    </row>
    <row r="214" spans="7:7" s="1" customFormat="1" x14ac:dyDescent="0.2">
      <c r="G214" s="626"/>
    </row>
    <row r="215" spans="7:7" s="1" customFormat="1" x14ac:dyDescent="0.2">
      <c r="G215" s="626"/>
    </row>
    <row r="216" spans="7:7" s="1" customFormat="1" x14ac:dyDescent="0.2">
      <c r="G216" s="626"/>
    </row>
    <row r="217" spans="7:7" s="1" customFormat="1" x14ac:dyDescent="0.2">
      <c r="G217" s="626"/>
    </row>
    <row r="218" spans="7:7" s="1" customFormat="1" x14ac:dyDescent="0.2">
      <c r="G218" s="626"/>
    </row>
    <row r="219" spans="7:7" s="1" customFormat="1" x14ac:dyDescent="0.2">
      <c r="G219" s="626"/>
    </row>
    <row r="220" spans="7:7" s="1" customFormat="1" x14ac:dyDescent="0.2">
      <c r="G220" s="626"/>
    </row>
    <row r="221" spans="7:7" s="1" customFormat="1" x14ac:dyDescent="0.2">
      <c r="G221" s="626"/>
    </row>
    <row r="222" spans="7:7" s="1" customFormat="1" x14ac:dyDescent="0.2">
      <c r="G222" s="626"/>
    </row>
    <row r="223" spans="7:7" s="1" customFormat="1" x14ac:dyDescent="0.2">
      <c r="G223" s="626"/>
    </row>
    <row r="224" spans="7:7" s="1" customFormat="1" x14ac:dyDescent="0.2">
      <c r="G224" s="626"/>
    </row>
    <row r="225" spans="7:7" s="1" customFormat="1" x14ac:dyDescent="0.2">
      <c r="G225" s="626"/>
    </row>
    <row r="226" spans="7:7" s="1" customFormat="1" x14ac:dyDescent="0.2">
      <c r="G226" s="626"/>
    </row>
    <row r="227" spans="7:7" s="1" customFormat="1" x14ac:dyDescent="0.2">
      <c r="G227" s="626"/>
    </row>
    <row r="228" spans="7:7" s="1" customFormat="1" x14ac:dyDescent="0.2">
      <c r="G228" s="626"/>
    </row>
    <row r="229" spans="7:7" s="1" customFormat="1" x14ac:dyDescent="0.2">
      <c r="G229" s="626"/>
    </row>
    <row r="230" spans="7:7" s="1" customFormat="1" x14ac:dyDescent="0.2">
      <c r="G230" s="626"/>
    </row>
    <row r="231" spans="7:7" s="1" customFormat="1" x14ac:dyDescent="0.2">
      <c r="G231" s="626"/>
    </row>
    <row r="232" spans="7:7" s="1" customFormat="1" x14ac:dyDescent="0.2">
      <c r="G232" s="626"/>
    </row>
    <row r="233" spans="7:7" s="1" customFormat="1" x14ac:dyDescent="0.2">
      <c r="G233" s="626"/>
    </row>
    <row r="234" spans="7:7" s="1" customFormat="1" x14ac:dyDescent="0.2">
      <c r="G234" s="626"/>
    </row>
    <row r="235" spans="7:7" s="1" customFormat="1" x14ac:dyDescent="0.2">
      <c r="G235" s="626"/>
    </row>
    <row r="236" spans="7:7" s="1" customFormat="1" x14ac:dyDescent="0.2">
      <c r="G236" s="626"/>
    </row>
    <row r="237" spans="7:7" s="1" customFormat="1" x14ac:dyDescent="0.2">
      <c r="G237" s="626"/>
    </row>
    <row r="238" spans="7:7" s="1" customFormat="1" x14ac:dyDescent="0.2">
      <c r="G238" s="626"/>
    </row>
    <row r="239" spans="7:7" s="1" customFormat="1" x14ac:dyDescent="0.2">
      <c r="G239" s="626"/>
    </row>
    <row r="240" spans="7:7" s="1" customFormat="1" x14ac:dyDescent="0.2">
      <c r="G240" s="626"/>
    </row>
    <row r="241" spans="7:7" s="1" customFormat="1" x14ac:dyDescent="0.2">
      <c r="G241" s="626"/>
    </row>
    <row r="242" spans="7:7" s="1" customFormat="1" x14ac:dyDescent="0.2">
      <c r="G242" s="626"/>
    </row>
    <row r="243" spans="7:7" s="1" customFormat="1" x14ac:dyDescent="0.2">
      <c r="G243" s="626"/>
    </row>
    <row r="244" spans="7:7" s="1" customFormat="1" x14ac:dyDescent="0.2">
      <c r="G244" s="626"/>
    </row>
    <row r="245" spans="7:7" s="1" customFormat="1" x14ac:dyDescent="0.2">
      <c r="G245" s="626"/>
    </row>
    <row r="246" spans="7:7" s="1" customFormat="1" x14ac:dyDescent="0.2">
      <c r="G246" s="626"/>
    </row>
    <row r="247" spans="7:7" s="1" customFormat="1" x14ac:dyDescent="0.2">
      <c r="G247" s="626"/>
    </row>
    <row r="248" spans="7:7" s="1" customFormat="1" x14ac:dyDescent="0.2">
      <c r="G248" s="626"/>
    </row>
    <row r="249" spans="7:7" s="1" customFormat="1" x14ac:dyDescent="0.2">
      <c r="G249" s="626"/>
    </row>
    <row r="250" spans="7:7" s="1" customFormat="1" x14ac:dyDescent="0.2">
      <c r="G250" s="626"/>
    </row>
    <row r="251" spans="7:7" s="1" customFormat="1" x14ac:dyDescent="0.2">
      <c r="G251" s="626"/>
    </row>
    <row r="252" spans="7:7" s="1" customFormat="1" x14ac:dyDescent="0.2">
      <c r="G252" s="626"/>
    </row>
    <row r="253" spans="7:7" s="1" customFormat="1" x14ac:dyDescent="0.2">
      <c r="G253" s="626"/>
    </row>
    <row r="254" spans="7:7" s="1" customFormat="1" x14ac:dyDescent="0.2">
      <c r="G254" s="626"/>
    </row>
    <row r="255" spans="7:7" s="1" customFormat="1" x14ac:dyDescent="0.2">
      <c r="G255" s="626"/>
    </row>
    <row r="256" spans="7:7" s="1" customFormat="1" x14ac:dyDescent="0.2">
      <c r="G256" s="626"/>
    </row>
    <row r="257" spans="7:7" s="1" customFormat="1" x14ac:dyDescent="0.2">
      <c r="G257" s="626"/>
    </row>
    <row r="258" spans="7:7" s="1" customFormat="1" x14ac:dyDescent="0.2">
      <c r="G258" s="626"/>
    </row>
    <row r="259" spans="7:7" s="1" customFormat="1" x14ac:dyDescent="0.2">
      <c r="G259" s="626"/>
    </row>
    <row r="260" spans="7:7" s="1" customFormat="1" x14ac:dyDescent="0.2">
      <c r="G260" s="626"/>
    </row>
    <row r="261" spans="7:7" s="1" customFormat="1" x14ac:dyDescent="0.2">
      <c r="G261" s="626"/>
    </row>
    <row r="262" spans="7:7" s="1" customFormat="1" x14ac:dyDescent="0.2">
      <c r="G262" s="626"/>
    </row>
    <row r="263" spans="7:7" s="1" customFormat="1" x14ac:dyDescent="0.2">
      <c r="G263" s="626"/>
    </row>
    <row r="264" spans="7:7" s="1" customFormat="1" x14ac:dyDescent="0.2">
      <c r="G264" s="626"/>
    </row>
    <row r="265" spans="7:7" s="1" customFormat="1" x14ac:dyDescent="0.2">
      <c r="G265" s="626"/>
    </row>
    <row r="266" spans="7:7" s="1" customFormat="1" x14ac:dyDescent="0.2">
      <c r="G266" s="626"/>
    </row>
    <row r="267" spans="7:7" s="1" customFormat="1" x14ac:dyDescent="0.2">
      <c r="G267" s="626"/>
    </row>
    <row r="268" spans="7:7" s="1" customFormat="1" x14ac:dyDescent="0.2">
      <c r="G268" s="626"/>
    </row>
    <row r="269" spans="7:7" s="1" customFormat="1" x14ac:dyDescent="0.2">
      <c r="G269" s="626"/>
    </row>
    <row r="270" spans="7:7" s="1" customFormat="1" x14ac:dyDescent="0.2">
      <c r="G270" s="626"/>
    </row>
    <row r="271" spans="7:7" s="1" customFormat="1" x14ac:dyDescent="0.2">
      <c r="G271" s="626"/>
    </row>
    <row r="272" spans="7:7" s="1" customFormat="1" x14ac:dyDescent="0.2">
      <c r="G272" s="626"/>
    </row>
    <row r="273" spans="7:7" s="1" customFormat="1" x14ac:dyDescent="0.2">
      <c r="G273" s="626"/>
    </row>
    <row r="274" spans="7:7" s="1" customFormat="1" x14ac:dyDescent="0.2">
      <c r="G274" s="626"/>
    </row>
    <row r="275" spans="7:7" s="1" customFormat="1" x14ac:dyDescent="0.2">
      <c r="G275" s="626"/>
    </row>
    <row r="276" spans="7:7" s="1" customFormat="1" x14ac:dyDescent="0.2">
      <c r="G276" s="626"/>
    </row>
    <row r="277" spans="7:7" s="1" customFormat="1" x14ac:dyDescent="0.2">
      <c r="G277" s="626"/>
    </row>
    <row r="278" spans="7:7" s="1" customFormat="1" x14ac:dyDescent="0.2">
      <c r="G278" s="626"/>
    </row>
    <row r="279" spans="7:7" s="1" customFormat="1" x14ac:dyDescent="0.2">
      <c r="G279" s="626"/>
    </row>
    <row r="280" spans="7:7" s="1" customFormat="1" x14ac:dyDescent="0.2">
      <c r="G280" s="626"/>
    </row>
    <row r="281" spans="7:7" s="1" customFormat="1" x14ac:dyDescent="0.2">
      <c r="G281" s="626"/>
    </row>
    <row r="282" spans="7:7" s="1" customFormat="1" x14ac:dyDescent="0.2">
      <c r="G282" s="626"/>
    </row>
    <row r="283" spans="7:7" s="1" customFormat="1" x14ac:dyDescent="0.2">
      <c r="G283" s="626"/>
    </row>
    <row r="284" spans="7:7" s="1" customFormat="1" x14ac:dyDescent="0.2">
      <c r="G284" s="626"/>
    </row>
    <row r="285" spans="7:7" s="1" customFormat="1" x14ac:dyDescent="0.2">
      <c r="G285" s="626"/>
    </row>
    <row r="286" spans="7:7" s="1" customFormat="1" x14ac:dyDescent="0.2">
      <c r="G286" s="626"/>
    </row>
    <row r="287" spans="7:7" s="1" customFormat="1" x14ac:dyDescent="0.2">
      <c r="G287" s="626"/>
    </row>
    <row r="288" spans="7:7" s="1" customFormat="1" x14ac:dyDescent="0.2">
      <c r="G288" s="626"/>
    </row>
    <row r="289" spans="7:7" s="1" customFormat="1" x14ac:dyDescent="0.2">
      <c r="G289" s="626"/>
    </row>
    <row r="290" spans="7:7" s="1" customFormat="1" x14ac:dyDescent="0.2">
      <c r="G290" s="626"/>
    </row>
    <row r="291" spans="7:7" s="1" customFormat="1" x14ac:dyDescent="0.2">
      <c r="G291" s="626"/>
    </row>
    <row r="292" spans="7:7" s="1" customFormat="1" x14ac:dyDescent="0.2">
      <c r="G292" s="626"/>
    </row>
    <row r="293" spans="7:7" s="1" customFormat="1" x14ac:dyDescent="0.2">
      <c r="G293" s="626"/>
    </row>
    <row r="294" spans="7:7" s="1" customFormat="1" x14ac:dyDescent="0.2">
      <c r="G294" s="626"/>
    </row>
    <row r="295" spans="7:7" s="1" customFormat="1" x14ac:dyDescent="0.2">
      <c r="G295" s="626"/>
    </row>
    <row r="296" spans="7:7" s="1" customFormat="1" x14ac:dyDescent="0.2">
      <c r="G296" s="626"/>
    </row>
    <row r="297" spans="7:7" s="1" customFormat="1" x14ac:dyDescent="0.2">
      <c r="G297" s="626"/>
    </row>
    <row r="298" spans="7:7" s="1" customFormat="1" x14ac:dyDescent="0.2">
      <c r="G298" s="626"/>
    </row>
    <row r="299" spans="7:7" s="1" customFormat="1" x14ac:dyDescent="0.2">
      <c r="G299" s="626"/>
    </row>
    <row r="300" spans="7:7" s="1" customFormat="1" x14ac:dyDescent="0.2">
      <c r="G300" s="626"/>
    </row>
    <row r="301" spans="7:7" s="1" customFormat="1" x14ac:dyDescent="0.2">
      <c r="G301" s="626"/>
    </row>
    <row r="302" spans="7:7" s="1" customFormat="1" x14ac:dyDescent="0.2">
      <c r="G302" s="626"/>
    </row>
    <row r="303" spans="7:7" s="1" customFormat="1" x14ac:dyDescent="0.2">
      <c r="G303" s="626"/>
    </row>
    <row r="304" spans="7:7" s="1" customFormat="1" x14ac:dyDescent="0.2">
      <c r="G304" s="626"/>
    </row>
    <row r="305" spans="7:7" s="1" customFormat="1" x14ac:dyDescent="0.2">
      <c r="G305" s="626"/>
    </row>
    <row r="306" spans="7:7" s="1" customFormat="1" x14ac:dyDescent="0.2">
      <c r="G306" s="626"/>
    </row>
    <row r="307" spans="7:7" s="1" customFormat="1" x14ac:dyDescent="0.2">
      <c r="G307" s="626"/>
    </row>
    <row r="308" spans="7:7" s="1" customFormat="1" x14ac:dyDescent="0.2">
      <c r="G308" s="626"/>
    </row>
    <row r="309" spans="7:7" s="1" customFormat="1" x14ac:dyDescent="0.2">
      <c r="G309" s="626"/>
    </row>
    <row r="310" spans="7:7" s="1" customFormat="1" x14ac:dyDescent="0.2">
      <c r="G310" s="626"/>
    </row>
    <row r="311" spans="7:7" s="1" customFormat="1" x14ac:dyDescent="0.2">
      <c r="G311" s="626"/>
    </row>
    <row r="312" spans="7:7" s="1" customFormat="1" x14ac:dyDescent="0.2">
      <c r="G312" s="626"/>
    </row>
    <row r="313" spans="7:7" s="1" customFormat="1" x14ac:dyDescent="0.2">
      <c r="G313" s="626"/>
    </row>
    <row r="314" spans="7:7" s="1" customFormat="1" x14ac:dyDescent="0.2">
      <c r="G314" s="626"/>
    </row>
    <row r="315" spans="7:7" s="1" customFormat="1" x14ac:dyDescent="0.2">
      <c r="G315" s="626"/>
    </row>
    <row r="316" spans="7:7" s="1" customFormat="1" x14ac:dyDescent="0.2">
      <c r="G316" s="626"/>
    </row>
    <row r="317" spans="7:7" s="1" customFormat="1" x14ac:dyDescent="0.2">
      <c r="G317" s="626"/>
    </row>
    <row r="318" spans="7:7" s="1" customFormat="1" x14ac:dyDescent="0.2">
      <c r="G318" s="626"/>
    </row>
    <row r="319" spans="7:7" s="1" customFormat="1" x14ac:dyDescent="0.2">
      <c r="G319" s="626"/>
    </row>
    <row r="320" spans="7:7" s="1" customFormat="1" x14ac:dyDescent="0.2">
      <c r="G320" s="626"/>
    </row>
    <row r="321" spans="7:7" s="1" customFormat="1" x14ac:dyDescent="0.2">
      <c r="G321" s="626"/>
    </row>
    <row r="322" spans="7:7" s="1" customFormat="1" x14ac:dyDescent="0.2">
      <c r="G322" s="626"/>
    </row>
    <row r="323" spans="7:7" s="1" customFormat="1" x14ac:dyDescent="0.2">
      <c r="G323" s="626"/>
    </row>
    <row r="324" spans="7:7" s="1" customFormat="1" x14ac:dyDescent="0.2">
      <c r="G324" s="626"/>
    </row>
    <row r="325" spans="7:7" s="1" customFormat="1" x14ac:dyDescent="0.2">
      <c r="G325" s="626"/>
    </row>
    <row r="326" spans="7:7" s="1" customFormat="1" x14ac:dyDescent="0.2">
      <c r="G326" s="626"/>
    </row>
    <row r="327" spans="7:7" s="1" customFormat="1" x14ac:dyDescent="0.2">
      <c r="G327" s="626"/>
    </row>
    <row r="328" spans="7:7" s="1" customFormat="1" x14ac:dyDescent="0.2">
      <c r="G328" s="626"/>
    </row>
    <row r="329" spans="7:7" s="1" customFormat="1" x14ac:dyDescent="0.2">
      <c r="G329" s="626"/>
    </row>
    <row r="330" spans="7:7" s="1" customFormat="1" x14ac:dyDescent="0.2">
      <c r="G330" s="626"/>
    </row>
    <row r="331" spans="7:7" s="1" customFormat="1" x14ac:dyDescent="0.2">
      <c r="G331" s="626"/>
    </row>
    <row r="332" spans="7:7" s="1" customFormat="1" x14ac:dyDescent="0.2">
      <c r="G332" s="626"/>
    </row>
    <row r="333" spans="7:7" s="1" customFormat="1" x14ac:dyDescent="0.2">
      <c r="G333" s="626"/>
    </row>
    <row r="334" spans="7:7" s="1" customFormat="1" x14ac:dyDescent="0.2">
      <c r="G334" s="626"/>
    </row>
    <row r="335" spans="7:7" s="1" customFormat="1" x14ac:dyDescent="0.2">
      <c r="G335" s="626"/>
    </row>
    <row r="336" spans="7:7" s="1" customFormat="1" x14ac:dyDescent="0.2">
      <c r="G336" s="626"/>
    </row>
    <row r="337" spans="7:7" s="1" customFormat="1" x14ac:dyDescent="0.2">
      <c r="G337" s="626"/>
    </row>
    <row r="338" spans="7:7" s="1" customFormat="1" x14ac:dyDescent="0.2">
      <c r="G338" s="626"/>
    </row>
    <row r="339" spans="7:7" s="1" customFormat="1" x14ac:dyDescent="0.2">
      <c r="G339" s="626"/>
    </row>
    <row r="340" spans="7:7" s="1" customFormat="1" x14ac:dyDescent="0.2">
      <c r="G340" s="626"/>
    </row>
    <row r="341" spans="7:7" s="1" customFormat="1" x14ac:dyDescent="0.2">
      <c r="G341" s="626"/>
    </row>
  </sheetData>
  <mergeCells count="7">
    <mergeCell ref="A36:I39"/>
    <mergeCell ref="A1:G2"/>
    <mergeCell ref="C3:D3"/>
    <mergeCell ref="E3:F3"/>
    <mergeCell ref="A3:A4"/>
    <mergeCell ref="B3:B4"/>
    <mergeCell ref="G3:I3"/>
  </mergeCells>
  <conditionalFormatting sqref="C10">
    <cfRule type="cellIs" dxfId="41" priority="25" operator="equal">
      <formula>0</formula>
    </cfRule>
    <cfRule type="cellIs" dxfId="40" priority="26" operator="between">
      <formula>0</formula>
      <formula>0.5</formula>
    </cfRule>
    <cfRule type="cellIs" dxfId="39" priority="27" operator="between">
      <formula>0</formula>
      <formula>0.49</formula>
    </cfRule>
  </conditionalFormatting>
  <conditionalFormatting sqref="I11">
    <cfRule type="cellIs" dxfId="38" priority="21" operator="between">
      <formula>0</formula>
      <formula>0.5</formula>
    </cfRule>
    <cfRule type="cellIs" dxfId="37" priority="22" operator="between">
      <formula>0</formula>
      <formula>0.49</formula>
    </cfRule>
  </conditionalFormatting>
  <conditionalFormatting sqref="I16">
    <cfRule type="cellIs" dxfId="36" priority="19" operator="between">
      <formula>0</formula>
      <formula>0.5</formula>
    </cfRule>
    <cfRule type="cellIs" dxfId="35" priority="20" operator="between">
      <formula>0</formula>
      <formula>0.49</formula>
    </cfRule>
  </conditionalFormatting>
  <conditionalFormatting sqref="I18">
    <cfRule type="cellIs" dxfId="34" priority="17" operator="between">
      <formula>0</formula>
      <formula>0.5</formula>
    </cfRule>
    <cfRule type="cellIs" dxfId="33" priority="18" operator="between">
      <formula>0</formula>
      <formula>0.49</formula>
    </cfRule>
  </conditionalFormatting>
  <conditionalFormatting sqref="I12">
    <cfRule type="cellIs" dxfId="32" priority="15" operator="between">
      <formula>0</formula>
      <formula>0.5</formula>
    </cfRule>
    <cfRule type="cellIs" dxfId="31" priority="16" operator="between">
      <formula>0</formula>
      <formula>0.49</formula>
    </cfRule>
  </conditionalFormatting>
  <conditionalFormatting sqref="I20">
    <cfRule type="cellIs" dxfId="30" priority="13" operator="between">
      <formula>0</formula>
      <formula>0.5</formula>
    </cfRule>
    <cfRule type="cellIs" dxfId="29" priority="14" operator="between">
      <formula>0</formula>
      <formula>0.49</formula>
    </cfRule>
  </conditionalFormatting>
  <conditionalFormatting sqref="I22">
    <cfRule type="cellIs" dxfId="28" priority="11" operator="between">
      <formula>0</formula>
      <formula>0.5</formula>
    </cfRule>
    <cfRule type="cellIs" dxfId="27" priority="12" operator="between">
      <formula>0</formula>
      <formula>0.49</formula>
    </cfRule>
  </conditionalFormatting>
  <conditionalFormatting sqref="I23:I24">
    <cfRule type="cellIs" dxfId="26" priority="5" operator="between">
      <formula>0</formula>
      <formula>0.5</formula>
    </cfRule>
    <cfRule type="cellIs" dxfId="25" priority="6" operator="between">
      <formula>0</formula>
      <formula>0.49</formula>
    </cfRule>
  </conditionalFormatting>
  <conditionalFormatting sqref="I26">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3" t="s">
        <v>345</v>
      </c>
      <c r="B1" s="843"/>
      <c r="C1" s="843"/>
      <c r="D1" s="843"/>
      <c r="E1" s="843"/>
      <c r="F1" s="843"/>
      <c r="G1" s="1"/>
      <c r="H1" s="1"/>
      <c r="I1" s="1"/>
    </row>
    <row r="2" spans="1:12" x14ac:dyDescent="0.2">
      <c r="A2" s="844"/>
      <c r="B2" s="844"/>
      <c r="C2" s="844"/>
      <c r="D2" s="844"/>
      <c r="E2" s="844"/>
      <c r="F2" s="844"/>
      <c r="G2" s="10"/>
      <c r="H2" s="55" t="s">
        <v>471</v>
      </c>
      <c r="I2" s="1"/>
    </row>
    <row r="3" spans="1:12" x14ac:dyDescent="0.2">
      <c r="A3" s="11"/>
      <c r="B3" s="805">
        <f>INDICE!A3</f>
        <v>44470</v>
      </c>
      <c r="C3" s="806">
        <v>41671</v>
      </c>
      <c r="D3" s="806" t="s">
        <v>115</v>
      </c>
      <c r="E3" s="806"/>
      <c r="F3" s="806" t="s">
        <v>116</v>
      </c>
      <c r="G3" s="806"/>
      <c r="H3" s="806"/>
      <c r="I3" s="1"/>
    </row>
    <row r="4" spans="1:12" x14ac:dyDescent="0.2">
      <c r="A4" s="260"/>
      <c r="B4" s="82" t="s">
        <v>54</v>
      </c>
      <c r="C4" s="82" t="s">
        <v>425</v>
      </c>
      <c r="D4" s="82" t="s">
        <v>54</v>
      </c>
      <c r="E4" s="82" t="s">
        <v>425</v>
      </c>
      <c r="F4" s="82" t="s">
        <v>54</v>
      </c>
      <c r="G4" s="83" t="s">
        <v>425</v>
      </c>
      <c r="H4" s="83" t="s">
        <v>106</v>
      </c>
      <c r="I4" s="55"/>
    </row>
    <row r="5" spans="1:12" ht="14.1" customHeight="1" x14ac:dyDescent="0.2">
      <c r="A5" s="491" t="s">
        <v>333</v>
      </c>
      <c r="B5" s="233">
        <v>1631.0738399999998</v>
      </c>
      <c r="C5" s="720">
        <v>-35.082149025239318</v>
      </c>
      <c r="D5" s="233">
        <v>17253.746729999999</v>
      </c>
      <c r="E5" s="234">
        <v>71.409905175351923</v>
      </c>
      <c r="F5" s="233">
        <v>19192.01946</v>
      </c>
      <c r="G5" s="234">
        <v>23.708573974477019</v>
      </c>
      <c r="H5" s="234">
        <v>57.10032393062442</v>
      </c>
      <c r="I5" s="1"/>
    </row>
    <row r="6" spans="1:12" x14ac:dyDescent="0.2">
      <c r="A6" s="3" t="s">
        <v>524</v>
      </c>
      <c r="B6" s="438">
        <v>677.27592000000004</v>
      </c>
      <c r="C6" s="446">
        <v>-38.78462673581987</v>
      </c>
      <c r="D6" s="438">
        <v>4060.9647</v>
      </c>
      <c r="E6" s="446">
        <v>-20.727242225336237</v>
      </c>
      <c r="F6" s="438">
        <v>5255.1476299999995</v>
      </c>
      <c r="G6" s="446">
        <v>-17.911455322357462</v>
      </c>
      <c r="H6" s="446">
        <v>15.635177559175586</v>
      </c>
      <c r="I6" s="1"/>
    </row>
    <row r="7" spans="1:12" x14ac:dyDescent="0.2">
      <c r="A7" s="3" t="s">
        <v>525</v>
      </c>
      <c r="B7" s="440">
        <v>953.79791999999998</v>
      </c>
      <c r="C7" s="446">
        <v>-32.168952814286634</v>
      </c>
      <c r="D7" s="440">
        <v>13192.78203</v>
      </c>
      <c r="E7" s="446">
        <v>166.89790195766307</v>
      </c>
      <c r="F7" s="440">
        <v>13936.87183</v>
      </c>
      <c r="G7" s="446">
        <v>52.949198629093317</v>
      </c>
      <c r="H7" s="446">
        <v>41.465146371448832</v>
      </c>
      <c r="I7" s="166"/>
      <c r="J7" s="166"/>
    </row>
    <row r="8" spans="1:12" x14ac:dyDescent="0.2">
      <c r="A8" s="491" t="s">
        <v>653</v>
      </c>
      <c r="B8" s="419">
        <v>496.58765000000005</v>
      </c>
      <c r="C8" s="421">
        <v>780.62320093746337</v>
      </c>
      <c r="D8" s="419">
        <v>13803.69348</v>
      </c>
      <c r="E8" s="421">
        <v>1183.8441901616734</v>
      </c>
      <c r="F8" s="419">
        <v>14111.98263</v>
      </c>
      <c r="G8" s="421">
        <v>1017.8763951965349</v>
      </c>
      <c r="H8" s="421">
        <v>41.986138100567828</v>
      </c>
      <c r="I8" s="166"/>
      <c r="J8" s="166"/>
    </row>
    <row r="9" spans="1:12" x14ac:dyDescent="0.2">
      <c r="A9" s="3" t="s">
        <v>337</v>
      </c>
      <c r="B9" s="438">
        <v>27.000019999999996</v>
      </c>
      <c r="C9" s="446">
        <v>-38.596070697247939</v>
      </c>
      <c r="D9" s="438">
        <v>3546.8060299999997</v>
      </c>
      <c r="E9" s="446">
        <v>709.02920264728266</v>
      </c>
      <c r="F9" s="438">
        <v>3651.3966399999999</v>
      </c>
      <c r="G9" s="446">
        <v>588.92846374886551</v>
      </c>
      <c r="H9" s="446">
        <v>10.863678591913724</v>
      </c>
      <c r="I9" s="166"/>
      <c r="J9" s="166"/>
    </row>
    <row r="10" spans="1:12" x14ac:dyDescent="0.2">
      <c r="A10" s="3" t="s">
        <v>338</v>
      </c>
      <c r="B10" s="440">
        <v>8.1482399999999995</v>
      </c>
      <c r="C10" s="447">
        <v>-34.390610758076924</v>
      </c>
      <c r="D10" s="440">
        <v>1016.4506200000001</v>
      </c>
      <c r="E10" s="446">
        <v>661.26009682890003</v>
      </c>
      <c r="F10" s="440">
        <v>1045.6235500000003</v>
      </c>
      <c r="G10" s="447">
        <v>480.80636504113244</v>
      </c>
      <c r="H10" s="496">
        <v>3.1109515879205696</v>
      </c>
      <c r="I10" s="166"/>
      <c r="J10" s="166"/>
    </row>
    <row r="11" spans="1:12" x14ac:dyDescent="0.2">
      <c r="A11" s="3" t="s">
        <v>339</v>
      </c>
      <c r="B11" s="438">
        <v>401.69134000000003</v>
      </c>
      <c r="C11" s="446" t="s">
        <v>142</v>
      </c>
      <c r="D11" s="438">
        <v>1775.7639600000002</v>
      </c>
      <c r="E11" s="446" t="s">
        <v>142</v>
      </c>
      <c r="F11" s="438">
        <v>1775.7639600000002</v>
      </c>
      <c r="G11" s="446" t="s">
        <v>142</v>
      </c>
      <c r="H11" s="446">
        <v>5.2832739958220323</v>
      </c>
      <c r="I11" s="1"/>
      <c r="J11" s="446"/>
      <c r="L11" s="446"/>
    </row>
    <row r="12" spans="1:12" x14ac:dyDescent="0.2">
      <c r="A12" s="3" t="s">
        <v>340</v>
      </c>
      <c r="B12" s="498">
        <v>55.835900000000002</v>
      </c>
      <c r="C12" s="439" t="s">
        <v>142</v>
      </c>
      <c r="D12" s="438">
        <v>5043.5864000000001</v>
      </c>
      <c r="E12" s="446">
        <v>1441.2813847538087</v>
      </c>
      <c r="F12" s="438">
        <v>5072.97318</v>
      </c>
      <c r="G12" s="446">
        <v>1331.9166682755706</v>
      </c>
      <c r="H12" s="496">
        <v>15.093169974795858</v>
      </c>
      <c r="I12" s="166"/>
      <c r="J12" s="166"/>
    </row>
    <row r="13" spans="1:12" x14ac:dyDescent="0.2">
      <c r="A13" s="3" t="s">
        <v>341</v>
      </c>
      <c r="B13" s="438">
        <v>0</v>
      </c>
      <c r="C13" s="439" t="s">
        <v>142</v>
      </c>
      <c r="D13" s="438">
        <v>1189.3675499999999</v>
      </c>
      <c r="E13" s="447">
        <v>857.26943797317983</v>
      </c>
      <c r="F13" s="438">
        <v>1189.3675499999999</v>
      </c>
      <c r="G13" s="447">
        <v>713.00689994690777</v>
      </c>
      <c r="H13" s="446">
        <v>3.5386204416433586</v>
      </c>
      <c r="I13" s="166"/>
      <c r="J13" s="166"/>
    </row>
    <row r="14" spans="1:12" x14ac:dyDescent="0.2">
      <c r="A14" s="66" t="s">
        <v>342</v>
      </c>
      <c r="B14" s="438">
        <v>3.91215</v>
      </c>
      <c r="C14" s="506" t="s">
        <v>142</v>
      </c>
      <c r="D14" s="438">
        <v>1231.71892</v>
      </c>
      <c r="E14" s="506">
        <v>2278.7330587638658</v>
      </c>
      <c r="F14" s="438">
        <v>1376.8577499999999</v>
      </c>
      <c r="G14" s="446">
        <v>2559.029583746456</v>
      </c>
      <c r="H14" s="446">
        <v>4.0964435084722801</v>
      </c>
      <c r="I14" s="1"/>
      <c r="J14" s="166"/>
    </row>
    <row r="15" spans="1:12" x14ac:dyDescent="0.2">
      <c r="A15" s="491" t="s">
        <v>654</v>
      </c>
      <c r="B15" s="419">
        <v>23.35211</v>
      </c>
      <c r="C15" s="700">
        <v>331.84270140821633</v>
      </c>
      <c r="D15" s="419">
        <v>279.69771999999995</v>
      </c>
      <c r="E15" s="680">
        <v>12.561616618528108</v>
      </c>
      <c r="F15" s="419">
        <v>307.04971999999998</v>
      </c>
      <c r="G15" s="421">
        <v>-9.658071450365151</v>
      </c>
      <c r="H15" s="421">
        <v>0.91353796880776628</v>
      </c>
      <c r="I15" s="166"/>
      <c r="J15" s="166"/>
    </row>
    <row r="16" spans="1:12" x14ac:dyDescent="0.2">
      <c r="A16" s="659" t="s">
        <v>114</v>
      </c>
      <c r="B16" s="61">
        <v>2151.0136000000002</v>
      </c>
      <c r="C16" s="62">
        <v>-16.443354429666755</v>
      </c>
      <c r="D16" s="61">
        <v>31337.137930000001</v>
      </c>
      <c r="E16" s="62">
        <v>175.14179683581216</v>
      </c>
      <c r="F16" s="61">
        <v>33611.051809999997</v>
      </c>
      <c r="G16" s="62">
        <v>96.370247313195975</v>
      </c>
      <c r="H16" s="62">
        <v>100</v>
      </c>
      <c r="I16" s="10"/>
      <c r="J16" s="166"/>
      <c r="L16" s="166"/>
    </row>
    <row r="17" spans="1:9" x14ac:dyDescent="0.2">
      <c r="A17" s="133" t="s">
        <v>580</v>
      </c>
      <c r="B17" s="1"/>
      <c r="C17" s="10"/>
      <c r="D17" s="10"/>
      <c r="E17" s="10"/>
      <c r="F17" s="10"/>
      <c r="G17" s="10"/>
      <c r="H17" s="161" t="s">
        <v>221</v>
      </c>
      <c r="I17" s="1"/>
    </row>
    <row r="18" spans="1:9" x14ac:dyDescent="0.2">
      <c r="A18" s="133" t="s">
        <v>618</v>
      </c>
      <c r="B18" s="1"/>
      <c r="C18" s="1"/>
      <c r="D18" s="1"/>
      <c r="E18" s="1"/>
      <c r="F18" s="1"/>
      <c r="G18" s="1"/>
      <c r="H18" s="1"/>
      <c r="I18" s="1"/>
    </row>
    <row r="19" spans="1:9" x14ac:dyDescent="0.2">
      <c r="A19" s="133" t="s">
        <v>636</v>
      </c>
      <c r="B19" s="1"/>
      <c r="C19" s="1"/>
      <c r="D19" s="1"/>
      <c r="E19" s="1"/>
      <c r="F19" s="1"/>
      <c r="G19" s="1"/>
      <c r="H19" s="1"/>
      <c r="I19" s="1"/>
    </row>
    <row r="20" spans="1:9" ht="14.25" customHeight="1" x14ac:dyDescent="0.2">
      <c r="A20" s="437" t="s">
        <v>536</v>
      </c>
      <c r="B20" s="593"/>
      <c r="C20" s="593"/>
      <c r="D20" s="593"/>
      <c r="E20" s="593"/>
      <c r="F20" s="593"/>
      <c r="G20" s="593"/>
      <c r="H20" s="593"/>
      <c r="I20" s="1"/>
    </row>
    <row r="21" spans="1:9" x14ac:dyDescent="0.2">
      <c r="A21" s="593"/>
      <c r="B21" s="593"/>
      <c r="C21" s="593"/>
      <c r="D21" s="593"/>
      <c r="E21" s="593"/>
      <c r="F21" s="593"/>
      <c r="G21" s="593"/>
      <c r="H21" s="593"/>
      <c r="I21" s="1"/>
    </row>
    <row r="22" spans="1:9" s="1" customFormat="1" x14ac:dyDescent="0.2">
      <c r="A22" s="593"/>
      <c r="B22" s="593"/>
      <c r="C22" s="593"/>
      <c r="D22" s="593"/>
      <c r="E22" s="593"/>
      <c r="F22" s="593"/>
      <c r="G22" s="593"/>
      <c r="H22" s="593"/>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3" t="s">
        <v>528</v>
      </c>
      <c r="B1" s="843"/>
      <c r="C1" s="843"/>
      <c r="D1" s="843"/>
      <c r="E1" s="843"/>
      <c r="F1" s="843"/>
      <c r="G1" s="1"/>
      <c r="H1" s="1"/>
    </row>
    <row r="2" spans="1:8" x14ac:dyDescent="0.2">
      <c r="A2" s="844"/>
      <c r="B2" s="844"/>
      <c r="C2" s="844"/>
      <c r="D2" s="844"/>
      <c r="E2" s="844"/>
      <c r="F2" s="844"/>
      <c r="G2" s="10"/>
      <c r="H2" s="55" t="s">
        <v>471</v>
      </c>
    </row>
    <row r="3" spans="1:8" x14ac:dyDescent="0.2">
      <c r="A3" s="11"/>
      <c r="B3" s="808">
        <f>INDICE!A3</f>
        <v>44470</v>
      </c>
      <c r="C3" s="808">
        <v>41671</v>
      </c>
      <c r="D3" s="807" t="s">
        <v>115</v>
      </c>
      <c r="E3" s="807"/>
      <c r="F3" s="807" t="s">
        <v>116</v>
      </c>
      <c r="G3" s="807"/>
      <c r="H3" s="807"/>
    </row>
    <row r="4" spans="1:8" x14ac:dyDescent="0.2">
      <c r="A4" s="260"/>
      <c r="B4" s="184" t="s">
        <v>54</v>
      </c>
      <c r="C4" s="185" t="s">
        <v>425</v>
      </c>
      <c r="D4" s="184" t="s">
        <v>54</v>
      </c>
      <c r="E4" s="185" t="s">
        <v>425</v>
      </c>
      <c r="F4" s="184" t="s">
        <v>54</v>
      </c>
      <c r="G4" s="186" t="s">
        <v>425</v>
      </c>
      <c r="H4" s="185" t="s">
        <v>475</v>
      </c>
    </row>
    <row r="5" spans="1:8" x14ac:dyDescent="0.2">
      <c r="A5" s="418" t="s">
        <v>114</v>
      </c>
      <c r="B5" s="61">
        <v>38257.712080000005</v>
      </c>
      <c r="C5" s="730">
        <v>46.211541442285622</v>
      </c>
      <c r="D5" s="61">
        <v>308777.32196999993</v>
      </c>
      <c r="E5" s="62">
        <v>6.8213003189197705</v>
      </c>
      <c r="F5" s="61">
        <v>371280.28223999997</v>
      </c>
      <c r="G5" s="62">
        <v>4.9724803927111285</v>
      </c>
      <c r="H5" s="62">
        <v>100</v>
      </c>
    </row>
    <row r="6" spans="1:8" x14ac:dyDescent="0.2">
      <c r="A6" s="662" t="s">
        <v>331</v>
      </c>
      <c r="B6" s="181">
        <v>12838.683730000001</v>
      </c>
      <c r="C6" s="722">
        <v>-0.99782981573159013</v>
      </c>
      <c r="D6" s="181">
        <v>146855.26741999999</v>
      </c>
      <c r="E6" s="155">
        <v>58.954657982844672</v>
      </c>
      <c r="F6" s="181">
        <v>178729.99491000001</v>
      </c>
      <c r="G6" s="155">
        <v>49.112750070160772</v>
      </c>
      <c r="H6" s="155">
        <v>48.138832967829629</v>
      </c>
    </row>
    <row r="7" spans="1:8" x14ac:dyDescent="0.2">
      <c r="A7" s="662" t="s">
        <v>332</v>
      </c>
      <c r="B7" s="181">
        <v>25419.028349999997</v>
      </c>
      <c r="C7" s="155">
        <v>92.598789701281149</v>
      </c>
      <c r="D7" s="181">
        <v>161922.05455</v>
      </c>
      <c r="E7" s="155">
        <v>-17.668793122268486</v>
      </c>
      <c r="F7" s="181">
        <v>192550.28732999996</v>
      </c>
      <c r="G7" s="155">
        <v>-17.653958254836034</v>
      </c>
      <c r="H7" s="155">
        <v>51.861167032170371</v>
      </c>
    </row>
    <row r="8" spans="1:8" x14ac:dyDescent="0.2">
      <c r="A8" s="478" t="s">
        <v>619</v>
      </c>
      <c r="B8" s="413">
        <v>11369.887539999998</v>
      </c>
      <c r="C8" s="414">
        <v>329.39613292365595</v>
      </c>
      <c r="D8" s="413">
        <v>47906.651060000004</v>
      </c>
      <c r="E8" s="416">
        <v>-36.666875130191656</v>
      </c>
      <c r="F8" s="415">
        <v>59561.453739999997</v>
      </c>
      <c r="G8" s="416">
        <v>-31.891950825494536</v>
      </c>
      <c r="H8" s="416">
        <v>16.042180689115824</v>
      </c>
    </row>
    <row r="9" spans="1:8" x14ac:dyDescent="0.2">
      <c r="A9" s="736" t="s">
        <v>620</v>
      </c>
      <c r="B9" s="737">
        <v>26887.824540000001</v>
      </c>
      <c r="C9" s="738">
        <v>14.328112193014203</v>
      </c>
      <c r="D9" s="737">
        <v>260870.67091000002</v>
      </c>
      <c r="E9" s="739">
        <v>22.234980162133713</v>
      </c>
      <c r="F9" s="740">
        <v>311718.82849999995</v>
      </c>
      <c r="G9" s="739">
        <v>17.081209104056398</v>
      </c>
      <c r="H9" s="739">
        <v>83.957819310884176</v>
      </c>
    </row>
    <row r="10" spans="1:8" x14ac:dyDescent="0.2">
      <c r="A10" s="15"/>
      <c r="B10" s="15"/>
      <c r="C10" s="433"/>
      <c r="D10" s="1"/>
      <c r="E10" s="1"/>
      <c r="F10" s="1"/>
      <c r="G10" s="1"/>
      <c r="H10" s="161" t="s">
        <v>221</v>
      </c>
    </row>
    <row r="11" spans="1:8" x14ac:dyDescent="0.2">
      <c r="A11" s="133" t="s">
        <v>580</v>
      </c>
      <c r="B11" s="1"/>
      <c r="C11" s="1"/>
      <c r="D11" s="1"/>
      <c r="E11" s="1"/>
      <c r="F11" s="1"/>
      <c r="G11" s="1"/>
      <c r="H11" s="1"/>
    </row>
    <row r="12" spans="1:8" x14ac:dyDescent="0.2">
      <c r="A12" s="437" t="s">
        <v>537</v>
      </c>
      <c r="B12" s="1"/>
      <c r="C12" s="1"/>
      <c r="D12" s="1"/>
      <c r="E12" s="1"/>
      <c r="F12" s="1"/>
      <c r="G12" s="1"/>
      <c r="H12" s="1"/>
    </row>
    <row r="13" spans="1:8" x14ac:dyDescent="0.2">
      <c r="A13" s="852"/>
      <c r="B13" s="852"/>
      <c r="C13" s="852"/>
      <c r="D13" s="852"/>
      <c r="E13" s="852"/>
      <c r="F13" s="852"/>
      <c r="G13" s="852"/>
      <c r="H13" s="852"/>
    </row>
    <row r="14" spans="1:8" s="1" customFormat="1" x14ac:dyDescent="0.2">
      <c r="A14" s="852"/>
      <c r="B14" s="852"/>
      <c r="C14" s="852"/>
      <c r="D14" s="852"/>
      <c r="E14" s="852"/>
      <c r="F14" s="852"/>
      <c r="G14" s="852"/>
      <c r="H14" s="852"/>
    </row>
    <row r="15" spans="1:8" s="1" customFormat="1" x14ac:dyDescent="0.2">
      <c r="D15" s="166"/>
    </row>
    <row r="16" spans="1:8" s="1" customFormat="1" x14ac:dyDescent="0.2">
      <c r="D16" s="166"/>
    </row>
    <row r="17" spans="4:4" s="1" customFormat="1" x14ac:dyDescent="0.2">
      <c r="D17" s="166"/>
    </row>
    <row r="18" spans="4:4" s="1" customFormat="1" x14ac:dyDescent="0.2">
      <c r="D18" s="66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349</v>
      </c>
      <c r="B1" s="53"/>
      <c r="C1" s="53"/>
      <c r="D1" s="6"/>
      <c r="E1" s="6"/>
      <c r="F1" s="6"/>
      <c r="G1" s="6"/>
      <c r="H1" s="3"/>
    </row>
    <row r="2" spans="1:8" x14ac:dyDescent="0.2">
      <c r="A2" s="54"/>
      <c r="B2" s="54"/>
      <c r="C2" s="54"/>
      <c r="D2" s="65"/>
      <c r="E2" s="65"/>
      <c r="F2" s="65"/>
      <c r="G2" s="108"/>
      <c r="H2" s="55" t="s">
        <v>471</v>
      </c>
    </row>
    <row r="3" spans="1:8" x14ac:dyDescent="0.2">
      <c r="A3" s="56"/>
      <c r="B3" s="808">
        <f>INDICE!A3</f>
        <v>44470</v>
      </c>
      <c r="C3" s="807">
        <v>41671</v>
      </c>
      <c r="D3" s="807" t="s">
        <v>115</v>
      </c>
      <c r="E3" s="807"/>
      <c r="F3" s="807" t="s">
        <v>116</v>
      </c>
      <c r="G3" s="807"/>
      <c r="H3" s="807"/>
    </row>
    <row r="4" spans="1:8" ht="25.5" x14ac:dyDescent="0.2">
      <c r="A4" s="66"/>
      <c r="B4" s="184" t="s">
        <v>54</v>
      </c>
      <c r="C4" s="185" t="s">
        <v>425</v>
      </c>
      <c r="D4" s="184" t="s">
        <v>54</v>
      </c>
      <c r="E4" s="185" t="s">
        <v>425</v>
      </c>
      <c r="F4" s="184" t="s">
        <v>54</v>
      </c>
      <c r="G4" s="186" t="s">
        <v>425</v>
      </c>
      <c r="H4" s="185" t="s">
        <v>106</v>
      </c>
    </row>
    <row r="5" spans="1:8" ht="15" x14ac:dyDescent="0.25">
      <c r="A5" s="512" t="s">
        <v>350</v>
      </c>
      <c r="B5" s="585">
        <v>2.8430288440920002</v>
      </c>
      <c r="C5" s="446">
        <v>14.936202062854775</v>
      </c>
      <c r="D5" s="513">
        <v>24.149479969139403</v>
      </c>
      <c r="E5" s="514">
        <v>74.770663516028534</v>
      </c>
      <c r="F5" s="515">
        <v>29.265743004139402</v>
      </c>
      <c r="G5" s="514">
        <v>68.622843036480774</v>
      </c>
      <c r="H5" s="586">
        <v>5.1374161732380914</v>
      </c>
    </row>
    <row r="6" spans="1:8" ht="15" x14ac:dyDescent="0.25">
      <c r="A6" s="512" t="s">
        <v>351</v>
      </c>
      <c r="B6" s="585">
        <v>0</v>
      </c>
      <c r="C6" s="528">
        <v>-100</v>
      </c>
      <c r="D6" s="516">
        <v>48.64119298</v>
      </c>
      <c r="E6" s="519">
        <v>25.493007577148269</v>
      </c>
      <c r="F6" s="518">
        <v>61.786840779999999</v>
      </c>
      <c r="G6" s="519">
        <v>32.903932534679633</v>
      </c>
      <c r="H6" s="587">
        <v>10.846289297065232</v>
      </c>
    </row>
    <row r="7" spans="1:8" ht="15" x14ac:dyDescent="0.25">
      <c r="A7" s="512" t="s">
        <v>530</v>
      </c>
      <c r="B7" s="585">
        <v>30.315999999999999</v>
      </c>
      <c r="C7" s="528">
        <v>-33.333333333333329</v>
      </c>
      <c r="D7" s="516">
        <v>307.82399999999996</v>
      </c>
      <c r="E7" s="528">
        <v>-22.648696161734559</v>
      </c>
      <c r="F7" s="518">
        <v>377.78399999999999</v>
      </c>
      <c r="G7" s="517">
        <v>-33.292155651636811</v>
      </c>
      <c r="H7" s="588">
        <v>66.317592938476352</v>
      </c>
    </row>
    <row r="8" spans="1:8" ht="15" x14ac:dyDescent="0.25">
      <c r="A8" s="512" t="s">
        <v>540</v>
      </c>
      <c r="B8" s="585">
        <v>7.4977900000000002</v>
      </c>
      <c r="C8" s="528">
        <v>-19.025885874923993</v>
      </c>
      <c r="D8" s="597">
        <v>81.449429999999992</v>
      </c>
      <c r="E8" s="519">
        <v>-5.5219747333021587</v>
      </c>
      <c r="F8" s="518">
        <v>100.82220999999998</v>
      </c>
      <c r="G8" s="519">
        <v>-2.7181958818143817</v>
      </c>
      <c r="H8" s="588">
        <v>17.698701591220324</v>
      </c>
    </row>
    <row r="9" spans="1:8" x14ac:dyDescent="0.2">
      <c r="A9" s="520" t="s">
        <v>186</v>
      </c>
      <c r="B9" s="521">
        <v>40.656818844092001</v>
      </c>
      <c r="C9" s="522">
        <v>-37.409204198735402</v>
      </c>
      <c r="D9" s="523">
        <v>462.0641029491394</v>
      </c>
      <c r="E9" s="522">
        <v>-13.913441813756775</v>
      </c>
      <c r="F9" s="523">
        <v>569.65879378413933</v>
      </c>
      <c r="G9" s="522">
        <v>-22.369833764291265</v>
      </c>
      <c r="H9" s="522">
        <v>100</v>
      </c>
    </row>
    <row r="10" spans="1:8" x14ac:dyDescent="0.2">
      <c r="A10" s="568" t="s">
        <v>249</v>
      </c>
      <c r="B10" s="508">
        <f>B9/'Consumo de gas natural'!B8*100</f>
        <v>0.13338730105402916</v>
      </c>
      <c r="C10" s="75"/>
      <c r="D10" s="97">
        <f>D9/'Consumo de gas natural'!D8*100</f>
        <v>0.15436404657125855</v>
      </c>
      <c r="E10" s="75"/>
      <c r="F10" s="97">
        <f>F9/'Consumo de gas natural'!F8*100</f>
        <v>0.15562280466105557</v>
      </c>
      <c r="G10" s="190"/>
      <c r="H10" s="509"/>
    </row>
    <row r="11" spans="1:8" x14ac:dyDescent="0.2">
      <c r="A11" s="80"/>
      <c r="B11" s="59"/>
      <c r="C11" s="59"/>
      <c r="D11" s="59"/>
      <c r="E11" s="59"/>
      <c r="F11" s="59"/>
      <c r="G11" s="73"/>
      <c r="H11" s="161" t="s">
        <v>221</v>
      </c>
    </row>
    <row r="12" spans="1:8" x14ac:dyDescent="0.2">
      <c r="A12" s="80" t="s">
        <v>577</v>
      </c>
      <c r="B12" s="108"/>
      <c r="C12" s="108"/>
      <c r="D12" s="108"/>
      <c r="E12" s="108"/>
      <c r="F12" s="108"/>
      <c r="G12" s="108"/>
      <c r="H12" s="1"/>
    </row>
    <row r="13" spans="1:8" x14ac:dyDescent="0.2">
      <c r="A13" s="437" t="s">
        <v>537</v>
      </c>
      <c r="B13" s="1"/>
      <c r="C13" s="1"/>
      <c r="D13" s="1"/>
      <c r="E13" s="1"/>
      <c r="F13" s="1"/>
      <c r="G13" s="1"/>
      <c r="H13" s="1"/>
    </row>
    <row r="14" spans="1:8" x14ac:dyDescent="0.2">
      <c r="A14" s="80" t="s">
        <v>541</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352</v>
      </c>
      <c r="B1" s="158"/>
      <c r="C1" s="158"/>
      <c r="D1" s="158"/>
      <c r="E1" s="15"/>
    </row>
    <row r="2" spans="1:5" x14ac:dyDescent="0.2">
      <c r="A2" s="159"/>
      <c r="B2" s="159"/>
      <c r="C2" s="159"/>
      <c r="D2" s="159"/>
      <c r="E2" s="55" t="s">
        <v>471</v>
      </c>
    </row>
    <row r="3" spans="1:5" x14ac:dyDescent="0.2">
      <c r="A3" s="236" t="s">
        <v>353</v>
      </c>
      <c r="B3" s="237"/>
      <c r="C3" s="238"/>
      <c r="D3" s="236" t="s">
        <v>354</v>
      </c>
      <c r="E3" s="237"/>
    </row>
    <row r="4" spans="1:5" x14ac:dyDescent="0.2">
      <c r="A4" s="145" t="s">
        <v>355</v>
      </c>
      <c r="B4" s="171">
        <v>40449.38249884409</v>
      </c>
      <c r="C4" s="239"/>
      <c r="D4" s="145" t="s">
        <v>356</v>
      </c>
      <c r="E4" s="171">
        <v>2151.0136000000002</v>
      </c>
    </row>
    <row r="5" spans="1:5" x14ac:dyDescent="0.2">
      <c r="A5" s="18" t="s">
        <v>357</v>
      </c>
      <c r="B5" s="240">
        <v>40.656818844092001</v>
      </c>
      <c r="C5" s="239"/>
      <c r="D5" s="18" t="s">
        <v>358</v>
      </c>
      <c r="E5" s="241">
        <v>2151.0136000000002</v>
      </c>
    </row>
    <row r="6" spans="1:5" x14ac:dyDescent="0.2">
      <c r="A6" s="18" t="s">
        <v>359</v>
      </c>
      <c r="B6" s="240">
        <v>25938.968109999998</v>
      </c>
      <c r="C6" s="239"/>
      <c r="D6" s="145" t="s">
        <v>361</v>
      </c>
      <c r="E6" s="171">
        <v>30480.276999999998</v>
      </c>
    </row>
    <row r="7" spans="1:5" x14ac:dyDescent="0.2">
      <c r="A7" s="18" t="s">
        <v>360</v>
      </c>
      <c r="B7" s="240">
        <v>14469.75757</v>
      </c>
      <c r="C7" s="239"/>
      <c r="D7" s="18" t="s">
        <v>362</v>
      </c>
      <c r="E7" s="241">
        <v>20066.848999999998</v>
      </c>
    </row>
    <row r="8" spans="1:5" x14ac:dyDescent="0.2">
      <c r="A8" s="448"/>
      <c r="B8" s="449"/>
      <c r="C8" s="239"/>
      <c r="D8" s="18" t="s">
        <v>363</v>
      </c>
      <c r="E8" s="241">
        <v>9311.1460000000006</v>
      </c>
    </row>
    <row r="9" spans="1:5" x14ac:dyDescent="0.2">
      <c r="A9" s="145" t="s">
        <v>258</v>
      </c>
      <c r="B9" s="171">
        <v>-8391</v>
      </c>
      <c r="C9" s="239"/>
      <c r="D9" s="18" t="s">
        <v>364</v>
      </c>
      <c r="E9" s="241">
        <v>1102.2819999999999</v>
      </c>
    </row>
    <row r="10" spans="1:5" x14ac:dyDescent="0.2">
      <c r="A10" s="18"/>
      <c r="B10" s="240"/>
      <c r="C10" s="239"/>
      <c r="D10" s="145" t="s">
        <v>365</v>
      </c>
      <c r="E10" s="171">
        <v>-572.9081011559083</v>
      </c>
    </row>
    <row r="11" spans="1:5" x14ac:dyDescent="0.2">
      <c r="A11" s="173" t="s">
        <v>114</v>
      </c>
      <c r="B11" s="174">
        <v>32058.38249884409</v>
      </c>
      <c r="C11" s="239"/>
      <c r="D11" s="173" t="s">
        <v>114</v>
      </c>
      <c r="E11" s="174">
        <v>32058.38249884409</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topLeftCell="A4" workbookViewId="0">
      <selection activeCell="A4" sqref="A4:H28"/>
    </sheetView>
  </sheetViews>
  <sheetFormatPr baseColWidth="10" defaultRowHeight="14.25" x14ac:dyDescent="0.2"/>
  <cols>
    <col min="1" max="1" width="11" customWidth="1"/>
    <col min="4" max="4" width="12.625" customWidth="1"/>
    <col min="7" max="33" width="11" style="1"/>
  </cols>
  <sheetData>
    <row r="1" spans="1:8" x14ac:dyDescent="0.2">
      <c r="A1" s="793" t="s">
        <v>497</v>
      </c>
      <c r="B1" s="793"/>
      <c r="C1" s="793"/>
      <c r="D1" s="793"/>
      <c r="E1" s="793"/>
      <c r="F1" s="632"/>
    </row>
    <row r="2" spans="1:8" x14ac:dyDescent="0.2">
      <c r="A2" s="794"/>
      <c r="B2" s="794"/>
      <c r="C2" s="794"/>
      <c r="D2" s="794"/>
      <c r="E2" s="794"/>
      <c r="H2" s="55" t="s">
        <v>366</v>
      </c>
    </row>
    <row r="3" spans="1:8" x14ac:dyDescent="0.2">
      <c r="A3" s="56"/>
      <c r="B3" s="56"/>
      <c r="C3" s="635" t="s">
        <v>496</v>
      </c>
      <c r="D3" s="635" t="s">
        <v>589</v>
      </c>
      <c r="E3" s="635" t="s">
        <v>674</v>
      </c>
      <c r="F3" s="635" t="s">
        <v>589</v>
      </c>
      <c r="G3" s="635" t="s">
        <v>669</v>
      </c>
      <c r="H3" s="635" t="s">
        <v>589</v>
      </c>
    </row>
    <row r="4" spans="1:8" ht="15" x14ac:dyDescent="0.25">
      <c r="A4" s="661">
        <v>2016</v>
      </c>
      <c r="B4" s="633" t="s">
        <v>514</v>
      </c>
      <c r="C4" s="640"/>
      <c r="D4" s="640"/>
      <c r="E4" s="640"/>
      <c r="F4" s="640"/>
      <c r="G4" s="640" t="s">
        <v>514</v>
      </c>
      <c r="H4" s="640"/>
    </row>
    <row r="5" spans="1:8" ht="15" x14ac:dyDescent="0.25">
      <c r="A5" s="715" t="s">
        <v>514</v>
      </c>
      <c r="B5" s="689" t="s">
        <v>670</v>
      </c>
      <c r="C5" s="242">
        <v>8.3602396900000002</v>
      </c>
      <c r="D5" s="450">
        <v>-2.7350457520015601</v>
      </c>
      <c r="E5" s="242">
        <v>6.476995689999999</v>
      </c>
      <c r="F5" s="450">
        <v>-3.6587405189396542</v>
      </c>
      <c r="G5" s="242"/>
      <c r="H5" s="450"/>
    </row>
    <row r="6" spans="1:8" ht="15" x14ac:dyDescent="0.25">
      <c r="A6" s="715" t="s">
        <v>514</v>
      </c>
      <c r="B6" s="689" t="s">
        <v>671</v>
      </c>
      <c r="C6" s="242">
        <v>8.1462632900000003</v>
      </c>
      <c r="D6" s="450">
        <v>-2.5594529335797063</v>
      </c>
      <c r="E6" s="242">
        <v>6.2630192899999999</v>
      </c>
      <c r="F6" s="450">
        <v>-3.3036365969852777</v>
      </c>
      <c r="G6" s="242"/>
      <c r="H6" s="450"/>
    </row>
    <row r="7" spans="1:8" ht="15" x14ac:dyDescent="0.25">
      <c r="A7" s="715"/>
      <c r="B7" s="689" t="s">
        <v>672</v>
      </c>
      <c r="C7" s="242">
        <v>8.2213304800000007</v>
      </c>
      <c r="D7" s="450">
        <v>0.92149231282703103</v>
      </c>
      <c r="E7" s="641">
        <v>6.3380864799999994</v>
      </c>
      <c r="F7" s="450">
        <v>1.198578297848409</v>
      </c>
      <c r="G7" s="641"/>
      <c r="H7" s="450"/>
    </row>
    <row r="8" spans="1:8" ht="15" x14ac:dyDescent="0.25">
      <c r="A8" s="661">
        <v>2017</v>
      </c>
      <c r="B8" s="633"/>
      <c r="C8" s="640" t="s">
        <v>514</v>
      </c>
      <c r="D8" s="640" t="s">
        <v>514</v>
      </c>
      <c r="E8" s="640" t="s">
        <v>514</v>
      </c>
      <c r="F8" s="640" t="s">
        <v>514</v>
      </c>
      <c r="G8" s="640"/>
      <c r="H8" s="640"/>
    </row>
    <row r="9" spans="1:8" ht="15" x14ac:dyDescent="0.25">
      <c r="A9" s="715" t="s">
        <v>514</v>
      </c>
      <c r="B9" s="689" t="s">
        <v>670</v>
      </c>
      <c r="C9" s="242">
        <v>8.4754970299999979</v>
      </c>
      <c r="D9" s="450">
        <v>3.0915500917802441</v>
      </c>
      <c r="E9" s="242">
        <v>6.58015303</v>
      </c>
      <c r="F9" s="450">
        <v>3.8192370956730866</v>
      </c>
      <c r="G9" s="242"/>
      <c r="H9" s="450"/>
    </row>
    <row r="10" spans="1:8" ht="15" x14ac:dyDescent="0.25">
      <c r="A10" s="715" t="s">
        <v>514</v>
      </c>
      <c r="B10" s="689" t="s">
        <v>671</v>
      </c>
      <c r="C10" s="242">
        <v>8.6130582999999987</v>
      </c>
      <c r="D10" s="450">
        <v>1.6230466427288794</v>
      </c>
      <c r="E10" s="242">
        <v>6.7177142999999999</v>
      </c>
      <c r="F10" s="450">
        <v>2.0905481889681821</v>
      </c>
      <c r="G10" s="242"/>
      <c r="H10" s="450"/>
    </row>
    <row r="11" spans="1:8" ht="15" x14ac:dyDescent="0.25">
      <c r="A11" s="715"/>
      <c r="B11" s="689" t="s">
        <v>606</v>
      </c>
      <c r="C11" s="242">
        <v>8.5372844699999977</v>
      </c>
      <c r="D11" s="450">
        <v>-0.87975522004769258</v>
      </c>
      <c r="E11" s="242">
        <v>6.6419404700000007</v>
      </c>
      <c r="F11" s="450">
        <v>-1.1279704169616036</v>
      </c>
      <c r="G11" s="242"/>
      <c r="H11" s="450"/>
    </row>
    <row r="12" spans="1:8" ht="15" x14ac:dyDescent="0.25">
      <c r="A12" s="715"/>
      <c r="B12" s="689" t="s">
        <v>672</v>
      </c>
      <c r="C12" s="242">
        <v>8.4378188399999985</v>
      </c>
      <c r="D12" s="450">
        <v>-1.1650733948191752</v>
      </c>
      <c r="E12" s="242">
        <v>6.5424748399999997</v>
      </c>
      <c r="F12" s="450">
        <v>-1.4975387155193964</v>
      </c>
      <c r="G12" s="242"/>
      <c r="H12" s="450"/>
    </row>
    <row r="13" spans="1:8" ht="15" x14ac:dyDescent="0.25">
      <c r="A13" s="661">
        <v>2018</v>
      </c>
      <c r="B13" s="633" t="s">
        <v>514</v>
      </c>
      <c r="C13" s="640" t="s">
        <v>514</v>
      </c>
      <c r="D13" s="640" t="s">
        <v>514</v>
      </c>
      <c r="E13" s="640" t="s">
        <v>514</v>
      </c>
      <c r="F13" s="640" t="s">
        <v>514</v>
      </c>
      <c r="G13" s="640"/>
      <c r="H13" s="640"/>
    </row>
    <row r="14" spans="1:8" ht="15" x14ac:dyDescent="0.25">
      <c r="A14" s="715" t="s">
        <v>514</v>
      </c>
      <c r="B14" s="689" t="s">
        <v>670</v>
      </c>
      <c r="C14" s="242">
        <v>8.8541459599999985</v>
      </c>
      <c r="D14" s="450">
        <v>4.9340608976620333</v>
      </c>
      <c r="E14" s="242">
        <v>6.9721119600000003</v>
      </c>
      <c r="F14" s="450">
        <v>6.5668899079786245</v>
      </c>
      <c r="G14" s="242"/>
      <c r="H14" s="450"/>
    </row>
    <row r="15" spans="1:8" ht="15" x14ac:dyDescent="0.25">
      <c r="A15" s="715" t="s">
        <v>514</v>
      </c>
      <c r="B15" s="689" t="s">
        <v>671</v>
      </c>
      <c r="C15" s="242">
        <v>8.6007973699999987</v>
      </c>
      <c r="D15" s="450">
        <v>-2.8613554728433672</v>
      </c>
      <c r="E15" s="242">
        <v>6.7187633700000005</v>
      </c>
      <c r="F15" s="450">
        <v>-3.6337424220020682</v>
      </c>
      <c r="G15" s="242"/>
      <c r="H15" s="450"/>
    </row>
    <row r="16" spans="1:8" ht="15" x14ac:dyDescent="0.25">
      <c r="A16" s="715"/>
      <c r="B16" s="689" t="s">
        <v>606</v>
      </c>
      <c r="C16" s="242">
        <v>8.8592170699999997</v>
      </c>
      <c r="D16" s="450">
        <v>3.0046016535790225</v>
      </c>
      <c r="E16" s="242">
        <v>6.9771830700000006</v>
      </c>
      <c r="F16" s="450">
        <v>3.8462390438376182</v>
      </c>
      <c r="G16" s="242"/>
      <c r="H16" s="450"/>
    </row>
    <row r="17" spans="1:8" ht="15" x14ac:dyDescent="0.25">
      <c r="A17" s="664"/>
      <c r="B17" s="212" t="s">
        <v>672</v>
      </c>
      <c r="C17" s="641">
        <v>9.4778791799999986</v>
      </c>
      <c r="D17" s="642">
        <v>6.9832594134641628</v>
      </c>
      <c r="E17" s="641">
        <v>7.5958451799999995</v>
      </c>
      <c r="F17" s="642">
        <v>8.8669324538735204</v>
      </c>
      <c r="G17" s="641"/>
      <c r="H17" s="642"/>
    </row>
    <row r="18" spans="1:8" ht="15" x14ac:dyDescent="0.25">
      <c r="A18" s="661">
        <v>2019</v>
      </c>
      <c r="B18" s="633" t="s">
        <v>514</v>
      </c>
      <c r="C18" s="640" t="s">
        <v>514</v>
      </c>
      <c r="D18" s="640" t="s">
        <v>514</v>
      </c>
      <c r="E18" s="640" t="s">
        <v>514</v>
      </c>
      <c r="F18" s="640" t="s">
        <v>514</v>
      </c>
      <c r="G18" s="640"/>
      <c r="H18" s="640"/>
    </row>
    <row r="19" spans="1:8" ht="15" x14ac:dyDescent="0.25">
      <c r="A19" s="715" t="s">
        <v>514</v>
      </c>
      <c r="B19" s="689" t="s">
        <v>670</v>
      </c>
      <c r="C19" s="242">
        <v>9.1141193000000005</v>
      </c>
      <c r="D19" s="450">
        <v>-3.8379881521131418</v>
      </c>
      <c r="E19" s="242">
        <v>7.2296652999999997</v>
      </c>
      <c r="F19" s="450">
        <v>-4.8207917792237023</v>
      </c>
      <c r="G19" s="242"/>
      <c r="H19" s="450"/>
    </row>
    <row r="20" spans="1:8" ht="15" x14ac:dyDescent="0.25">
      <c r="A20" s="664" t="s">
        <v>514</v>
      </c>
      <c r="B20" s="212" t="s">
        <v>671</v>
      </c>
      <c r="C20" s="641">
        <v>8.6282825199999991</v>
      </c>
      <c r="D20" s="642">
        <v>-5.3305949155175245</v>
      </c>
      <c r="E20" s="641">
        <v>6.7438285199999992</v>
      </c>
      <c r="F20" s="642">
        <v>-6.7200452557603256</v>
      </c>
      <c r="G20" s="641"/>
      <c r="H20" s="642"/>
    </row>
    <row r="21" spans="1:8" ht="15" x14ac:dyDescent="0.25">
      <c r="A21" s="661">
        <v>2020</v>
      </c>
      <c r="B21" s="633" t="s">
        <v>514</v>
      </c>
      <c r="C21" s="640" t="s">
        <v>514</v>
      </c>
      <c r="D21" s="640" t="s">
        <v>514</v>
      </c>
      <c r="E21" s="640" t="s">
        <v>514</v>
      </c>
      <c r="F21" s="640" t="s">
        <v>514</v>
      </c>
      <c r="G21" s="640"/>
      <c r="H21" s="640"/>
    </row>
    <row r="22" spans="1:8" ht="15" x14ac:dyDescent="0.25">
      <c r="A22" s="715"/>
      <c r="B22" s="689" t="s">
        <v>670</v>
      </c>
      <c r="C22" s="242">
        <v>8.3495372399999983</v>
      </c>
      <c r="D22" s="450">
        <v>-3.2305998250970669</v>
      </c>
      <c r="E22" s="242">
        <v>6.4662932399999997</v>
      </c>
      <c r="F22" s="450">
        <v>-4.1153964573227242</v>
      </c>
      <c r="G22" s="242"/>
      <c r="H22" s="450"/>
    </row>
    <row r="23" spans="1:8" s="1" customFormat="1" ht="15" x14ac:dyDescent="0.25">
      <c r="A23" s="715" t="s">
        <v>514</v>
      </c>
      <c r="B23" s="689" t="s">
        <v>606</v>
      </c>
      <c r="C23" s="242">
        <v>7.9797079999999987</v>
      </c>
      <c r="D23" s="450">
        <v>-4.4293381701235424</v>
      </c>
      <c r="E23" s="242">
        <v>6.0964640000000001</v>
      </c>
      <c r="F23" s="450">
        <v>-5.7193391371777569</v>
      </c>
      <c r="G23" s="242"/>
      <c r="H23" s="450"/>
    </row>
    <row r="24" spans="1:8" s="1" customFormat="1" ht="15" x14ac:dyDescent="0.25">
      <c r="A24" s="664"/>
      <c r="B24" s="212" t="s">
        <v>672</v>
      </c>
      <c r="C24" s="641">
        <v>7.7840267999999995</v>
      </c>
      <c r="D24" s="642">
        <v>-2.452235094316725</v>
      </c>
      <c r="E24" s="641">
        <v>5.7697397999999991</v>
      </c>
      <c r="F24" s="642">
        <v>-5.3592410288980794</v>
      </c>
      <c r="G24" s="641"/>
      <c r="H24" s="642"/>
    </row>
    <row r="25" spans="1:8" s="1" customFormat="1" ht="15" x14ac:dyDescent="0.25">
      <c r="A25" s="661">
        <v>2021</v>
      </c>
      <c r="B25" s="633"/>
      <c r="C25" s="640" t="s">
        <v>514</v>
      </c>
      <c r="D25" s="640" t="s">
        <v>514</v>
      </c>
      <c r="E25" s="640" t="s">
        <v>514</v>
      </c>
      <c r="F25" s="640" t="s">
        <v>514</v>
      </c>
      <c r="G25" s="640"/>
      <c r="H25" s="640"/>
    </row>
    <row r="26" spans="1:8" s="1" customFormat="1" ht="15" x14ac:dyDescent="0.25">
      <c r="A26" s="715" t="s">
        <v>514</v>
      </c>
      <c r="B26" s="689" t="s">
        <v>670</v>
      </c>
      <c r="C26" s="242">
        <v>8.1517022399999988</v>
      </c>
      <c r="D26" s="450">
        <v>4.7234606129567709</v>
      </c>
      <c r="E26" s="242">
        <v>6.1374152400000002</v>
      </c>
      <c r="F26" s="450">
        <v>6.3724787034590564</v>
      </c>
      <c r="G26" s="242"/>
      <c r="H26" s="450"/>
    </row>
    <row r="27" spans="1:8" s="689" customFormat="1" ht="15" x14ac:dyDescent="0.25">
      <c r="A27" s="715"/>
      <c r="B27" s="689" t="s">
        <v>606</v>
      </c>
      <c r="C27" s="242">
        <v>8.3919162799999985</v>
      </c>
      <c r="D27" s="450">
        <v>2.9467960547096692</v>
      </c>
      <c r="E27" s="242">
        <v>6.3776292799999998</v>
      </c>
      <c r="F27" s="450">
        <v>3.9139284308877831</v>
      </c>
      <c r="G27" s="242"/>
      <c r="H27" s="450"/>
    </row>
    <row r="28" spans="1:8" s="1" customFormat="1" ht="15" x14ac:dyDescent="0.25">
      <c r="A28" s="664"/>
      <c r="B28" s="212" t="s">
        <v>672</v>
      </c>
      <c r="C28" s="641">
        <v>8.3238000000000003</v>
      </c>
      <c r="D28" s="642">
        <v>-0.8</v>
      </c>
      <c r="E28" s="641">
        <v>7.1341999999999999</v>
      </c>
      <c r="F28" s="642">
        <v>11.9</v>
      </c>
      <c r="G28" s="641">
        <v>6.7427999999999999</v>
      </c>
      <c r="H28" s="642"/>
    </row>
    <row r="29" spans="1:8" s="1" customFormat="1" x14ac:dyDescent="0.2">
      <c r="A29" s="743" t="s">
        <v>260</v>
      </c>
      <c r="H29" s="55" t="s">
        <v>576</v>
      </c>
    </row>
    <row r="30" spans="1:8" s="1" customFormat="1" x14ac:dyDescent="0.2">
      <c r="A30" s="743" t="s">
        <v>673</v>
      </c>
    </row>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367</v>
      </c>
    </row>
    <row r="2" spans="1:13" x14ac:dyDescent="0.2">
      <c r="A2" s="158"/>
      <c r="M2" s="161"/>
    </row>
    <row r="3" spans="1:13" x14ac:dyDescent="0.2">
      <c r="A3" s="191"/>
      <c r="B3" s="145">
        <v>2020</v>
      </c>
      <c r="C3" s="145" t="s">
        <v>514</v>
      </c>
      <c r="D3" s="145">
        <v>2021</v>
      </c>
      <c r="E3" s="145" t="s">
        <v>514</v>
      </c>
      <c r="F3" s="145" t="s">
        <v>514</v>
      </c>
      <c r="G3" s="145" t="s">
        <v>514</v>
      </c>
      <c r="H3" s="145" t="s">
        <v>514</v>
      </c>
      <c r="I3" s="145" t="s">
        <v>514</v>
      </c>
      <c r="J3" s="145" t="s">
        <v>514</v>
      </c>
      <c r="K3" s="145" t="s">
        <v>514</v>
      </c>
      <c r="L3" s="145" t="s">
        <v>514</v>
      </c>
      <c r="M3" s="145" t="s">
        <v>514</v>
      </c>
    </row>
    <row r="4" spans="1:13" x14ac:dyDescent="0.2">
      <c r="B4" s="547">
        <v>44136</v>
      </c>
      <c r="C4" s="547">
        <v>44166</v>
      </c>
      <c r="D4" s="547">
        <v>44197</v>
      </c>
      <c r="E4" s="547">
        <v>44228</v>
      </c>
      <c r="F4" s="547">
        <v>44256</v>
      </c>
      <c r="G4" s="547">
        <v>44287</v>
      </c>
      <c r="H4" s="547">
        <v>44317</v>
      </c>
      <c r="I4" s="547">
        <v>44348</v>
      </c>
      <c r="J4" s="547">
        <v>44378</v>
      </c>
      <c r="K4" s="547">
        <v>44409</v>
      </c>
      <c r="L4" s="547">
        <v>44440</v>
      </c>
      <c r="M4" s="547">
        <v>44470</v>
      </c>
    </row>
    <row r="5" spans="1:13" x14ac:dyDescent="0.2">
      <c r="A5" s="562" t="s">
        <v>545</v>
      </c>
      <c r="B5" s="549">
        <v>2.5934499999999998</v>
      </c>
      <c r="C5" s="549">
        <v>2.5678181818181818</v>
      </c>
      <c r="D5" s="549">
        <v>2.7125263157894737</v>
      </c>
      <c r="E5" s="549">
        <v>5.353210526315789</v>
      </c>
      <c r="F5" s="549">
        <v>2.618347826086957</v>
      </c>
      <c r="G5" s="549">
        <v>2.662666666666667</v>
      </c>
      <c r="H5" s="549">
        <v>2.9111500000000001</v>
      </c>
      <c r="I5" s="549">
        <v>3.2576363636363639</v>
      </c>
      <c r="J5" s="549">
        <v>3.8396190476190473</v>
      </c>
      <c r="K5" s="549">
        <v>4.0652727272727276</v>
      </c>
      <c r="L5" s="549">
        <v>5.1609047619047619</v>
      </c>
      <c r="M5" s="549">
        <v>5.5246666666666666</v>
      </c>
    </row>
    <row r="6" spans="1:13" x14ac:dyDescent="0.2">
      <c r="A6" s="18" t="s">
        <v>546</v>
      </c>
      <c r="B6" s="549">
        <v>37.630000000000003</v>
      </c>
      <c r="C6" s="549">
        <v>45.859523809523814</v>
      </c>
      <c r="D6" s="549">
        <v>59.254999999999995</v>
      </c>
      <c r="E6" s="549">
        <v>46.071500000000007</v>
      </c>
      <c r="F6" s="549">
        <v>45.19130434782609</v>
      </c>
      <c r="G6" s="549">
        <v>55.897499999999994</v>
      </c>
      <c r="H6" s="549">
        <v>65.784210526315789</v>
      </c>
      <c r="I6" s="549">
        <v>72.249090909090924</v>
      </c>
      <c r="J6" s="549">
        <v>90.462727272727264</v>
      </c>
      <c r="K6" s="549">
        <v>109.64761904761906</v>
      </c>
      <c r="L6" s="549">
        <v>157.72499999999999</v>
      </c>
      <c r="M6" s="549">
        <v>207.20714285714288</v>
      </c>
    </row>
    <row r="7" spans="1:13" x14ac:dyDescent="0.2">
      <c r="A7" s="524" t="s">
        <v>547</v>
      </c>
      <c r="B7" s="549">
        <v>13.815714285714286</v>
      </c>
      <c r="C7" s="549">
        <v>16.288181818181819</v>
      </c>
      <c r="D7" s="549">
        <v>20.448571428571434</v>
      </c>
      <c r="E7" s="549">
        <v>17.413499999999999</v>
      </c>
      <c r="F7" s="549">
        <v>17.796521739130434</v>
      </c>
      <c r="G7" s="549">
        <v>20.845714285714287</v>
      </c>
      <c r="H7" s="549">
        <v>25.267142857142858</v>
      </c>
      <c r="I7" s="549">
        <v>29.239090909090908</v>
      </c>
      <c r="J7" s="549">
        <v>36.212727272727271</v>
      </c>
      <c r="K7" s="549">
        <v>44.306666666666665</v>
      </c>
      <c r="L7" s="549">
        <v>64.826363636363638</v>
      </c>
      <c r="M7" s="589">
        <v>87.698095238095249</v>
      </c>
    </row>
    <row r="8" spans="1:13" x14ac:dyDescent="0.2">
      <c r="A8" s="448" t="s">
        <v>548</v>
      </c>
      <c r="B8" s="590">
        <v>14.375999999999999</v>
      </c>
      <c r="C8" s="590">
        <v>18.203548387096777</v>
      </c>
      <c r="D8" s="590">
        <v>28.265806451612903</v>
      </c>
      <c r="E8" s="590">
        <v>16.845000000000002</v>
      </c>
      <c r="F8" s="590">
        <v>17.533225806451615</v>
      </c>
      <c r="G8" s="590">
        <v>21.084999999999994</v>
      </c>
      <c r="H8" s="590">
        <v>25.007741935483871</v>
      </c>
      <c r="I8" s="590">
        <v>28.964333333333332</v>
      </c>
      <c r="J8" s="590">
        <v>36.690000000000012</v>
      </c>
      <c r="K8" s="590">
        <v>44.920967741935485</v>
      </c>
      <c r="L8" s="590">
        <v>65.793666666666653</v>
      </c>
      <c r="M8" s="590">
        <v>89.250322580645175</v>
      </c>
    </row>
    <row r="9" spans="1:13" x14ac:dyDescent="0.2">
      <c r="M9" s="161" t="s">
        <v>549</v>
      </c>
    </row>
    <row r="10" spans="1:13" x14ac:dyDescent="0.2">
      <c r="A10" s="45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53">
        <f>INDICE!A3</f>
        <v>44470</v>
      </c>
      <c r="C3" s="854">
        <v>41671</v>
      </c>
      <c r="D3" s="853">
        <f>DATE(YEAR(B3),MONTH(B3)-1,1)</f>
        <v>44440</v>
      </c>
      <c r="E3" s="854"/>
      <c r="F3" s="853">
        <f>DATE(YEAR(B3)-1,MONTH(B3),1)</f>
        <v>44105</v>
      </c>
      <c r="G3" s="854"/>
      <c r="H3" s="796" t="s">
        <v>425</v>
      </c>
      <c r="I3" s="79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9">
        <f>D3</f>
        <v>44440</v>
      </c>
      <c r="I4" s="287">
        <f>F3</f>
        <v>44105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369</v>
      </c>
      <c r="B5" s="241">
        <v>5373.8190000000004</v>
      </c>
      <c r="C5" s="453">
        <v>35.851196378840491</v>
      </c>
      <c r="D5" s="241">
        <v>5040.4530000000004</v>
      </c>
      <c r="E5" s="453">
        <v>33.300095689531474</v>
      </c>
      <c r="F5" s="241">
        <v>6119</v>
      </c>
      <c r="G5" s="453">
        <v>34.562810664256666</v>
      </c>
      <c r="H5" s="643">
        <v>6.6138103063355604</v>
      </c>
      <c r="I5" s="247">
        <v>-12.178150024513803</v>
      </c>
      <c r="K5" s="246"/>
    </row>
    <row r="6" spans="1:71" s="13" customFormat="1" ht="15" x14ac:dyDescent="0.2">
      <c r="A6" s="16" t="s">
        <v>117</v>
      </c>
      <c r="B6" s="241">
        <v>9615.4130000000005</v>
      </c>
      <c r="C6" s="453">
        <v>64.148803621159516</v>
      </c>
      <c r="D6" s="241">
        <v>10095.999</v>
      </c>
      <c r="E6" s="453">
        <v>66.699904310468526</v>
      </c>
      <c r="F6" s="241">
        <v>11585</v>
      </c>
      <c r="G6" s="453">
        <v>65.437189335743341</v>
      </c>
      <c r="H6" s="247">
        <v>-4.7601629120605038</v>
      </c>
      <c r="I6" s="247">
        <v>-17.001182563659899</v>
      </c>
      <c r="K6" s="246"/>
    </row>
    <row r="7" spans="1:71" s="69" customFormat="1" ht="12.75" x14ac:dyDescent="0.2">
      <c r="A7" s="76" t="s">
        <v>114</v>
      </c>
      <c r="B7" s="77">
        <v>14989.232</v>
      </c>
      <c r="C7" s="78">
        <v>100</v>
      </c>
      <c r="D7" s="77">
        <v>15136.451999999999</v>
      </c>
      <c r="E7" s="78">
        <v>100</v>
      </c>
      <c r="F7" s="77">
        <v>17704</v>
      </c>
      <c r="G7" s="78">
        <v>100</v>
      </c>
      <c r="H7" s="78">
        <v>-0.9726189466329318</v>
      </c>
      <c r="I7" s="644">
        <v>-15.334206958879349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1" t="s">
        <v>498</v>
      </c>
      <c r="B9" s="244"/>
      <c r="C9" s="245"/>
      <c r="D9" s="244"/>
      <c r="E9" s="244"/>
      <c r="F9" s="244"/>
      <c r="G9" s="244"/>
      <c r="H9" s="244"/>
      <c r="I9" s="244"/>
      <c r="J9" s="244"/>
      <c r="K9" s="244"/>
      <c r="L9" s="244"/>
    </row>
    <row r="10" spans="1:71" x14ac:dyDescent="0.2">
      <c r="A10" s="452" t="s">
        <v>468</v>
      </c>
    </row>
    <row r="11" spans="1:71" x14ac:dyDescent="0.2">
      <c r="A11" s="451" t="s">
        <v>537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4.25" style="1" customWidth="1"/>
    <col min="4" max="4" width="9.625" style="1" customWidth="1"/>
    <col min="5" max="5" width="13.625" style="1" customWidth="1"/>
    <col min="6" max="6" width="9.625" style="1" customWidth="1"/>
    <col min="7" max="7" width="13.6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53">
        <f>INDICE!A3</f>
        <v>44470</v>
      </c>
      <c r="C3" s="854">
        <v>41671</v>
      </c>
      <c r="D3" s="853">
        <f>DATE(YEAR(B3),MONTH(B3)-1,1)</f>
        <v>44440</v>
      </c>
      <c r="E3" s="854"/>
      <c r="F3" s="853">
        <f>DATE(YEAR(B3)-1,MONTH(B3),1)</f>
        <v>44105</v>
      </c>
      <c r="G3" s="854"/>
      <c r="H3" s="796" t="s">
        <v>425</v>
      </c>
      <c r="I3" s="79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44440</v>
      </c>
      <c r="I4" s="287">
        <f>F3</f>
        <v>44105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470</v>
      </c>
      <c r="B5" s="241">
        <v>5697.3620000000001</v>
      </c>
      <c r="C5" s="453">
        <v>39.056513783402231</v>
      </c>
      <c r="D5" s="241">
        <v>5827.3770000000004</v>
      </c>
      <c r="E5" s="453">
        <v>40.210186264352174</v>
      </c>
      <c r="F5" s="241">
        <v>6206</v>
      </c>
      <c r="G5" s="453">
        <v>36.486415862798864</v>
      </c>
      <c r="H5" s="446">
        <v>-2.2311067226301011</v>
      </c>
      <c r="I5" s="702">
        <v>-8.1959071865936171</v>
      </c>
      <c r="K5" s="246"/>
    </row>
    <row r="6" spans="1:71" s="13" customFormat="1" ht="15" x14ac:dyDescent="0.2">
      <c r="A6" s="16" t="s">
        <v>520</v>
      </c>
      <c r="B6" s="241">
        <v>8890.1202100000046</v>
      </c>
      <c r="C6" s="453">
        <v>60.943486216597762</v>
      </c>
      <c r="D6" s="241">
        <v>8664.9134900000099</v>
      </c>
      <c r="E6" s="453">
        <v>59.789813735647826</v>
      </c>
      <c r="F6" s="241">
        <v>10803.069960000006</v>
      </c>
      <c r="G6" s="453">
        <v>63.513584137201121</v>
      </c>
      <c r="H6" s="401">
        <v>2.5990648407500072</v>
      </c>
      <c r="I6" s="401">
        <v>-17.707464240100141</v>
      </c>
      <c r="K6" s="246"/>
    </row>
    <row r="7" spans="1:71" s="69" customFormat="1" ht="12.75" x14ac:dyDescent="0.2">
      <c r="A7" s="76" t="s">
        <v>114</v>
      </c>
      <c r="B7" s="77">
        <v>14587.482210000006</v>
      </c>
      <c r="C7" s="78">
        <v>100</v>
      </c>
      <c r="D7" s="77">
        <v>14492.29049000001</v>
      </c>
      <c r="E7" s="78">
        <v>100</v>
      </c>
      <c r="F7" s="77">
        <v>17009.069960000008</v>
      </c>
      <c r="G7" s="78">
        <v>100</v>
      </c>
      <c r="H7" s="78">
        <v>0.65684385822710067</v>
      </c>
      <c r="I7" s="78">
        <v>-14.237037978530376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1" t="s">
        <v>498</v>
      </c>
    </row>
    <row r="10" spans="1:71" x14ac:dyDescent="0.2">
      <c r="A10" s="451" t="s">
        <v>468</v>
      </c>
    </row>
    <row r="11" spans="1:71" x14ac:dyDescent="0.2">
      <c r="A11" s="437" t="s">
        <v>537</v>
      </c>
    </row>
    <row r="12" spans="1:71" x14ac:dyDescent="0.2">
      <c r="C12" s="1" t="s">
        <v>373</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3.875" style="1" customWidth="1"/>
    <col min="8" max="8" width="11" style="1"/>
    <col min="9" max="9" width="13.875" style="1" customWidth="1"/>
    <col min="10" max="16384" width="11" style="1"/>
  </cols>
  <sheetData>
    <row r="1" spans="1:9" x14ac:dyDescent="0.2">
      <c r="A1" s="843" t="s">
        <v>507</v>
      </c>
      <c r="B1" s="843"/>
      <c r="C1" s="843"/>
      <c r="D1" s="843"/>
      <c r="E1" s="843"/>
      <c r="F1" s="843"/>
    </row>
    <row r="2" spans="1:9" x14ac:dyDescent="0.2">
      <c r="A2" s="844"/>
      <c r="B2" s="844"/>
      <c r="C2" s="844"/>
      <c r="D2" s="844"/>
      <c r="E2" s="844"/>
      <c r="F2" s="844"/>
      <c r="I2" s="161" t="s">
        <v>469</v>
      </c>
    </row>
    <row r="3" spans="1:9" x14ac:dyDescent="0.2">
      <c r="A3" s="255"/>
      <c r="B3" s="257"/>
      <c r="C3" s="257"/>
      <c r="D3" s="805">
        <f>INDICE!A3</f>
        <v>44470</v>
      </c>
      <c r="E3" s="805">
        <v>41671</v>
      </c>
      <c r="F3" s="805">
        <f>DATE(YEAR(D3),MONTH(D3)-1,1)</f>
        <v>44440</v>
      </c>
      <c r="G3" s="805"/>
      <c r="H3" s="808">
        <f>DATE(YEAR(D3)-1,MONTH(D3),1)</f>
        <v>44105</v>
      </c>
      <c r="I3" s="808"/>
    </row>
    <row r="4" spans="1:9" x14ac:dyDescent="0.2">
      <c r="A4" s="221"/>
      <c r="B4" s="222"/>
      <c r="C4" s="222"/>
      <c r="D4" s="82" t="s">
        <v>372</v>
      </c>
      <c r="E4" s="184" t="s">
        <v>106</v>
      </c>
      <c r="F4" s="82" t="s">
        <v>372</v>
      </c>
      <c r="G4" s="184" t="s">
        <v>106</v>
      </c>
      <c r="H4" s="82" t="s">
        <v>372</v>
      </c>
      <c r="I4" s="184" t="s">
        <v>106</v>
      </c>
    </row>
    <row r="5" spans="1:9" x14ac:dyDescent="0.2">
      <c r="A5" s="550" t="s">
        <v>371</v>
      </c>
      <c r="B5" s="166"/>
      <c r="C5" s="166"/>
      <c r="D5" s="401">
        <v>120.8108362903932</v>
      </c>
      <c r="E5" s="456">
        <v>100</v>
      </c>
      <c r="F5" s="401">
        <v>121.19317842192835</v>
      </c>
      <c r="G5" s="456">
        <v>100</v>
      </c>
      <c r="H5" s="401">
        <v>108.71404881101378</v>
      </c>
      <c r="I5" s="456">
        <v>100</v>
      </c>
    </row>
    <row r="6" spans="1:9" x14ac:dyDescent="0.2">
      <c r="A6" s="591" t="s">
        <v>466</v>
      </c>
      <c r="B6" s="166"/>
      <c r="C6" s="166"/>
      <c r="D6" s="401">
        <v>74.305033632542248</v>
      </c>
      <c r="E6" s="456">
        <v>61.505272137952197</v>
      </c>
      <c r="F6" s="401">
        <v>73.596042219108483</v>
      </c>
      <c r="G6" s="456">
        <v>60.726225004915143</v>
      </c>
      <c r="H6" s="401">
        <v>68.61720901126408</v>
      </c>
      <c r="I6" s="456">
        <v>63.117149772010414</v>
      </c>
    </row>
    <row r="7" spans="1:9" x14ac:dyDescent="0.2">
      <c r="A7" s="591" t="s">
        <v>467</v>
      </c>
      <c r="B7" s="166"/>
      <c r="C7" s="166"/>
      <c r="D7" s="401">
        <v>46.50580265785095</v>
      </c>
      <c r="E7" s="456">
        <v>38.494727862047803</v>
      </c>
      <c r="F7" s="401">
        <v>47.597136202819861</v>
      </c>
      <c r="G7" s="456">
        <v>39.27377499508485</v>
      </c>
      <c r="H7" s="401">
        <v>40.096839799749688</v>
      </c>
      <c r="I7" s="456">
        <v>36.882850227989564</v>
      </c>
    </row>
    <row r="8" spans="1:9" x14ac:dyDescent="0.2">
      <c r="A8" s="551" t="s">
        <v>621</v>
      </c>
      <c r="B8" s="254"/>
      <c r="C8" s="254"/>
      <c r="D8" s="449">
        <v>90</v>
      </c>
      <c r="E8" s="457"/>
      <c r="F8" s="449">
        <v>90</v>
      </c>
      <c r="G8" s="457"/>
      <c r="H8" s="449">
        <v>90</v>
      </c>
      <c r="I8" s="457"/>
    </row>
    <row r="9" spans="1:9" x14ac:dyDescent="0.2">
      <c r="B9" s="133"/>
      <c r="C9" s="133"/>
      <c r="D9" s="133"/>
      <c r="E9" s="226"/>
      <c r="I9" s="161" t="s">
        <v>221</v>
      </c>
    </row>
    <row r="10" spans="1:9" x14ac:dyDescent="0.2">
      <c r="A10" s="408" t="s">
        <v>581</v>
      </c>
      <c r="B10" s="252"/>
      <c r="C10" s="252"/>
      <c r="D10" s="252"/>
      <c r="E10" s="252"/>
      <c r="F10" s="252"/>
      <c r="G10" s="252"/>
      <c r="H10" s="252"/>
      <c r="I10" s="252"/>
    </row>
    <row r="11" spans="1:9" x14ac:dyDescent="0.2">
      <c r="A11" s="408" t="s">
        <v>558</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2" width="11.75" customWidth="1"/>
    <col min="3" max="3" width="14.625" customWidth="1"/>
    <col min="4" max="4" width="12.5" customWidth="1"/>
    <col min="5" max="5" width="14.25" customWidth="1"/>
    <col min="6" max="7" width="15.125" customWidth="1"/>
    <col min="8" max="9" width="10.25" customWidth="1"/>
    <col min="10" max="38" width="11" style="1"/>
  </cols>
  <sheetData>
    <row r="1" spans="1:40" x14ac:dyDescent="0.2">
      <c r="A1" s="843" t="s">
        <v>470</v>
      </c>
      <c r="B1" s="843"/>
      <c r="C1" s="843"/>
      <c r="D1" s="843"/>
      <c r="E1" s="256"/>
      <c r="F1" s="1"/>
      <c r="G1" s="1"/>
      <c r="H1" s="1"/>
      <c r="I1" s="1"/>
    </row>
    <row r="2" spans="1:40" ht="15" x14ac:dyDescent="0.2">
      <c r="A2" s="843"/>
      <c r="B2" s="843"/>
      <c r="C2" s="843"/>
      <c r="D2" s="843"/>
      <c r="E2" s="256"/>
      <c r="F2" s="1"/>
      <c r="G2" s="212"/>
      <c r="H2" s="251"/>
      <c r="I2" s="250" t="s">
        <v>151</v>
      </c>
    </row>
    <row r="3" spans="1:40" x14ac:dyDescent="0.2">
      <c r="A3" s="255"/>
      <c r="B3" s="853">
        <f>INDICE!A3</f>
        <v>44470</v>
      </c>
      <c r="C3" s="854">
        <v>41671</v>
      </c>
      <c r="D3" s="853">
        <f>DATE(YEAR(B3),MONTH(B3)-1,1)</f>
        <v>44440</v>
      </c>
      <c r="E3" s="854"/>
      <c r="F3" s="853">
        <f>DATE(YEAR(B3)-1,MONTH(B3),1)</f>
        <v>44105</v>
      </c>
      <c r="G3" s="854"/>
      <c r="H3" s="796" t="s">
        <v>425</v>
      </c>
      <c r="I3" s="796"/>
    </row>
    <row r="4" spans="1:40" x14ac:dyDescent="0.2">
      <c r="A4" s="221"/>
      <c r="B4" s="184" t="s">
        <v>47</v>
      </c>
      <c r="C4" s="184" t="s">
        <v>106</v>
      </c>
      <c r="D4" s="184" t="s">
        <v>47</v>
      </c>
      <c r="E4" s="184" t="s">
        <v>106</v>
      </c>
      <c r="F4" s="184" t="s">
        <v>47</v>
      </c>
      <c r="G4" s="184" t="s">
        <v>106</v>
      </c>
      <c r="H4" s="741">
        <f>D3</f>
        <v>44440</v>
      </c>
      <c r="I4" s="741">
        <f>F3</f>
        <v>44105</v>
      </c>
    </row>
    <row r="5" spans="1:40" x14ac:dyDescent="0.2">
      <c r="A5" s="550" t="s">
        <v>48</v>
      </c>
      <c r="B5" s="240">
        <v>435.53</v>
      </c>
      <c r="C5" s="247">
        <v>7.6444150819273897</v>
      </c>
      <c r="D5" s="240">
        <v>435.53</v>
      </c>
      <c r="E5" s="247">
        <v>7.4738600231287586</v>
      </c>
      <c r="F5" s="240">
        <v>436</v>
      </c>
      <c r="G5" s="247">
        <v>7.0254592330003227</v>
      </c>
      <c r="H5" s="438">
        <v>0</v>
      </c>
      <c r="I5" s="401">
        <v>-0.10779816513762094</v>
      </c>
    </row>
    <row r="6" spans="1:40" x14ac:dyDescent="0.2">
      <c r="A6" s="591" t="s">
        <v>49</v>
      </c>
      <c r="B6" s="240">
        <v>336.11700000000002</v>
      </c>
      <c r="C6" s="247">
        <v>5.8995198128537387</v>
      </c>
      <c r="D6" s="240">
        <v>336.11700000000002</v>
      </c>
      <c r="E6" s="247">
        <v>5.767895229706264</v>
      </c>
      <c r="F6" s="240">
        <v>337</v>
      </c>
      <c r="G6" s="247">
        <v>5.4302288108282308</v>
      </c>
      <c r="H6" s="438">
        <v>0</v>
      </c>
      <c r="I6" s="401">
        <v>-0.26201780415429715</v>
      </c>
    </row>
    <row r="7" spans="1:40" x14ac:dyDescent="0.2">
      <c r="A7" s="591" t="s">
        <v>122</v>
      </c>
      <c r="B7" s="240">
        <v>3285.6770000000001</v>
      </c>
      <c r="C7" s="247">
        <v>57.670146288756094</v>
      </c>
      <c r="D7" s="240">
        <v>3415.692</v>
      </c>
      <c r="E7" s="247">
        <v>58.614570500587135</v>
      </c>
      <c r="F7" s="240">
        <v>3417</v>
      </c>
      <c r="G7" s="247">
        <v>55.059619722848851</v>
      </c>
      <c r="H7" s="446">
        <v>-3.8064029192327609</v>
      </c>
      <c r="I7" s="702">
        <v>-3.8432250512145116</v>
      </c>
    </row>
    <row r="8" spans="1:40" x14ac:dyDescent="0.2">
      <c r="A8" s="591" t="s">
        <v>123</v>
      </c>
      <c r="B8" s="240">
        <v>48.250999999999998</v>
      </c>
      <c r="C8" s="247">
        <v>0.84690072352783619</v>
      </c>
      <c r="D8" s="240">
        <v>48.250999999999998</v>
      </c>
      <c r="E8" s="247">
        <v>0.82800546455120361</v>
      </c>
      <c r="F8" s="240">
        <v>93</v>
      </c>
      <c r="G8" s="247">
        <v>1.498549790525298</v>
      </c>
      <c r="H8" s="438">
        <v>0</v>
      </c>
      <c r="I8" s="401">
        <v>-48.117204301075276</v>
      </c>
    </row>
    <row r="9" spans="1:40" x14ac:dyDescent="0.2">
      <c r="A9" s="551" t="s">
        <v>370</v>
      </c>
      <c r="B9" s="449">
        <v>1591.787</v>
      </c>
      <c r="C9" s="454">
        <v>27.939018092934941</v>
      </c>
      <c r="D9" s="449">
        <v>1591.787</v>
      </c>
      <c r="E9" s="454">
        <v>27.315668782026631</v>
      </c>
      <c r="F9" s="449">
        <v>1923</v>
      </c>
      <c r="G9" s="454">
        <v>30.986142442797295</v>
      </c>
      <c r="H9" s="438">
        <v>0</v>
      </c>
      <c r="I9" s="455">
        <v>-17.223764950598021</v>
      </c>
    </row>
    <row r="10" spans="1:40" s="69" customFormat="1" x14ac:dyDescent="0.2">
      <c r="A10" s="76" t="s">
        <v>114</v>
      </c>
      <c r="B10" s="77">
        <v>5697.3620000000001</v>
      </c>
      <c r="C10" s="253">
        <v>100</v>
      </c>
      <c r="D10" s="77">
        <v>5827.3770000000004</v>
      </c>
      <c r="E10" s="253">
        <v>100</v>
      </c>
      <c r="F10" s="77">
        <v>6206</v>
      </c>
      <c r="G10" s="253">
        <v>100</v>
      </c>
      <c r="H10" s="644">
        <v>-2.2311067226301011</v>
      </c>
      <c r="I10" s="78">
        <v>-8.1959071865936171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2" t="s">
        <v>498</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468</v>
      </c>
      <c r="B13" s="252"/>
      <c r="C13" s="252"/>
      <c r="D13" s="252"/>
      <c r="E13" s="252"/>
      <c r="F13" s="252"/>
      <c r="G13" s="252"/>
      <c r="H13" s="252"/>
      <c r="I13" s="252"/>
    </row>
    <row r="14" spans="1:40" x14ac:dyDescent="0.2">
      <c r="A14" s="437" t="s">
        <v>536</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4.625" style="227" customWidth="1"/>
    <col min="4" max="4" width="11" style="227"/>
    <col min="5" max="5" width="14.25" style="227" customWidth="1"/>
    <col min="6" max="6" width="11" style="227"/>
    <col min="7" max="7" width="15" style="227" customWidth="1"/>
    <col min="8" max="9" width="10.5" style="227" customWidth="1"/>
    <col min="10" max="12" width="11" style="227"/>
    <col min="13" max="47" width="11" style="11"/>
    <col min="48" max="16384" width="11" style="227"/>
  </cols>
  <sheetData>
    <row r="1" spans="1:47" x14ac:dyDescent="0.2">
      <c r="A1" s="843" t="s">
        <v>40</v>
      </c>
      <c r="B1" s="843"/>
      <c r="C1" s="843"/>
      <c r="D1" s="11"/>
      <c r="E1" s="11"/>
      <c r="F1" s="11"/>
      <c r="G1" s="11"/>
      <c r="H1" s="11"/>
      <c r="I1" s="11"/>
      <c r="J1" s="11"/>
      <c r="K1" s="11"/>
      <c r="L1" s="11"/>
    </row>
    <row r="2" spans="1:47" x14ac:dyDescent="0.2">
      <c r="A2" s="843"/>
      <c r="B2" s="843"/>
      <c r="C2" s="843"/>
      <c r="D2" s="261"/>
      <c r="E2" s="11"/>
      <c r="F2" s="11"/>
      <c r="H2" s="11"/>
      <c r="I2" s="11"/>
      <c r="J2" s="11"/>
      <c r="K2" s="11"/>
    </row>
    <row r="3" spans="1:47" x14ac:dyDescent="0.2">
      <c r="A3" s="260"/>
      <c r="B3" s="11"/>
      <c r="C3" s="11"/>
      <c r="D3" s="11"/>
      <c r="E3" s="11"/>
      <c r="F3" s="11"/>
      <c r="G3" s="11"/>
      <c r="H3" s="228"/>
      <c r="I3" s="250" t="s">
        <v>500</v>
      </c>
      <c r="J3" s="11"/>
      <c r="K3" s="11"/>
      <c r="L3" s="11"/>
    </row>
    <row r="4" spans="1:47" x14ac:dyDescent="0.2">
      <c r="A4" s="11"/>
      <c r="B4" s="853">
        <f>INDICE!A3</f>
        <v>44470</v>
      </c>
      <c r="C4" s="854">
        <v>41671</v>
      </c>
      <c r="D4" s="853">
        <f>DATE(YEAR(B4),MONTH(B4)-1,1)</f>
        <v>44440</v>
      </c>
      <c r="E4" s="854"/>
      <c r="F4" s="853">
        <f>DATE(YEAR(B4)-1,MONTH(B4),1)</f>
        <v>44105</v>
      </c>
      <c r="G4" s="854"/>
      <c r="H4" s="796" t="s">
        <v>425</v>
      </c>
      <c r="I4" s="796"/>
      <c r="J4" s="11"/>
      <c r="K4" s="11"/>
      <c r="L4" s="11"/>
    </row>
    <row r="5" spans="1:47" x14ac:dyDescent="0.2">
      <c r="A5" s="260"/>
      <c r="B5" s="184" t="s">
        <v>54</v>
      </c>
      <c r="C5" s="184" t="s">
        <v>106</v>
      </c>
      <c r="D5" s="184" t="s">
        <v>54</v>
      </c>
      <c r="E5" s="184" t="s">
        <v>106</v>
      </c>
      <c r="F5" s="184" t="s">
        <v>54</v>
      </c>
      <c r="G5" s="184" t="s">
        <v>106</v>
      </c>
      <c r="H5" s="287">
        <f>D4</f>
        <v>44440</v>
      </c>
      <c r="I5" s="287">
        <f>F4</f>
        <v>44105</v>
      </c>
      <c r="J5" s="11"/>
      <c r="K5" s="11"/>
      <c r="L5" s="11"/>
    </row>
    <row r="6" spans="1:47" ht="15" customHeight="1" x14ac:dyDescent="0.2">
      <c r="A6" s="11" t="s">
        <v>375</v>
      </c>
      <c r="B6" s="230">
        <v>17590.247169999999</v>
      </c>
      <c r="C6" s="229">
        <v>38.272952607884278</v>
      </c>
      <c r="D6" s="230">
        <v>12407.010529999998</v>
      </c>
      <c r="E6" s="229">
        <v>33.024970165137638</v>
      </c>
      <c r="F6" s="230">
        <v>10748.93622</v>
      </c>
      <c r="G6" s="229">
        <v>24.770099584977455</v>
      </c>
      <c r="H6" s="229">
        <v>41.776676399741895</v>
      </c>
      <c r="I6" s="229">
        <v>63.646400071392364</v>
      </c>
      <c r="J6" s="11"/>
      <c r="K6" s="11"/>
      <c r="L6" s="11"/>
    </row>
    <row r="7" spans="1:47" x14ac:dyDescent="0.2">
      <c r="A7" s="259" t="s">
        <v>374</v>
      </c>
      <c r="B7" s="230">
        <v>28369.748</v>
      </c>
      <c r="C7" s="229">
        <v>61.727047392115729</v>
      </c>
      <c r="D7" s="230">
        <v>25161.563999999998</v>
      </c>
      <c r="E7" s="229">
        <v>66.975029834862355</v>
      </c>
      <c r="F7" s="230">
        <v>32645.868000000002</v>
      </c>
      <c r="G7" s="229">
        <v>75.229900415022541</v>
      </c>
      <c r="H7" s="688">
        <v>12.750336187368964</v>
      </c>
      <c r="I7" s="688">
        <v>-13.098503001972569</v>
      </c>
      <c r="J7" s="11"/>
      <c r="K7" s="11"/>
      <c r="L7" s="11"/>
    </row>
    <row r="8" spans="1:47" x14ac:dyDescent="0.2">
      <c r="A8" s="173" t="s">
        <v>114</v>
      </c>
      <c r="B8" s="174">
        <v>45959.995169999995</v>
      </c>
      <c r="C8" s="175">
        <v>100</v>
      </c>
      <c r="D8" s="174">
        <v>37568.574529999998</v>
      </c>
      <c r="E8" s="175">
        <v>100</v>
      </c>
      <c r="F8" s="174">
        <v>43394.804220000005</v>
      </c>
      <c r="G8" s="175">
        <v>100</v>
      </c>
      <c r="H8" s="78">
        <v>22.336276382536457</v>
      </c>
      <c r="I8" s="78">
        <v>5.9112859156943305</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2" t="s">
        <v>498</v>
      </c>
      <c r="B10" s="244"/>
      <c r="C10" s="245"/>
      <c r="D10" s="244"/>
      <c r="E10" s="244"/>
      <c r="F10" s="244"/>
      <c r="G10" s="244"/>
      <c r="H10" s="11"/>
      <c r="I10" s="11"/>
      <c r="J10" s="11"/>
      <c r="K10" s="11"/>
      <c r="L10" s="11"/>
    </row>
    <row r="11" spans="1:47" x14ac:dyDescent="0.2">
      <c r="A11" s="133" t="s">
        <v>499</v>
      </c>
      <c r="B11" s="11"/>
      <c r="C11" s="258"/>
      <c r="D11" s="11"/>
      <c r="E11" s="11"/>
      <c r="F11" s="11"/>
      <c r="G11" s="11"/>
      <c r="H11" s="11"/>
      <c r="I11" s="11"/>
      <c r="J11" s="11"/>
      <c r="K11" s="11"/>
      <c r="L11" s="11"/>
    </row>
    <row r="12" spans="1:47" x14ac:dyDescent="0.2">
      <c r="A12" s="133" t="s">
        <v>468</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91"/>
      <c r="C14" s="11"/>
      <c r="D14" s="230"/>
      <c r="E14" s="230"/>
      <c r="F14" s="631"/>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373</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5" t="s">
        <v>1</v>
      </c>
      <c r="B1" s="855"/>
      <c r="C1" s="855"/>
      <c r="D1" s="855"/>
      <c r="E1" s="262"/>
      <c r="F1" s="262"/>
      <c r="G1" s="263"/>
    </row>
    <row r="2" spans="1:7" x14ac:dyDescent="0.2">
      <c r="A2" s="855"/>
      <c r="B2" s="855"/>
      <c r="C2" s="855"/>
      <c r="D2" s="855"/>
      <c r="E2" s="263"/>
      <c r="F2" s="263"/>
      <c r="G2" s="263"/>
    </row>
    <row r="3" spans="1:7" x14ac:dyDescent="0.2">
      <c r="A3" s="407"/>
      <c r="B3" s="407"/>
      <c r="C3" s="407"/>
      <c r="D3" s="263"/>
      <c r="E3" s="263"/>
      <c r="F3" s="263"/>
      <c r="G3" s="263"/>
    </row>
    <row r="4" spans="1:7" x14ac:dyDescent="0.2">
      <c r="A4" s="262" t="s">
        <v>376</v>
      </c>
      <c r="B4" s="263"/>
      <c r="C4" s="263"/>
      <c r="D4" s="263"/>
      <c r="E4" s="263"/>
      <c r="F4" s="263"/>
      <c r="G4" s="263"/>
    </row>
    <row r="5" spans="1:7" x14ac:dyDescent="0.2">
      <c r="A5" s="264"/>
      <c r="B5" s="264" t="s">
        <v>377</v>
      </c>
      <c r="C5" s="264" t="s">
        <v>378</v>
      </c>
      <c r="D5" s="264" t="s">
        <v>379</v>
      </c>
      <c r="E5" s="264" t="s">
        <v>380</v>
      </c>
      <c r="F5" s="264" t="s">
        <v>54</v>
      </c>
      <c r="G5" s="263"/>
    </row>
    <row r="6" spans="1:7" x14ac:dyDescent="0.2">
      <c r="A6" s="265" t="s">
        <v>377</v>
      </c>
      <c r="B6" s="266">
        <v>1</v>
      </c>
      <c r="C6" s="266">
        <v>238.8</v>
      </c>
      <c r="D6" s="266">
        <v>0.23880000000000001</v>
      </c>
      <c r="E6" s="267" t="s">
        <v>381</v>
      </c>
      <c r="F6" s="267">
        <v>0.27779999999999999</v>
      </c>
      <c r="G6" s="263"/>
    </row>
    <row r="7" spans="1:7" x14ac:dyDescent="0.2">
      <c r="A7" s="262" t="s">
        <v>378</v>
      </c>
      <c r="B7" s="268" t="s">
        <v>382</v>
      </c>
      <c r="C7" s="263">
        <v>1</v>
      </c>
      <c r="D7" s="269" t="s">
        <v>383</v>
      </c>
      <c r="E7" s="269" t="s">
        <v>384</v>
      </c>
      <c r="F7" s="268" t="s">
        <v>385</v>
      </c>
      <c r="G7" s="263"/>
    </row>
    <row r="8" spans="1:7" x14ac:dyDescent="0.2">
      <c r="A8" s="262" t="s">
        <v>379</v>
      </c>
      <c r="B8" s="268">
        <v>4.1867999999999999</v>
      </c>
      <c r="C8" s="269" t="s">
        <v>386</v>
      </c>
      <c r="D8" s="263">
        <v>1</v>
      </c>
      <c r="E8" s="269" t="s">
        <v>387</v>
      </c>
      <c r="F8" s="268">
        <v>1.163</v>
      </c>
      <c r="G8" s="263"/>
    </row>
    <row r="9" spans="1:7" x14ac:dyDescent="0.2">
      <c r="A9" s="262" t="s">
        <v>380</v>
      </c>
      <c r="B9" s="268" t="s">
        <v>388</v>
      </c>
      <c r="C9" s="269" t="s">
        <v>389</v>
      </c>
      <c r="D9" s="269" t="s">
        <v>390</v>
      </c>
      <c r="E9" s="268">
        <v>1</v>
      </c>
      <c r="F9" s="270">
        <v>11630</v>
      </c>
      <c r="G9" s="263"/>
    </row>
    <row r="10" spans="1:7" x14ac:dyDescent="0.2">
      <c r="A10" s="271" t="s">
        <v>54</v>
      </c>
      <c r="B10" s="272">
        <v>3.6</v>
      </c>
      <c r="C10" s="272">
        <v>860</v>
      </c>
      <c r="D10" s="272">
        <v>0.86</v>
      </c>
      <c r="E10" s="273" t="s">
        <v>391</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392</v>
      </c>
      <c r="B13" s="263"/>
      <c r="C13" s="263"/>
      <c r="D13" s="263"/>
      <c r="E13" s="263"/>
      <c r="F13" s="263"/>
      <c r="G13" s="263"/>
    </row>
    <row r="14" spans="1:7" x14ac:dyDescent="0.2">
      <c r="A14" s="264"/>
      <c r="B14" s="274" t="s">
        <v>393</v>
      </c>
      <c r="C14" s="264" t="s">
        <v>394</v>
      </c>
      <c r="D14" s="264" t="s">
        <v>395</v>
      </c>
      <c r="E14" s="264" t="s">
        <v>396</v>
      </c>
      <c r="F14" s="264" t="s">
        <v>397</v>
      </c>
      <c r="G14" s="263"/>
    </row>
    <row r="15" spans="1:7" x14ac:dyDescent="0.2">
      <c r="A15" s="265" t="s">
        <v>393</v>
      </c>
      <c r="B15" s="266">
        <v>1</v>
      </c>
      <c r="C15" s="266">
        <v>2.3810000000000001E-2</v>
      </c>
      <c r="D15" s="266">
        <v>0.13370000000000001</v>
      </c>
      <c r="E15" s="266">
        <v>3.7850000000000001</v>
      </c>
      <c r="F15" s="266">
        <v>3.8E-3</v>
      </c>
      <c r="G15" s="263"/>
    </row>
    <row r="16" spans="1:7" x14ac:dyDescent="0.2">
      <c r="A16" s="262" t="s">
        <v>394</v>
      </c>
      <c r="B16" s="263">
        <v>42</v>
      </c>
      <c r="C16" s="263">
        <v>1</v>
      </c>
      <c r="D16" s="263">
        <v>5.6150000000000002</v>
      </c>
      <c r="E16" s="263">
        <v>159</v>
      </c>
      <c r="F16" s="263">
        <v>0.159</v>
      </c>
      <c r="G16" s="263"/>
    </row>
    <row r="17" spans="1:47" x14ac:dyDescent="0.2">
      <c r="A17" s="262" t="s">
        <v>395</v>
      </c>
      <c r="B17" s="263">
        <v>7.48</v>
      </c>
      <c r="C17" s="263">
        <v>0.17810000000000001</v>
      </c>
      <c r="D17" s="263">
        <v>1</v>
      </c>
      <c r="E17" s="263">
        <v>28.3</v>
      </c>
      <c r="F17" s="263">
        <v>2.8299999999999999E-2</v>
      </c>
      <c r="G17" s="263"/>
    </row>
    <row r="18" spans="1:47" x14ac:dyDescent="0.2">
      <c r="A18" s="262" t="s">
        <v>396</v>
      </c>
      <c r="B18" s="263">
        <v>0.26419999999999999</v>
      </c>
      <c r="C18" s="263">
        <v>6.3E-3</v>
      </c>
      <c r="D18" s="263">
        <v>3.5299999999999998E-2</v>
      </c>
      <c r="E18" s="263">
        <v>1</v>
      </c>
      <c r="F18" s="263">
        <v>1E-3</v>
      </c>
      <c r="G18" s="263"/>
    </row>
    <row r="19" spans="1:47" x14ac:dyDescent="0.2">
      <c r="A19" s="271" t="s">
        <v>397</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398</v>
      </c>
      <c r="B22" s="263"/>
      <c r="C22" s="263"/>
      <c r="D22" s="263"/>
      <c r="E22" s="263"/>
      <c r="F22" s="263"/>
      <c r="G22" s="263"/>
    </row>
    <row r="23" spans="1:47" x14ac:dyDescent="0.2">
      <c r="A23" s="276" t="s">
        <v>271</v>
      </c>
      <c r="B23" s="276"/>
      <c r="C23" s="276"/>
      <c r="D23" s="276"/>
      <c r="E23" s="276"/>
      <c r="F23" s="276"/>
      <c r="G23" s="263"/>
    </row>
    <row r="24" spans="1:47" x14ac:dyDescent="0.2">
      <c r="A24" s="856" t="s">
        <v>399</v>
      </c>
      <c r="B24" s="856"/>
      <c r="C24" s="856"/>
      <c r="D24" s="857" t="s">
        <v>400</v>
      </c>
      <c r="E24" s="857"/>
      <c r="F24" s="857"/>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401</v>
      </c>
      <c r="B27" s="263"/>
      <c r="C27" s="6"/>
      <c r="D27" s="262" t="s">
        <v>402</v>
      </c>
      <c r="E27" s="263"/>
      <c r="F27" s="263"/>
      <c r="G27" s="263"/>
    </row>
    <row r="28" spans="1:47" x14ac:dyDescent="0.2">
      <c r="A28" s="274" t="s">
        <v>271</v>
      </c>
      <c r="B28" s="264" t="s">
        <v>404</v>
      </c>
      <c r="C28" s="3"/>
      <c r="D28" s="265" t="s">
        <v>109</v>
      </c>
      <c r="E28" s="266"/>
      <c r="F28" s="267" t="s">
        <v>405</v>
      </c>
      <c r="G28" s="263"/>
    </row>
    <row r="29" spans="1:47" x14ac:dyDescent="0.2">
      <c r="A29" s="277" t="s">
        <v>559</v>
      </c>
      <c r="B29" s="278" t="s">
        <v>409</v>
      </c>
      <c r="C29" s="3"/>
      <c r="D29" s="271" t="s">
        <v>370</v>
      </c>
      <c r="E29" s="272"/>
      <c r="F29" s="273" t="s">
        <v>410</v>
      </c>
      <c r="G29" s="263"/>
    </row>
    <row r="30" spans="1:47" x14ac:dyDescent="0.2">
      <c r="A30" s="783" t="s">
        <v>686</v>
      </c>
      <c r="B30" s="784" t="s">
        <v>411</v>
      </c>
      <c r="C30" s="3"/>
      <c r="D30" s="785"/>
      <c r="E30" s="786"/>
      <c r="F30" s="787"/>
      <c r="G30" s="263"/>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row>
    <row r="31" spans="1:47" x14ac:dyDescent="0.2">
      <c r="A31" s="783" t="s">
        <v>687</v>
      </c>
      <c r="B31" s="784" t="s">
        <v>688</v>
      </c>
      <c r="C31" s="3"/>
      <c r="D31" s="785"/>
      <c r="E31" s="786"/>
      <c r="F31" s="787"/>
      <c r="G31" s="263"/>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row>
    <row r="32" spans="1:47" x14ac:dyDescent="0.2">
      <c r="A32" s="65" t="s">
        <v>685</v>
      </c>
      <c r="B32" s="279" t="s">
        <v>689</v>
      </c>
      <c r="C32" s="263"/>
      <c r="D32" s="263"/>
      <c r="E32" s="263"/>
      <c r="F32" s="263"/>
      <c r="G32" s="263"/>
    </row>
    <row r="33" spans="1:47" x14ac:dyDescent="0.2">
      <c r="A33" s="263" t="s">
        <v>683</v>
      </c>
      <c r="B33" s="784"/>
      <c r="C33" s="263"/>
      <c r="D33" s="263"/>
      <c r="E33" s="263"/>
      <c r="F33" s="263"/>
      <c r="G33" s="263"/>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row>
    <row r="34" spans="1:47" x14ac:dyDescent="0.2">
      <c r="A34" s="263" t="s">
        <v>684</v>
      </c>
      <c r="B34" s="263"/>
      <c r="C34" s="263"/>
      <c r="D34" s="263"/>
      <c r="E34" s="263"/>
      <c r="F34" s="263"/>
      <c r="G34" s="263"/>
    </row>
    <row r="35" spans="1:47" x14ac:dyDescent="0.2">
      <c r="A35" s="263"/>
      <c r="B35" s="263"/>
      <c r="C35" s="263"/>
      <c r="D35" s="263"/>
      <c r="E35" s="263"/>
      <c r="F35" s="263"/>
      <c r="G35" s="263"/>
    </row>
    <row r="36" spans="1:47" x14ac:dyDescent="0.2">
      <c r="A36" s="262" t="s">
        <v>403</v>
      </c>
      <c r="B36" s="263"/>
      <c r="C36" s="263"/>
      <c r="D36" s="263"/>
      <c r="E36" s="262" t="s">
        <v>412</v>
      </c>
      <c r="F36" s="263"/>
      <c r="G36" s="263"/>
    </row>
    <row r="37" spans="1:47" x14ac:dyDescent="0.2">
      <c r="A37" s="276" t="s">
        <v>406</v>
      </c>
      <c r="B37" s="276" t="s">
        <v>407</v>
      </c>
      <c r="C37" s="276" t="s">
        <v>408</v>
      </c>
      <c r="D37" s="263"/>
      <c r="E37" s="264"/>
      <c r="F37" s="264" t="s">
        <v>413</v>
      </c>
      <c r="G37" s="263"/>
    </row>
    <row r="38" spans="1:47" x14ac:dyDescent="0.2">
      <c r="A38" s="1"/>
      <c r="B38" s="1"/>
      <c r="C38" s="1"/>
      <c r="D38" s="1"/>
      <c r="E38" s="265" t="s">
        <v>414</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6" t="s">
        <v>415</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416</v>
      </c>
      <c r="F44" s="281">
        <v>8</v>
      </c>
      <c r="G44" s="263"/>
    </row>
    <row r="45" spans="1:47" x14ac:dyDescent="0.2">
      <c r="A45" s="263"/>
      <c r="B45" s="263"/>
      <c r="C45" s="263"/>
      <c r="D45" s="263"/>
      <c r="E45" s="263"/>
      <c r="F45" s="263"/>
      <c r="G45" s="263"/>
    </row>
    <row r="46" spans="1:47" ht="15" x14ac:dyDescent="0.25">
      <c r="A46" s="282" t="s">
        <v>569</v>
      </c>
      <c r="B46" s="263"/>
      <c r="C46" s="263"/>
      <c r="D46" s="263"/>
      <c r="E46" s="263"/>
      <c r="F46" s="263"/>
      <c r="G46" s="263"/>
    </row>
    <row r="47" spans="1:47" x14ac:dyDescent="0.2">
      <c r="A47" s="1" t="s">
        <v>570</v>
      </c>
      <c r="B47" s="263"/>
      <c r="C47" s="263"/>
      <c r="D47" s="263"/>
      <c r="E47" s="263"/>
      <c r="F47" s="263"/>
      <c r="G47" s="263"/>
    </row>
    <row r="48" spans="1:47" x14ac:dyDescent="0.2">
      <c r="A48" s="263"/>
      <c r="B48" s="263"/>
      <c r="C48" s="263"/>
      <c r="D48" s="263"/>
      <c r="E48" s="263"/>
      <c r="F48" s="263"/>
      <c r="G48" s="263"/>
    </row>
    <row r="49" spans="1:200" ht="15" x14ac:dyDescent="0.25">
      <c r="A49" s="282" t="s">
        <v>417</v>
      </c>
      <c r="B49" s="1"/>
      <c r="C49" s="1"/>
      <c r="D49" s="1"/>
      <c r="E49" s="1"/>
      <c r="F49" s="1"/>
      <c r="G49" s="1"/>
    </row>
    <row r="50" spans="1:200" ht="14.25" customHeight="1" x14ac:dyDescent="0.2">
      <c r="A50" s="858" t="s">
        <v>612</v>
      </c>
      <c r="B50" s="858"/>
      <c r="C50" s="858"/>
      <c r="D50" s="858"/>
      <c r="E50" s="858"/>
      <c r="F50" s="858"/>
      <c r="G50" s="858"/>
    </row>
    <row r="51" spans="1:200" x14ac:dyDescent="0.2">
      <c r="A51" s="858"/>
      <c r="B51" s="858"/>
      <c r="C51" s="858"/>
      <c r="D51" s="858"/>
      <c r="E51" s="858"/>
      <c r="F51" s="858"/>
      <c r="G51" s="858"/>
    </row>
    <row r="52" spans="1:200" x14ac:dyDescent="0.2">
      <c r="A52" s="858"/>
      <c r="B52" s="858"/>
      <c r="C52" s="858"/>
      <c r="D52" s="858"/>
      <c r="E52" s="858"/>
      <c r="F52" s="858"/>
      <c r="G52" s="858"/>
    </row>
    <row r="53" spans="1:200" ht="15" x14ac:dyDescent="0.25">
      <c r="A53" s="282" t="s">
        <v>418</v>
      </c>
      <c r="B53" s="1"/>
      <c r="C53" s="1"/>
      <c r="D53" s="1"/>
      <c r="E53" s="1"/>
      <c r="F53" s="1"/>
      <c r="G53" s="1"/>
    </row>
    <row r="54" spans="1:200" x14ac:dyDescent="0.2">
      <c r="A54" s="1" t="s">
        <v>564</v>
      </c>
      <c r="B54" s="1"/>
      <c r="C54" s="1"/>
      <c r="D54" s="1"/>
      <c r="E54" s="1"/>
      <c r="F54" s="1"/>
      <c r="G54" s="1"/>
    </row>
    <row r="55" spans="1:200" x14ac:dyDescent="0.2">
      <c r="A55" s="1" t="s">
        <v>574</v>
      </c>
      <c r="B55" s="1"/>
      <c r="C55" s="1"/>
      <c r="D55" s="1"/>
      <c r="E55" s="1"/>
      <c r="F55" s="1"/>
      <c r="G55" s="1"/>
    </row>
    <row r="56" spans="1:200" x14ac:dyDescent="0.2">
      <c r="A56" s="1" t="s">
        <v>565</v>
      </c>
      <c r="B56" s="1"/>
      <c r="C56" s="1"/>
      <c r="D56" s="1"/>
      <c r="E56" s="1"/>
      <c r="F56" s="1"/>
      <c r="G56" s="1"/>
    </row>
    <row r="57" spans="1:200" x14ac:dyDescent="0.2">
      <c r="A57" s="1"/>
      <c r="B57" s="1"/>
      <c r="C57" s="1"/>
      <c r="D57" s="1"/>
      <c r="E57" s="1"/>
      <c r="F57" s="1"/>
      <c r="G57" s="1"/>
    </row>
    <row r="58" spans="1:200" ht="15" x14ac:dyDescent="0.25">
      <c r="A58" s="282" t="s">
        <v>419</v>
      </c>
      <c r="B58" s="1"/>
      <c r="C58" s="1"/>
      <c r="D58" s="1"/>
      <c r="E58" s="1"/>
      <c r="F58" s="1"/>
      <c r="G58" s="1"/>
    </row>
    <row r="59" spans="1:200" ht="14.25" customHeight="1" x14ac:dyDescent="0.2">
      <c r="A59" s="858" t="s">
        <v>648</v>
      </c>
      <c r="B59" s="858"/>
      <c r="C59" s="858"/>
      <c r="D59" s="858"/>
      <c r="E59" s="858"/>
      <c r="F59" s="858"/>
      <c r="G59" s="85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8"/>
      <c r="B60" s="858"/>
      <c r="C60" s="858"/>
      <c r="D60" s="858"/>
      <c r="E60" s="858"/>
      <c r="F60" s="858"/>
      <c r="G60" s="85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58"/>
      <c r="B61" s="858"/>
      <c r="C61" s="858"/>
      <c r="D61" s="858"/>
      <c r="E61" s="858"/>
      <c r="F61" s="858"/>
      <c r="G61" s="85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58"/>
      <c r="B62" s="858"/>
      <c r="C62" s="858"/>
      <c r="D62" s="858"/>
      <c r="E62" s="858"/>
      <c r="F62" s="858"/>
      <c r="G62" s="85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58"/>
      <c r="B63" s="858"/>
      <c r="C63" s="858"/>
      <c r="D63" s="858"/>
      <c r="E63" s="858"/>
      <c r="F63" s="858"/>
      <c r="G63" s="858"/>
    </row>
    <row r="64" spans="1:200" ht="15" x14ac:dyDescent="0.25">
      <c r="A64" s="282" t="s">
        <v>535</v>
      </c>
      <c r="B64" s="1"/>
      <c r="C64" s="1"/>
      <c r="D64" s="1"/>
      <c r="E64" s="1"/>
      <c r="F64" s="1"/>
      <c r="G64" s="1"/>
    </row>
    <row r="65" spans="1:7" x14ac:dyDescent="0.2">
      <c r="A65" s="1" t="s">
        <v>561</v>
      </c>
      <c r="B65" s="1"/>
      <c r="C65" s="1"/>
      <c r="D65" s="1"/>
      <c r="E65" s="1"/>
      <c r="F65" s="1"/>
      <c r="G65" s="1"/>
    </row>
    <row r="66" spans="1:7" x14ac:dyDescent="0.2">
      <c r="A66" s="1" t="s">
        <v>560</v>
      </c>
      <c r="B66" s="1"/>
      <c r="C66" s="1"/>
      <c r="D66" s="1"/>
      <c r="E66" s="1"/>
      <c r="F66" s="1"/>
      <c r="G66" s="1"/>
    </row>
    <row r="67" spans="1:7" x14ac:dyDescent="0.2">
      <c r="A67" s="1"/>
      <c r="B67" s="1"/>
      <c r="C67" s="1"/>
      <c r="D67" s="1"/>
      <c r="E67" s="1"/>
      <c r="F67" s="1"/>
      <c r="G67" s="1"/>
    </row>
    <row r="68" spans="1:7" ht="15" x14ac:dyDescent="0.25">
      <c r="A68" s="282" t="s">
        <v>628</v>
      </c>
      <c r="B68" s="1"/>
      <c r="C68" s="1"/>
      <c r="D68" s="1"/>
      <c r="E68" s="1"/>
      <c r="F68" s="1"/>
      <c r="G68" s="1"/>
    </row>
    <row r="69" spans="1:7" x14ac:dyDescent="0.2">
      <c r="A69" s="1" t="s">
        <v>562</v>
      </c>
      <c r="B69" s="1"/>
      <c r="C69" s="1"/>
      <c r="D69" s="1"/>
      <c r="E69" s="1"/>
      <c r="F69" s="1"/>
      <c r="G69" s="1"/>
    </row>
    <row r="70" spans="1:7" x14ac:dyDescent="0.2">
      <c r="A70" s="1" t="s">
        <v>563</v>
      </c>
      <c r="B70" s="1"/>
      <c r="C70" s="1"/>
      <c r="D70" s="1"/>
      <c r="E70" s="1"/>
      <c r="F70" s="1"/>
      <c r="G70" s="1"/>
    </row>
    <row r="71" spans="1:7" x14ac:dyDescent="0.2">
      <c r="A71" s="1" t="s">
        <v>629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tramos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2022-02-23T11:11:42Z</dcterms:modified>
</cp:coreProperties>
</file>