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U:\INFORMES CORES WEB\BEH\BEH 2014\2021\11. NOVIEMBRE\"/>
    </mc:Choice>
  </mc:AlternateContent>
  <xr:revisionPtr revIDLastSave="0" documentId="13_ncr:1_{B065F30A-6B38-4D47-9635-C4E5C56002C3}" xr6:coauthVersionLast="47" xr6:coauthVersionMax="47" xr10:uidLastSave="{00000000-0000-0000-0000-000000000000}"/>
  <bookViews>
    <workbookView xWindow="2055" yWindow="1065" windowWidth="22830" windowHeight="1492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<sst xmlns="http://schemas.openxmlformats.org/spreadsheetml/2006/main" count="1796" uniqueCount="693">
  <si>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</si>
  <si>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</si>
  <si>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</si>
  <si>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</si>
  <si>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</si>
  <si>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</si>
  <si>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</si>
  <si>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</si>
  <si>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</si>
  <si>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</si>
  <si>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</si>
  <si>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</si>
  <si>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</si>
  <si>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</si>
  <si>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</si>
  <si>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</si>
  <si>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</si>
  <si>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</si>
  <si>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</si>
  <si>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</si>
  <si>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</si>
  <si>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</si>
  <si>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</si>
  <si>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</si>
  <si>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</si>
  <si>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</si>
  <si>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</si>
  <si>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</si>
  <si>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</si>
  <si>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</si>
  <si>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</si>
  <si>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</si>
  <si>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</si>
  <si>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</si>
  <si>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</si>
  <si>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</si>
  <si>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</si>
  <si>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</si>
  <si>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</si>
  <si>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</si>
  <si>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</si>
  <si>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</si>
  <si>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</si>
  <si>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</si>
  <si>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</si>
  <si>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</si>
  <si>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</si>
  <si>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</si>
  <si>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</si>
  <si>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</si>
  <si>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</si>
  <si>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</si>
  <si>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</si>
  <si>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</si>
  <si>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</si>
  <si>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</si>
  <si>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</si>
  <si>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</si>
  <si>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</si>
  <si>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</si>
  <si>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</si>
  <si>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</si>
  <si>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</si>
  <si>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</si>
  <si>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</si>
  <si>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</si>
  <si>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</si>
  <si>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</si>
  <si>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</si>
  <si>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</si>
  <si>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</si>
  <si>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</si>
  <si>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</si>
  <si>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</si>
  <si>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</si>
  <si>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</si>
  <si>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</si>
  <si>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</si>
  <si>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</si>
  <si>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</si>
  <si>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</si>
  <si>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</si>
  <si>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</si>
  <si>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</si>
  <si>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</si>
  <si>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</si>
  <si>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</si>
  <si>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</si>
  <si>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</si>
  <si>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</si>
  <si>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</si>
  <si>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</si>
  <si>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</si>
  <si>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</si>
  <si>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</si>
  <si>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</si>
  <si>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</si>
  <si>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</si>
  <si>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</si>
  <si>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</si>
  <si>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</si>
  <si>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</si>
  <si>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</si>
  <si>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</si>
  <si>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</si>
  <si>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</si>
  <si>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</si>
  <si>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</si>
  <si>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</si>
  <si>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</si>
  <si>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</si>
  <si>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</si>
  <si>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</si>
  <si>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</si>
  <si>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</si>
  <si>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</si>
  <si>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</si>
  <si>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</si>
  <si>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</si>
  <si>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</si>
  <si>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</si>
  <si>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</si>
  <si>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</si>
  <si>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</si>
  <si>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</si>
  <si>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</si>
  <si>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</si>
  <si>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</si>
  <si>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</si>
  <si>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</si>
  <si>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</si>
  <si>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</si>
  <si>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</si>
  <si>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</si>
  <si>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</si>
  <si>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</si>
  <si>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</si>
  <si>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</si>
  <si>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</si>
  <si>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</si>
  <si>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</si>
  <si>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</si>
  <si>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</si>
  <si>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</si>
  <si>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</si>
  <si>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</si>
  <si>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</si>
  <si>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</si>
  <si>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</si>
  <si>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</si>
  <si>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</si>
  <si>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</si>
  <si>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</si>
  <si>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</si>
  <si>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</si>
  <si>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</si>
  <si>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</si>
  <si>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</si>
  <si>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</si>
  <si>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</si>
  <si>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</si>
  <si>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</si>
  <si>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</si>
  <si>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</si>
  <si>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</si>
  <si>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</si>
  <si>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</si>
  <si>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</si>
  <si>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</si>
  <si>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</si>
  <si>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</si>
  <si>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</si>
  <si>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</si>
  <si>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</si>
  <si>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</si>
  <si>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</si>
  <si>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</si>
  <si>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</si>
  <si>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</si>
  <si>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</si>
  <si>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</si>
  <si>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</si>
  <si>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</si>
  <si>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</si>
  <si>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</si>
  <si>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</si>
  <si>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</si>
  <si>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</si>
  <si>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</si>
  <si>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</si>
  <si>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</si>
  <si>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</si>
  <si>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</si>
  <si>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</si>
  <si>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</si>
  <si>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</si>
  <si>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</si>
  <si>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</si>
  <si>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</si>
  <si>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</si>
  <si>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</si>
  <si>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</si>
  <si>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</si>
  <si>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</si>
  <si>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</si>
  <si>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</si>
  <si>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</si>
  <si>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</si>
  <si>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</si>
  <si>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</si>
  <si>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</si>
  <si>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</si>
  <si>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</si>
  <si>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</si>
  <si>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</si>
  <si>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</si>
  <si>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</si>
  <si>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</si>
  <si>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</si>
  <si>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</si>
  <si>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</si>
  <si>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</si>
  <si>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</si>
  <si>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</si>
  <si>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</si>
  <si>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</si>
  <si>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</si>
  <si>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</si>
  <si>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</si>
  <si>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</si>
  <si>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</si>
  <si>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</si>
  <si>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</si>
  <si>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</si>
  <si>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</si>
  <si>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</si>
  <si>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</si>
  <si>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</si>
  <si>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</si>
  <si>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</si>
  <si>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</si>
  <si>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</si>
  <si>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</si>
  <si>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</si>
  <si>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</si>
  <si>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</si>
  <si>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</si>
  <si>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</si>
  <si>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</si>
  <si>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</si>
  <si>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</si>
  <si>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</si>
  <si>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</si>
  <si>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</si>
  <si>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</si>
  <si>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</si>
  <si>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</si>
  <si>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</si>
  <si>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</si>
  <si>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</si>
  <si>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</si>
  <si>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</si>
  <si>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</si>
  <si>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</si>
  <si>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</si>
  <si>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</si>
  <si>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</si>
  <si>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</si>
  <si>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</si>
  <si>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</si>
  <si>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</si>
  <si>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</si>
  <si>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</si>
  <si>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</si>
  <si>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</si>
  <si>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</si>
  <si>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</si>
  <si>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</si>
  <si>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</si>
  <si>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</si>
  <si>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</si>
  <si>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</si>
  <si>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</si>
  <si>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</si>
  <si>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</si>
  <si>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</si>
  <si>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</si>
  <si>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</si>
  <si>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</si>
  <si>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</si>
  <si>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</si>
  <si>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</si>
  <si>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</si>
  <si>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</si>
  <si>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</si>
  <si>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</si>
  <si>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</si>
  <si>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</si>
  <si>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</si>
  <si>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</si>
  <si>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</si>
  <si>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</si>
  <si>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</si>
  <si>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</si>
  <si>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</si>
  <si>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</si>
  <si>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</si>
  <si>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</si>
  <si>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</si>
  <si>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</si>
  <si>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</si>
  <si>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</si>
  <si>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</si>
  <si>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</si>
  <si>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</si>
  <si>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</si>
  <si>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</si>
  <si>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</si>
  <si>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</si>
  <si>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</si>
  <si>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</si>
  <si>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</si>
  <si>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</si>
  <si>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</si>
  <si>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</si>
  <si>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</si>
  <si>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</si>
  <si>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</si>
  <si>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</si>
  <si>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</si>
  <si>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</si>
  <si>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</si>
  <si>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</si>
  <si>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</si>
  <si>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</si>
  <si>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</si>
  <si>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</si>
  <si>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</si>
  <si>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</si>
  <si>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</si>
  <si>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</si>
  <si>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</si>
  <si>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</si>
  <si>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</si>
  <si>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</si>
  <si>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</si>
  <si>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</si>
  <si>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</si>
  <si>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</si>
  <si>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</si>
  <si>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</si>
  <si>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</si>
  <si>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</si>
  <si>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</si>
  <si>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</si>
  <si>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</si>
  <si>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</si>
  <si>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</si>
  <si>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</si>
  <si>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</si>
  <si>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</si>
  <si>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</si>
  <si>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</si>
  <si>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</si>
  <si>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</si>
  <si>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</si>
  <si>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</si>
  <si>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</si>
  <si>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</si>
  <si>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</si>
  <si>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</si>
  <si>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</si>
  <si>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</si>
  <si>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</si>
  <si>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</si>
  <si>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</si>
  <si>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</si>
  <si>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</si>
  <si>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</si>
  <si>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</si>
  <si>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</si>
  <si>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</si>
  <si>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</si>
  <si>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</si>
  <si>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</si>
  <si>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</si>
  <si>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</si>
  <si>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</si>
  <si>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</si>
  <si>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</si>
  <si>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</si>
  <si>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</si>
  <si>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</si>
  <si>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</si>
  <si>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</si>
  <si>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</si>
  <si>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</si>
  <si>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</si>
  <si>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</si>
  <si>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</si>
  <si>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</si>
  <si>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</si>
  <si>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</si>
  <si>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</si>
  <si>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</si>
  <si>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</si>
  <si>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</si>
  <si>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</si>
  <si>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</si>
  <si>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</si>
  <si>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</si>
  <si>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</si>
  <si>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</si>
  <si>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</si>
  <si>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</si>
  <si>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</si>
  <si>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</si>
  <si>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</si>
  <si>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</si>
  <si>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</si>
  <si>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</si>
  <si>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</si>
  <si>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</si>
  <si>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</si>
  <si>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</si>
  <si>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</si>
  <si>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</si>
  <si>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</si>
  <si>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</si>
  <si>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</si>
  <si>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</si>
  <si>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</si>
  <si>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</si>
  <si>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</si>
  <si>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</si>
  <si>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</si>
  <si>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</si>
  <si>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</si>
  <si>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</si>
  <si>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</si>
  <si>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</si>
  <si>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</si>
  <si>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</si>
  <si>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</si>
  <si>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</si>
  <si>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</si>
  <si>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</si>
  <si>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</si>
  <si>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</si>
  <si>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</si>
  <si>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</si>
  <si>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</si>
  <si>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</si>
  <si>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</si>
  <si>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</si>
  <si>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</si>
  <si>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</si>
  <si>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</si>
  <si>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</si>
  <si>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</si>
  <si>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</si>
  <si>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</si>
  <si>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</si>
  <si>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</si>
  <si>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</si>
  <si>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</si>
  <si>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</si>
  <si>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</si>
  <si>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</si>
  <si>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</si>
  <si>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</si>
  <si>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</si>
  <si>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</si>
  <si>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</si>
  <si>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</si>
  <si>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</si>
  <si>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</si>
  <si>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</si>
  <si>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</si>
  <si>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</si>
  <si>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</si>
  <si>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</si>
  <si>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</si>
  <si>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</si>
  <si>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</si>
  <si>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</si>
  <si>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</si>
  <si>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</si>
  <si>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</si>
  <si>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</si>
  <si>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</si>
  <si>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</si>
  <si>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</si>
  <si>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</si>
  <si>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</si>
  <si>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</si>
  <si>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</si>
  <si>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</si>
  <si>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</si>
  <si>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</si>
  <si>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</si>
  <si>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</si>
  <si>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</si>
  <si>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</si>
  <si>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</si>
  <si>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</si>
  <si>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</si>
  <si>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</si>
  <si>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</si>
  <si>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</si>
  <si>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</si>
  <si>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</si>
  <si>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</si>
  <si>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</si>
  <si>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</si>
  <si>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</si>
  <si>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</si>
  <si>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</si>
  <si>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</si>
  <si>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</si>
  <si>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</si>
  <si>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</si>
  <si>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</si>
  <si>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</si>
  <si>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</si>
  <si>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</si>
  <si>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</si>
  <si>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</si>
  <si>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</si>
  <si>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</si>
  <si>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</si>
  <si>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</si>
  <si>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</si>
  <si>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</si>
  <si>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</si>
  <si>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</si>
  <si>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</si>
  <si>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</si>
  <si>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</si>
  <si>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</si>
  <si>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</si>
  <si>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</si>
  <si>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</si>
  <si>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</si>
  <si>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</si>
  <si>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</si>
  <si>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</si>
  <si>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</si>
  <si>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</si>
  <si>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</si>
  <si>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</si>
  <si>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</si>
  <si>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</si>
  <si>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</si>
  <si>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</si>
  <si>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</si>
  <si>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</si>
  <si>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</si>
  <si>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</si>
  <si>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</si>
  <si>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</si>
  <si>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</si>
  <si>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</si>
  <si>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</si>
  <si>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</si>
  <si>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</si>
  <si>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</si>
  <si>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</si>
  <si>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</si>
  <si>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</si>
  <si>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</si>
  <si>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</si>
  <si>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</si>
  <si>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</si>
  <si>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</si>
  <si>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</si>
  <si>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</si>
  <si>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</si>
  <si>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</si>
  <si>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</si>
  <si>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</si>
  <si>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</si>
  <si>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</si>
  <si>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</si>
  <si>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</si>
  <si>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</si>
  <si>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</si>
  <si>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</si>
  <si>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</si>
  <si>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</si>
  <si>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</si>
  <si>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</si>
  <si>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21 Noviembre</t>
  </si>
  <si>
    <t>16 Enero</t>
  </si>
  <si>
    <t>20 Marzo</t>
  </si>
  <si>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</si>
  <si>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</si>
  <si>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</si>
  <si>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</si>
  <si>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</si>
  <si>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</si>
  <si>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</si>
  <si>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</si>
  <si>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</si>
  <si>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</si>
  <si>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</si>
  <si>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</si>
  <si>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</si>
  <si>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</si>
  <si>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</si>
  <si>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</si>
  <si>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</si>
  <si>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</si>
  <si>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</si>
  <si>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</si>
  <si>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</si>
  <si>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</si>
  <si>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</si>
  <si>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</si>
  <si>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</si>
  <si>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</si>
  <si>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</si>
  <si>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</si>
  <si>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</si>
  <si>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</si>
  <si>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</si>
  <si>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</si>
  <si>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</si>
  <si>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</si>
  <si>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</si>
  <si>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</si>
  <si>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</si>
  <si>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</si>
  <si>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</si>
  <si>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</si>
  <si>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</si>
  <si>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</si>
  <si>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</si>
  <si>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</si>
  <si>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</si>
  <si>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</si>
  <si>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</si>
  <si>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</si>
  <si>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</si>
  <si>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</si>
  <si>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</si>
  <si>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</si>
  <si>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</si>
  <si>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</si>
  <si>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</si>
  <si>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</si>
  <si>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 xml:space="preserve">Plantas de regasificación </t>
  </si>
  <si>
    <t>Otras salidas</t>
  </si>
  <si>
    <t>20 Julio</t>
  </si>
  <si>
    <t>India</t>
  </si>
  <si>
    <t>Papúa Nueva Guinea</t>
  </si>
  <si>
    <t>Omán</t>
  </si>
  <si>
    <t>Otras salidas del sistema**</t>
  </si>
  <si>
    <t>21 Septiembre</t>
  </si>
  <si>
    <t>3º 2021</t>
  </si>
  <si>
    <t>Pakistán</t>
  </si>
  <si>
    <t>oct-21</t>
  </si>
  <si>
    <t>(*) Tasa de variación respecto al mismo periodo del año anterior // '- igual que 0,0 / ^ distinto de 0,0</t>
  </si>
  <si>
    <t>TUR3</t>
  </si>
  <si>
    <t>**Tarifa TUR 2: consumo estimado de 12.000 kWh/año hasta 30 de septiembre de 2021 y de 8.000 kWh/año desde 1 de octubre de 2021.</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</si>
  <si>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</si>
  <si>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</si>
  <si>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</si>
  <si>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</si>
  <si>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</si>
  <si>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</si>
  <si>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</si>
  <si>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</si>
  <si>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</si>
  <si>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</si>
  <si>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</si>
  <si>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</si>
  <si>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</si>
  <si>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</si>
  <si>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nov-21</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</si>
  <si>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</si>
  <si>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UE**</t>
  </si>
  <si>
    <t>16 Noviembre</t>
  </si>
  <si>
    <t>nov-20</t>
  </si>
  <si>
    <t>BOLETÍN ESTADÍSTICO HIDROCARBUROS NOVIEMBRE 2021</t>
  </si>
  <si>
    <t>UE*</t>
  </si>
  <si>
    <t>Australia</t>
  </si>
  <si>
    <t>1 Enero</t>
  </si>
  <si>
    <t>1 Abril</t>
  </si>
  <si>
    <t>1 Octubre</t>
  </si>
  <si>
    <t>1 Julio</t>
  </si>
  <si>
    <t>Tarifa de último recurso de gas natural (TUR1)</t>
  </si>
  <si>
    <t>Entrada de turistas (FRONTUR)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</si>
</sst>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_-;\-* #,##0.00\ _€_-;_-* &quot;-&quot;??\ _€_-;_-@_-"/>
    <numFmt numFmtId="186"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0" fontId="58"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 fillId="0" borderId="0"/>
    <xf numFmtId="185" fontId="2" fillId="0" borderId="0" applyFont="0" applyFill="0" applyBorder="0" applyAlignment="0" applyProtection="0"/>
    <xf numFmtId="0" fontId="59" fillId="0" borderId="0" applyFont="0">
      <alignment horizontal="left" vertical="center"/>
    </xf>
    <xf numFmtId="0" fontId="33" fillId="0" borderId="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4"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5"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6"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6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68" fontId="31"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68" fontId="15" fillId="2" borderId="0" xfId="13" applyNumberFormat="1" applyFont="1" applyFill="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0" fontId="22" fillId="2" borderId="0" xfId="1" applyFont="1" applyFill="1" applyAlignment="1">
      <alignment horizontal="left" vertical="top"/>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0" fontId="22" fillId="2" borderId="0" xfId="1" applyFont="1" applyFill="1" applyAlignment="1"/>
    <xf numFmtId="0" fontId="0" fillId="0" borderId="0" xfId="0"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1" fontId="4" fillId="2" borderId="0" xfId="1" applyNumberFormat="1" applyFill="1"/>
    <xf numFmtId="0" fontId="4" fillId="2" borderId="2" xfId="1" quotePrefix="1" applyFill="1" applyBorder="1"/>
    <xf numFmtId="4" fontId="4" fillId="11" borderId="2" xfId="1" applyNumberFormat="1" applyFill="1" applyBorder="1" applyAlignment="1">
      <alignment horizontal="right"/>
    </xf>
    <xf numFmtId="4" fontId="4" fillId="2" borderId="6" xfId="1" applyNumberFormat="1" applyFill="1" applyBorder="1" applyAlignment="1">
      <alignment horizontal="right"/>
    </xf>
    <xf numFmtId="0" fontId="8" fillId="2" borderId="5" xfId="1" quotePrefix="1" applyFont="1" applyFill="1" applyBorder="1" applyAlignment="1">
      <alignment horizontal="center" vertical="center"/>
    </xf>
    <xf numFmtId="4" fontId="4" fillId="2" borderId="0" xfId="1" applyNumberFormat="1" applyFill="1" applyBorder="1" applyAlignment="1">
      <alignment horizontal="right"/>
    </xf>
    <xf numFmtId="0" fontId="8" fillId="2" borderId="0" xfId="0" applyFont="1" applyFill="1" applyAlignment="1">
      <alignment horizontal="left" vertical="top"/>
    </xf>
    <xf numFmtId="168" fontId="13" fillId="2" borderId="0" xfId="0" applyNumberFormat="1" applyFont="1" applyFill="1" applyAlignment="1">
      <alignment horizontal="right"/>
    </xf>
    <xf numFmtId="168" fontId="31" fillId="2" borderId="0" xfId="0" applyNumberFormat="1" applyFont="1" applyFill="1" applyAlignment="1">
      <alignment horizontal="left" indent="1"/>
    </xf>
    <xf numFmtId="168" fontId="27" fillId="2" borderId="2" xfId="7" quotePrefix="1" applyNumberFormat="1" applyFont="1" applyFill="1" applyBorder="1" applyAlignment="1" applyProtection="1">
      <alignment horizontal="right"/>
      <protection locked="0"/>
    </xf>
    <xf numFmtId="168" fontId="13" fillId="2" borderId="0" xfId="0" applyNumberFormat="1" applyFont="1" applyFill="1" applyAlignment="1">
      <alignment horizontal="right"/>
    </xf>
    <xf numFmtId="0" fontId="22" fillId="2" borderId="0" xfId="0" quotePrefix="1" applyFont="1" applyFill="1" applyBorder="1" applyAlignment="1">
      <alignment wrapText="1"/>
    </xf>
    <xf numFmtId="171" fontId="17" fillId="2" borderId="2" xfId="0" applyNumberFormat="1" applyFont="1" applyFill="1" applyBorder="1" applyAlignment="1">
      <alignment horizontal="left"/>
    </xf>
    <xf numFmtId="4" fontId="24" fillId="8" borderId="0" xfId="0" applyNumberFormat="1" applyFont="1" applyFill="1" applyBorder="1"/>
    <xf numFmtId="171" fontId="13" fillId="10" borderId="0" xfId="0" applyNumberFormat="1" applyFont="1" applyFill="1" applyAlignment="1">
      <alignment horizontal="right"/>
    </xf>
    <xf numFmtId="173" fontId="4" fillId="6" borderId="0" xfId="1" quotePrefix="1" applyNumberFormat="1" applyFill="1" applyAlignment="1"/>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3" xfId="1" quotePrefix="1" applyFont="1" applyFill="1" applyBorder="1" applyAlignment="1">
      <alignment horizontal="center" vertical="center"/>
    </xf>
    <xf numFmtId="0" fontId="8" fillId="2" borderId="0" xfId="1" quotePrefix="1" applyFont="1" applyFill="1" applyBorder="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0" fontId="22" fillId="2" borderId="0" xfId="1" applyFont="1" applyFill="1" applyAlignment="1">
      <alignment horizontal="left" vertical="center"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3F60B184-003B-4651-8062-CC3FBAE563DD}"/>
    <cellStyle name="20% - Énfasis1 3" xfId="244" xr:uid="{96B6783E-CE96-4D77-A208-499019DAA48F}"/>
    <cellStyle name="20% - Énfasis2 2" xfId="245" xr:uid="{17257C7D-1A83-4661-9CA1-CF79CEC4489E}"/>
    <cellStyle name="20% - Énfasis2 3" xfId="246" xr:uid="{D2F87260-48F4-4B14-8E10-D19F9D87CDFA}"/>
    <cellStyle name="20% - Énfasis3 2" xfId="247" xr:uid="{76E2A807-6A1B-4519-9324-196F331EA075}"/>
    <cellStyle name="20% - Énfasis3 3" xfId="248" xr:uid="{46C0B67C-D615-4CC9-A63C-77314D7DCBD1}"/>
    <cellStyle name="20% - Énfasis4 2" xfId="249" xr:uid="{30DB7281-BB3A-4B9A-A645-0400E9089810}"/>
    <cellStyle name="20% - Énfasis4 3" xfId="250" xr:uid="{BF1B93E9-0449-4822-BFE9-73711D194853}"/>
    <cellStyle name="20% - Énfasis5 2" xfId="251" xr:uid="{665592A8-DBF6-44BF-BB3B-30920C5FD105}"/>
    <cellStyle name="20% - Énfasis5 3" xfId="252" xr:uid="{ECA52893-FBC4-448E-A9D7-F8AD01EC01A3}"/>
    <cellStyle name="20% - Énfasis6 2" xfId="253" xr:uid="{C7899B82-8A2D-430E-B3B4-A32A5E4A061E}"/>
    <cellStyle name="20% - Énfasis6 3" xfId="254" xr:uid="{B35D42E4-B583-407B-B78E-29C98687534C}"/>
    <cellStyle name="40% - Énfasis1 2" xfId="255" xr:uid="{28990ED6-EBC4-444B-9F5F-709EA4329D8E}"/>
    <cellStyle name="40% - Énfasis1 3" xfId="256" xr:uid="{A3753017-A475-4CDD-93BE-72F1FA71442F}"/>
    <cellStyle name="40% - Énfasis2 2" xfId="257" xr:uid="{40B460B5-9BE5-4C80-809A-B0EF4D3211EF}"/>
    <cellStyle name="40% - Énfasis2 3" xfId="258" xr:uid="{68A86A8A-2CDE-472C-867C-DEB10FAA5DB6}"/>
    <cellStyle name="40% - Énfasis3 2" xfId="259" xr:uid="{707191B8-7F7A-4E04-BDEC-7EB252299565}"/>
    <cellStyle name="40% - Énfasis3 3" xfId="260" xr:uid="{D3463992-DA28-4F78-B8CD-D57BC28B36E6}"/>
    <cellStyle name="40% - Énfasis4 2" xfId="261" xr:uid="{693B1DA3-BEF1-4A5C-A0F7-0DE34ED12396}"/>
    <cellStyle name="40% - Énfasis4 3" xfId="262" xr:uid="{8EFBE648-AC73-4EF2-8A0D-DA448996BADC}"/>
    <cellStyle name="40% - Énfasis5 2" xfId="263" xr:uid="{B5744B2E-32EA-40D9-AEB3-9B1275FCBC45}"/>
    <cellStyle name="40% - Énfasis5 3" xfId="264" xr:uid="{53A3CCB2-6D8B-472A-9C6B-6277AB2381C9}"/>
    <cellStyle name="40% - Énfasis6 2" xfId="265" xr:uid="{0A4C9213-32A5-4250-A8F1-525207FD6F1F}"/>
    <cellStyle name="40% - Énfasis6 3" xfId="266" xr:uid="{1A7AD303-132D-49E0-A16F-32E9D075E3A1}"/>
    <cellStyle name="60% - Énfasis1 2" xfId="267" xr:uid="{BD5FD747-08D9-4DDC-A675-949D8EEFE014}"/>
    <cellStyle name="60% - Énfasis1 3" xfId="268" xr:uid="{0946357E-3B06-4698-AA34-3A41B68F75EE}"/>
    <cellStyle name="60% - Énfasis2 2" xfId="269" xr:uid="{E7904C1F-CDBA-4AFE-97C9-D4EDFD9BC1D9}"/>
    <cellStyle name="60% - Énfasis2 3" xfId="270" xr:uid="{CD20445F-0FE5-498D-BEFD-18C3E81A0842}"/>
    <cellStyle name="60% - Énfasis3 2" xfId="271" xr:uid="{D4FBDF40-0959-4426-B1F3-F40058863D1F}"/>
    <cellStyle name="60% - Énfasis3 3" xfId="272" xr:uid="{8EDBE157-ECDB-4DA5-9E6D-94120050FF7D}"/>
    <cellStyle name="60% - Énfasis4 2" xfId="273" xr:uid="{F2CCFCEC-A713-44CB-B55E-DC78EC174AED}"/>
    <cellStyle name="60% - Énfasis4 3" xfId="274" xr:uid="{1215DC68-216F-433C-A70A-D1ADF4B223BC}"/>
    <cellStyle name="60% - Énfasis5 2" xfId="275" xr:uid="{0E638A86-E48C-4F4D-B513-6E7535BAFDA5}"/>
    <cellStyle name="60% - Énfasis5 3" xfId="276" xr:uid="{5C6C83EE-16F4-47D9-B6DF-FA0CA7A1A510}"/>
    <cellStyle name="60% - Énfasis6 2" xfId="277" xr:uid="{05E7DCC3-BF67-4F5D-AA12-6ECB47A0EF6D}"/>
    <cellStyle name="60% - Énfasis6 3" xfId="278" xr:uid="{9390CEAA-6BE2-42B1-89A8-59A84E595E92}"/>
    <cellStyle name="Buena 2" xfId="279" xr:uid="{BCCFE53E-7108-4156-9461-C3DC08EF25B2}"/>
    <cellStyle name="Buena 3" xfId="280" xr:uid="{C47DFE5D-19F0-4FD7-91E8-9E563D53F1D9}"/>
    <cellStyle name="Cálculo 2" xfId="281" xr:uid="{484BD15D-17D0-41A0-AF8F-3EAA99B945DA}"/>
    <cellStyle name="Cálculo 3" xfId="282" xr:uid="{D95C4697-6384-4EF0-A642-679C55993AB9}"/>
    <cellStyle name="Celda de comprobación 2" xfId="283" xr:uid="{E525188E-7CAB-436C-8583-85BB41174A39}"/>
    <cellStyle name="Celda de comprobación 3" xfId="284" xr:uid="{258417EA-057B-47B5-8F96-F53470B07FB7}"/>
    <cellStyle name="Celda vinculada 2" xfId="285" xr:uid="{F474CF40-4DC9-4D99-94A6-E14A9C9EC06F}"/>
    <cellStyle name="Celda vinculada 3" xfId="286" xr:uid="{2CB3B414-3C74-47C7-BC23-21D6494637BD}"/>
    <cellStyle name="Encabezado 4 2" xfId="287" xr:uid="{ADA768FF-AFE2-4E5A-8B1F-503D8F955048}"/>
    <cellStyle name="Encabezado 4 3" xfId="288" xr:uid="{47832BB6-7E13-490F-B37D-3DB955B5B631}"/>
    <cellStyle name="Énfasis1 2" xfId="289" xr:uid="{F55C42BB-D29F-4C01-8EFD-32C90B3215CE}"/>
    <cellStyle name="Énfasis1 3" xfId="290" xr:uid="{7357FC8D-B37C-4B1F-9CE0-2D52AA103743}"/>
    <cellStyle name="Énfasis2 2" xfId="291" xr:uid="{3BCF87A2-B8F5-491C-B6E4-D7520EF262F7}"/>
    <cellStyle name="Énfasis2 3" xfId="292" xr:uid="{FA2C41BC-E8B2-4C70-B500-53B99EAA350E}"/>
    <cellStyle name="Énfasis3 2" xfId="293" xr:uid="{544D37AB-428F-491F-95C3-D2750DAEF1C0}"/>
    <cellStyle name="Énfasis3 3" xfId="294" xr:uid="{77AFB8DF-7AD2-48E5-B6B2-AF0D28627286}"/>
    <cellStyle name="Énfasis4 2" xfId="295" xr:uid="{95EAA305-03F3-4894-9B34-A054E8DD49FA}"/>
    <cellStyle name="Énfasis4 3" xfId="296" xr:uid="{98C54FCE-42F0-4089-952F-281FB5008B5A}"/>
    <cellStyle name="Énfasis5 2" xfId="297" xr:uid="{1DAB5795-798A-4BA7-A6B7-94E7FAAFD216}"/>
    <cellStyle name="Énfasis5 3" xfId="298" xr:uid="{9C21B59D-3CD3-4A8C-8E60-07F291C6BFF5}"/>
    <cellStyle name="Énfasis6 2" xfId="299" xr:uid="{07224D3B-F27F-4C96-8CF6-89FA674F9732}"/>
    <cellStyle name="Énfasis6 3" xfId="300" xr:uid="{C5BEBF6D-8DA5-4F53-A007-82A565C61916}"/>
    <cellStyle name="Entrada 2" xfId="301" xr:uid="{5367AD98-18C5-4A41-904A-04EFC71584DC}"/>
    <cellStyle name="Entrada 3" xfId="302" xr:uid="{8F046BDF-A5A4-4226-A430-C6DEB32B4B72}"/>
    <cellStyle name="Hipervínculo" xfId="2" builtinId="8"/>
    <cellStyle name="Incorrecto 2" xfId="303" xr:uid="{0505CCE3-AD57-44FE-867A-958BCBCC22C6}"/>
    <cellStyle name="Incorrecto 3" xfId="304" xr:uid="{FF1A228F-A0A9-40FA-B5E4-C78F18355AAB}"/>
    <cellStyle name="mes tabla dinámica" xfId="305" xr:uid="{052827CA-92AD-40BD-9E5D-FDD7F9A9CDB1}"/>
    <cellStyle name="mes tabla dinámica 2" xfId="306" xr:uid="{2B132516-8112-47BB-8C3C-DDB8272BF3D6}"/>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2 6" xfId="128" xr:uid="{9A1DA3EE-D0C5-4CB1-91FF-099DEF80A455}"/>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3 5" xfId="131" xr:uid="{5CB3E82C-0925-43F8-9568-AF286C4E661A}"/>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4 5" xfId="134" xr:uid="{384618EC-17F7-4AF6-B3E9-716C2349757A}"/>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5 4" xfId="137" xr:uid="{AEE7FEB4-A626-4B9B-8EC0-B069A1731CEB}"/>
    <cellStyle name="Millares 2 6" xfId="49" xr:uid="{00000000-0005-0000-0000-000027000000}"/>
    <cellStyle name="Millares 2 6 2" xfId="97" xr:uid="{00000000-0005-0000-0000-000028000000}"/>
    <cellStyle name="Millares 2 6 3" xfId="140" xr:uid="{71914C73-557D-41E8-99D6-9D03D6045659}"/>
    <cellStyle name="Millares 2 7" xfId="73" xr:uid="{00000000-0005-0000-0000-000029000000}"/>
    <cellStyle name="Millares 2 7 2" xfId="143" xr:uid="{84F85C80-7780-4942-B2CA-A804BF7B23E8}"/>
    <cellStyle name="Millares 2 8" xfId="307" xr:uid="{588E48A9-149A-4BDE-9306-6B341151766C}"/>
    <cellStyle name="Millares 2 9" xfId="125" xr:uid="{DC3ED3F4-34B1-4C51-AD86-E7E4670B215B}"/>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2 5" xfId="127" xr:uid="{E58EEC62-9976-422A-BABB-C0F24B255C1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3 5" xfId="130" xr:uid="{32614F27-0187-4300-A41F-118323132356}"/>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4 4" xfId="133" xr:uid="{0537AE81-3FD0-4477-833E-89179C1EDE36}"/>
    <cellStyle name="Millares 3 5" xfId="48" xr:uid="{00000000-0005-0000-0000-00003F000000}"/>
    <cellStyle name="Millares 3 5 2" xfId="96" xr:uid="{00000000-0005-0000-0000-000040000000}"/>
    <cellStyle name="Millares 3 5 3" xfId="136" xr:uid="{025433EA-1E44-4DEB-9A9A-5FC15AAB2BB3}"/>
    <cellStyle name="Millares 3 6" xfId="72" xr:uid="{00000000-0005-0000-0000-000041000000}"/>
    <cellStyle name="Millares 3 6 2" xfId="139" xr:uid="{D2A37C97-36D2-410D-A5A0-B95D6681BC8A}"/>
    <cellStyle name="Millares 3 7" xfId="142" xr:uid="{E6348CF7-3FAA-47C1-B1A1-5685D40CB0D4}"/>
    <cellStyle name="Millares 3 8" xfId="124" xr:uid="{72075564-2B31-40C1-A36E-993697FCA36E}"/>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7 3" xfId="165" xr:uid="{3638D49D-492E-4BF7-9F97-71F7C854DCC6}"/>
    <cellStyle name="Millares 8" xfId="75" xr:uid="{00000000-0005-0000-0000-000058000000}"/>
    <cellStyle name="Millares 9" xfId="121" xr:uid="{79AE1F31-507E-48E0-8358-7E7BC9DEE96E}"/>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2 4" xfId="129" xr:uid="{950C31D6-AFE5-4DB3-B89B-1948BA352BC2}"/>
    <cellStyle name="Moneda 2 3" xfId="50" xr:uid="{00000000-0005-0000-0000-00005E000000}"/>
    <cellStyle name="Moneda 2 3 2" xfId="98" xr:uid="{00000000-0005-0000-0000-00005F000000}"/>
    <cellStyle name="Moneda 2 3 3" xfId="132" xr:uid="{C484B333-61A6-49E3-B0EA-7AEBDB6B573A}"/>
    <cellStyle name="Moneda 2 4" xfId="74" xr:uid="{00000000-0005-0000-0000-000060000000}"/>
    <cellStyle name="Moneda 2 4 2" xfId="135" xr:uid="{3A93D52D-76E5-4061-A1B2-A4C27B43F046}"/>
    <cellStyle name="Moneda 2 5" xfId="138" xr:uid="{1FC87D1F-CB3E-479E-B7F3-31421ED166EE}"/>
    <cellStyle name="Moneda 2 6" xfId="141" xr:uid="{DCB8CBB4-362B-4BFF-A0CC-3D8C3A91F095}"/>
    <cellStyle name="Moneda 2 7" xfId="144" xr:uid="{C8B02B6A-4535-4E77-AC2C-42B1DB8D4798}"/>
    <cellStyle name="Moneda 2 8" xfId="126" xr:uid="{AA144181-93A9-45AF-BFEB-0295ACE79974}"/>
    <cellStyle name="Neutral 2" xfId="308" xr:uid="{C44F293B-360B-4030-8849-7C84F6380F8A}"/>
    <cellStyle name="Neutral 3" xfId="309" xr:uid="{B11F1A06-3C9D-4C0B-B441-3DA2825B2ABF}"/>
    <cellStyle name="Normal" xfId="0" builtinId="0"/>
    <cellStyle name="Normal 10" xfId="166" xr:uid="{5146970A-4EAA-4635-BB12-3297F4EFE484}"/>
    <cellStyle name="Normal 10 2" xfId="242" xr:uid="{8DCDCE8A-A74F-47BE-B9E1-14ACEF6F6CF9}"/>
    <cellStyle name="Normal 11" xfId="9" xr:uid="{00000000-0005-0000-0000-000062000000}"/>
    <cellStyle name="Normal 2" xfId="1" xr:uid="{00000000-0005-0000-0000-000063000000}"/>
    <cellStyle name="Normal 2 10" xfId="167" xr:uid="{E57B60EB-BC9B-411E-A9F1-4EF1C26EA18F}"/>
    <cellStyle name="Normal 2 11" xfId="168" xr:uid="{6EC0505A-67DE-4F12-853A-02493DF0C470}"/>
    <cellStyle name="Normal 2 12" xfId="169" xr:uid="{75405B29-30D5-4940-9F4C-2CF5A2D67395}"/>
    <cellStyle name="Normal 2 13" xfId="170" xr:uid="{0B3A5999-1BBE-49B8-901A-BA43260A9CB1}"/>
    <cellStyle name="Normal 2 14" xfId="171" xr:uid="{B773BAAD-7D24-4821-8214-A478218C5232}"/>
    <cellStyle name="Normal 2 15" xfId="172" xr:uid="{1A18C452-3920-4A01-BC8C-8210245618AB}"/>
    <cellStyle name="Normal 2 16" xfId="173" xr:uid="{575F5233-B503-4C83-AA1E-B15CA8BFE612}"/>
    <cellStyle name="Normal 2 17" xfId="174" xr:uid="{F602BB03-5BC5-48AE-A0D1-280E12432B21}"/>
    <cellStyle name="Normal 2 18" xfId="175" xr:uid="{DB2FFCE2-C74F-4F38-8949-48FADD19FAF2}"/>
    <cellStyle name="Normal 2 19" xfId="176" xr:uid="{9F5DB8E3-E0FE-4AF6-BB69-E8CBE0B2055E}"/>
    <cellStyle name="Normal 2 2" xfId="3" xr:uid="{00000000-0005-0000-0000-000064000000}"/>
    <cellStyle name="Normal 2 2 10" xfId="177" xr:uid="{4C732C68-0D4C-4A70-92D5-4EBA48AA2194}"/>
    <cellStyle name="Normal 2 2 11" xfId="178" xr:uid="{F90EFDA5-FA9C-4032-8ABF-2318DF950D15}"/>
    <cellStyle name="Normal 2 2 12" xfId="179" xr:uid="{A1E21D8A-B251-4B9C-97E5-16BFF5BA044E}"/>
    <cellStyle name="Normal 2 2 13" xfId="180" xr:uid="{3B1451F8-53EE-421D-83EB-F10312D533E9}"/>
    <cellStyle name="Normal 2 2 14" xfId="181" xr:uid="{0658FECC-893A-4707-A5D3-7A8B7D9D85E3}"/>
    <cellStyle name="Normal 2 2 15" xfId="182" xr:uid="{8BCFFAAA-66A7-40B0-912C-9785E76681A3}"/>
    <cellStyle name="Normal 2 2 16" xfId="183" xr:uid="{44648FF5-8E5D-4CE2-AA58-1BA9E25677EC}"/>
    <cellStyle name="Normal 2 2 17" xfId="184" xr:uid="{CE1DAC43-4804-409E-B1A0-F1B497EC581F}"/>
    <cellStyle name="Normal 2 2 2" xfId="146" xr:uid="{8603F4B8-B54E-4EBC-89EF-B0A128096C1B}"/>
    <cellStyle name="Normal 2 2 3" xfId="185" xr:uid="{7D79A10C-080A-4401-AEC9-1037C6CB6347}"/>
    <cellStyle name="Normal 2 2 4" xfId="186" xr:uid="{70A10677-E217-4E2C-A858-25873F4C8F2B}"/>
    <cellStyle name="Normal 2 2 5" xfId="187" xr:uid="{7999F7C4-3EAB-4784-B0CC-DEAA12C44A22}"/>
    <cellStyle name="Normal 2 2 6" xfId="188" xr:uid="{ADE686E0-665D-4D97-AABC-9D9B1C7809B0}"/>
    <cellStyle name="Normal 2 2 7" xfId="189" xr:uid="{0CEFF4EF-41C7-4620-B68A-5B57CDA1F9F6}"/>
    <cellStyle name="Normal 2 2 8" xfId="190" xr:uid="{4F81A690-0927-4C8B-9E9E-2141B95EE9C4}"/>
    <cellStyle name="Normal 2 2 9" xfId="191" xr:uid="{25DE4DE6-4CBB-40E1-8375-4944F925E3B2}"/>
    <cellStyle name="Normal 2 2_Tablas" xfId="147" xr:uid="{7678F486-22B7-4DA0-AC57-9F9BDB552999}"/>
    <cellStyle name="Normal 2 20" xfId="192" xr:uid="{3FBD1A34-AD72-4283-A45B-10C9249ADF57}"/>
    <cellStyle name="Normal 2 21" xfId="193" xr:uid="{BECF0055-E479-45B1-B0FE-4452482E81B2}"/>
    <cellStyle name="Normal 2 22" xfId="194" xr:uid="{E86F2216-3BA6-48C8-99B5-85EA94DDABDD}"/>
    <cellStyle name="Normal 2 23" xfId="195" xr:uid="{86D2CDA5-A012-42A0-89CF-E082B82D6C60}"/>
    <cellStyle name="Normal 2 24" xfId="196" xr:uid="{CE8EF25F-443B-495D-9100-BFEC16356011}"/>
    <cellStyle name="Normal 2 25" xfId="197" xr:uid="{FF6A641D-D772-41CD-BF9D-AE223C41FB5E}"/>
    <cellStyle name="Normal 2 26" xfId="145" xr:uid="{A95D067C-06FD-43D6-84A5-F121FEDAD95C}"/>
    <cellStyle name="Normal 2 3" xfId="12" xr:uid="{00000000-0005-0000-0000-000065000000}"/>
    <cellStyle name="Normal 2 3 2" xfId="14" xr:uid="{00000000-0005-0000-0000-000066000000}"/>
    <cellStyle name="Normal 2 4" xfId="148" xr:uid="{5ADB58D6-6D18-4B36-BC55-748A3EE6BF50}"/>
    <cellStyle name="Normal 2 4 2" xfId="240" xr:uid="{EE268DEB-964C-4F11-806B-45E0E294B530}"/>
    <cellStyle name="Normal 2 5" xfId="149" xr:uid="{46A92E66-76C7-4238-A307-93FC8272FB55}"/>
    <cellStyle name="Normal 2 5 2" xfId="241" xr:uid="{81EC4DD3-5579-409E-AC65-8648ECBEE417}"/>
    <cellStyle name="Normal 2 6" xfId="150" xr:uid="{E751CD67-6736-47C1-8FB3-6AEDC5A5152D}"/>
    <cellStyle name="Normal 2 7" xfId="151" xr:uid="{2B1142DC-D2DE-4DB0-BEB9-706F6C5B1EB3}"/>
    <cellStyle name="Normal 2 8" xfId="152" xr:uid="{D7A013CE-AEDB-4EE3-A054-0789491EDA8D}"/>
    <cellStyle name="Normal 2 9" xfId="198" xr:uid="{A3DCF147-90C1-405B-8009-8E112373AF2A}"/>
    <cellStyle name="Normal 3" xfId="4" xr:uid="{00000000-0005-0000-0000-000067000000}"/>
    <cellStyle name="Normal 3 10" xfId="199" xr:uid="{5E92A6C2-928E-45C9-9F4A-05BCC5D32011}"/>
    <cellStyle name="Normal 3 11" xfId="200" xr:uid="{E479301D-71ED-4D86-84AA-3ADF0857257A}"/>
    <cellStyle name="Normal 3 12" xfId="201" xr:uid="{E66755A9-AF04-4F6F-B452-5BA62C33354F}"/>
    <cellStyle name="Normal 3 13" xfId="202" xr:uid="{B0686727-D3D2-4B30-8A3A-966BF0042878}"/>
    <cellStyle name="Normal 3 14" xfId="203" xr:uid="{D24DEEB8-0525-404A-A69B-E8CE8678004B}"/>
    <cellStyle name="Normal 3 15" xfId="204" xr:uid="{85960066-C296-40CF-9A68-FC72A6D164B0}"/>
    <cellStyle name="Normal 3 16" xfId="205" xr:uid="{4103841F-7C8C-4942-B01E-8ECF26D99C8F}"/>
    <cellStyle name="Normal 3 17" xfId="206" xr:uid="{B7C46621-2CB7-4174-BDB7-D09018C93270}"/>
    <cellStyle name="Normal 3 18" xfId="207" xr:uid="{8277A726-1FF7-4328-80CD-5F4452F1785B}"/>
    <cellStyle name="Normal 3 2" xfId="13" xr:uid="{00000000-0005-0000-0000-000068000000}"/>
    <cellStyle name="Normal 3 2 2" xfId="27" xr:uid="{00000000-0005-0000-0000-000069000000}"/>
    <cellStyle name="Normal 3 2 2 2" xfId="208" xr:uid="{240C9754-D5D3-4AB5-9940-90694914D234}"/>
    <cellStyle name="Normal 3 2 2 3" xfId="123" xr:uid="{55513B36-596B-4E48-81D6-A26963AA49E8}"/>
    <cellStyle name="Normal 3 2 3" xfId="26" xr:uid="{00000000-0005-0000-0000-00006A000000}"/>
    <cellStyle name="Normal 3 2 3 2" xfId="333" xr:uid="{8F24714C-7952-4384-996D-2BA3B4D0B46E}"/>
    <cellStyle name="Normal 3 2 4" xfId="120" xr:uid="{21A73107-EBF0-4E05-9D3A-24EBED5DC1A7}"/>
    <cellStyle name="Normal 3 3" xfId="19" xr:uid="{00000000-0005-0000-0000-00006B000000}"/>
    <cellStyle name="Normal 3 3 2" xfId="209" xr:uid="{2B553A21-1A8D-40C6-B4B6-49748F298E89}"/>
    <cellStyle name="Normal 3 4" xfId="29" xr:uid="{00000000-0005-0000-0000-00006C000000}"/>
    <cellStyle name="Normal 3 4 2" xfId="210" xr:uid="{0935D307-6F58-49FE-A5B2-142C1B9F5086}"/>
    <cellStyle name="Normal 3 5" xfId="211" xr:uid="{C6D8DA21-5803-4816-9E9F-47428A1B9A94}"/>
    <cellStyle name="Normal 3 6" xfId="212" xr:uid="{F075BC56-BAEF-49A6-B0A1-83B3EF840D17}"/>
    <cellStyle name="Normal 3 7" xfId="213" xr:uid="{0C2B2AF1-EB23-4C92-9A54-9DC65CE0B0B2}"/>
    <cellStyle name="Normal 3 8" xfId="214" xr:uid="{560A16D6-EE0B-422D-862C-6EA54DDF7617}"/>
    <cellStyle name="Normal 3 9" xfId="215" xr:uid="{C26D9967-C578-44DA-9174-AE815A2734C2}"/>
    <cellStyle name="Normal 4" xfId="11" xr:uid="{00000000-0005-0000-0000-00006D000000}"/>
    <cellStyle name="Normal 4 2" xfId="20" xr:uid="{00000000-0005-0000-0000-00006E000000}"/>
    <cellStyle name="Normal 4 2 2" xfId="310" xr:uid="{D556FBC5-9CCD-48B4-BC10-FA1709925258}"/>
    <cellStyle name="Normal 4 2 3" xfId="216" xr:uid="{A9BAA8EA-9244-4A05-87F4-97E382E06F89}"/>
    <cellStyle name="Normal 4 3" xfId="239" xr:uid="{AF9E1E55-5B1A-4D7D-BE90-5896CDEE747A}"/>
    <cellStyle name="Normal 5" xfId="10" xr:uid="{00000000-0005-0000-0000-00006F000000}"/>
    <cellStyle name="Normal 5 2" xfId="21" xr:uid="{00000000-0005-0000-0000-000070000000}"/>
    <cellStyle name="Normal 5 3" xfId="217" xr:uid="{160B9952-B240-4671-BFAD-EE80CE1794B6}"/>
    <cellStyle name="Normal 5 4" xfId="332" xr:uid="{9242E3C5-24ED-44C6-9BA1-D73643369572}"/>
    <cellStyle name="Normal 5 5" xfId="153" xr:uid="{0EC7664C-0D88-4F9C-A9BF-99D2EF149172}"/>
    <cellStyle name="Normal 6" xfId="15" xr:uid="{00000000-0005-0000-0000-000071000000}"/>
    <cellStyle name="Normal 6 2" xfId="154" xr:uid="{245A2AF1-DA2F-4838-8A0C-6C79960D857F}"/>
    <cellStyle name="Normal 6 2 2" xfId="218" xr:uid="{2E56296B-753A-47BF-9F8B-0DA8886D0A83}"/>
    <cellStyle name="Normal 6 2 2 2" xfId="311" xr:uid="{672EA445-5997-4505-B450-CF4AD6FE350A}"/>
    <cellStyle name="Normal 6 2 3" xfId="312" xr:uid="{B6CA4A1E-E84A-43F8-A3A3-7618416E09DE}"/>
    <cellStyle name="Normal 7" xfId="6" xr:uid="{00000000-0005-0000-0000-000072000000}"/>
    <cellStyle name="Normal 8" xfId="5" xr:uid="{00000000-0005-0000-0000-000073000000}"/>
    <cellStyle name="Normal 8 2" xfId="8" xr:uid="{00000000-0005-0000-0000-000074000000}"/>
    <cellStyle name="Normal 9" xfId="219" xr:uid="{39CDCC65-794A-483B-8BD4-CBA04E01BF0B}"/>
    <cellStyle name="Normal 9 2" xfId="313" xr:uid="{42BF2D19-1935-4DA5-AF25-BDF11BDB0D55}"/>
    <cellStyle name="Notas 2" xfId="156" xr:uid="{F751A0BB-2102-4554-AE5E-E22CFEE75653}"/>
    <cellStyle name="Notas 2 2" xfId="157" xr:uid="{587E8E29-BE5A-4AB2-A923-74964995C68F}"/>
    <cellStyle name="Notas 3" xfId="155" xr:uid="{2500D80C-065D-4810-894B-066A70BB82A7}"/>
    <cellStyle name="Porcentaje 2" xfId="22" xr:uid="{00000000-0005-0000-0000-000075000000}"/>
    <cellStyle name="Porcentual 2" xfId="7" xr:uid="{00000000-0005-0000-0000-000076000000}"/>
    <cellStyle name="Porcentual 2 10" xfId="220" xr:uid="{27ADD088-A224-4204-8A0F-A7CAB72E893B}"/>
    <cellStyle name="Porcentual 2 11" xfId="221" xr:uid="{16C401B9-90B6-4493-B439-9E7A45B38110}"/>
    <cellStyle name="Porcentual 2 12" xfId="222" xr:uid="{1B07E2A4-C56B-4854-A4CC-D58F2B7FD6BE}"/>
    <cellStyle name="Porcentual 2 13" xfId="223" xr:uid="{4B5DCA62-614A-49BE-8A74-23E3CF649593}"/>
    <cellStyle name="Porcentual 2 14" xfId="224" xr:uid="{06F90F4D-26F1-4DE2-9878-3EF0D2599957}"/>
    <cellStyle name="Porcentual 2 15" xfId="225" xr:uid="{F2C10DDB-A2DD-4DBD-8DEC-FEA699340F2D}"/>
    <cellStyle name="Porcentual 2 16" xfId="226" xr:uid="{3F8B650F-7203-4A9A-B2D1-E9063E9E4F7D}"/>
    <cellStyle name="Porcentual 2 17" xfId="227" xr:uid="{FF267D33-5173-4951-84CE-AEA1BD7D0B31}"/>
    <cellStyle name="Porcentual 2 18" xfId="228" xr:uid="{C79F7280-5C89-4690-9836-02AE41E036A6}"/>
    <cellStyle name="Porcentual 2 19" xfId="229" xr:uid="{770EBE85-931D-4CC2-921A-E521C794AE8C}"/>
    <cellStyle name="Porcentual 2 2" xfId="158" xr:uid="{160379CA-72E3-47C5-99B0-EE7F1178FC89}"/>
    <cellStyle name="Porcentual 2 3" xfId="159" xr:uid="{BDC11E36-D263-480E-99BC-0E8B8517B178}"/>
    <cellStyle name="Porcentual 2 3 2" xfId="230" xr:uid="{ED3F537E-D69A-4714-A382-ED79BBA743B3}"/>
    <cellStyle name="Porcentual 2 4" xfId="160" xr:uid="{53C2297B-40F3-4A21-9B3B-0E335AA47A0A}"/>
    <cellStyle name="Porcentual 2 4 2" xfId="231" xr:uid="{08C42E00-2A2E-45B6-9201-9A4A9425048A}"/>
    <cellStyle name="Porcentual 2 5" xfId="161" xr:uid="{CBCC728E-21C1-444B-B7D3-8B49491AAC7C}"/>
    <cellStyle name="Porcentual 2 5 2" xfId="232" xr:uid="{10C11D2B-E043-4429-9E96-B84BC2DFAFEE}"/>
    <cellStyle name="Porcentual 2 6" xfId="233" xr:uid="{AE6B78F6-E10F-4376-BDCE-2FECA968DCC3}"/>
    <cellStyle name="Porcentual 2 7" xfId="234" xr:uid="{E24EF4F1-6364-42AC-8226-3F3EBD155692}"/>
    <cellStyle name="Porcentual 2 8" xfId="235" xr:uid="{F7829C0E-7675-42D2-AF52-5BF7B6072C0D}"/>
    <cellStyle name="Porcentual 2 9" xfId="236" xr:uid="{3372A092-A0FC-40C6-8383-20B3EAE3EF2C}"/>
    <cellStyle name="Porcentual 3" xfId="162" xr:uid="{A92B99B5-69B1-4F86-9EAA-5983302488B5}"/>
    <cellStyle name="Porcentual 3 2" xfId="238" xr:uid="{F3355657-184A-4A8C-803E-578B7FDCAE5D}"/>
    <cellStyle name="Porcentual 3 2 2" xfId="314" xr:uid="{45D93EC3-D9FA-4AC3-BF9C-3DA61049BDCA}"/>
    <cellStyle name="Porcentual 3 3" xfId="237" xr:uid="{E5C6FB64-661E-4B03-9FF4-7900BFF1475C}"/>
    <cellStyle name="Porcentual 4" xfId="163" xr:uid="{6B4DD818-63A8-4D7B-A043-DFC676069932}"/>
    <cellStyle name="Porcentual 5" xfId="164" xr:uid="{95A89116-A8B8-454F-A24F-4E9F6ECF7AFE}"/>
    <cellStyle name="Porcentual 6" xfId="315" xr:uid="{3E264D38-A5C0-448D-9DE2-2076DBD6CAD8}"/>
    <cellStyle name="Salida 2" xfId="316" xr:uid="{E240C206-1A43-44E5-A02F-D7ACCE0D5096}"/>
    <cellStyle name="Salida 3" xfId="317" xr:uid="{4E56F82C-8863-46A3-8B84-4232EC2F345E}"/>
    <cellStyle name="Texto de advertencia 2" xfId="318" xr:uid="{C39E2486-4DFB-470D-AD21-549124C4215A}"/>
    <cellStyle name="Texto de advertencia 3" xfId="319" xr:uid="{C228B2A8-0BB9-44B3-8686-DD84DB1C38E1}"/>
    <cellStyle name="Texto explicativo 2" xfId="320" xr:uid="{1638BFC0-2AF6-483E-8C61-5F96B316F69F}"/>
    <cellStyle name="Texto explicativo 3" xfId="321" xr:uid="{73D2F830-6171-41D7-92B7-ECAAFE709E7B}"/>
    <cellStyle name="Titular Publicación" xfId="122" xr:uid="{35FF3593-3566-4005-8677-60D8D9EAE99C}"/>
    <cellStyle name="Titular_gráfico" xfId="23" xr:uid="{00000000-0005-0000-0000-000077000000}"/>
    <cellStyle name="Título 1 2" xfId="322" xr:uid="{F3C4C62C-1947-41EC-BFDD-39CA178E3DCD}"/>
    <cellStyle name="Título 1 3" xfId="323" xr:uid="{97CAA4A7-8A92-46C8-831A-21ADF632D3B7}"/>
    <cellStyle name="Título 2 2" xfId="324" xr:uid="{25BBDF26-9C3F-4CBC-8368-79BC10AFD2A7}"/>
    <cellStyle name="Título 2 3" xfId="325" xr:uid="{C4CDA14A-9C18-4EBB-BF0A-A6EFF981803C}"/>
    <cellStyle name="Título 3 2" xfId="326" xr:uid="{B41DA8F1-B59C-4AA9-A375-F29083176B82}"/>
    <cellStyle name="Título 3 3" xfId="327" xr:uid="{1C265D1B-AE29-44BE-9176-8B3EBD1670E4}"/>
    <cellStyle name="Título 4" xfId="328" xr:uid="{C934F82F-CE53-48DD-960D-1CF907009E7C}"/>
    <cellStyle name="Título 5" xfId="329" xr:uid="{A4E7E65D-3634-4ADA-B157-6B4C70B731D2}"/>
    <cellStyle name="Total 2" xfId="330" xr:uid="{DF0E7971-B45B-473C-9621-C0C9F545807D}"/>
    <cellStyle name="Total 3" xfId="331" xr:uid="{19A5FF3A-E477-42FC-8A8D-715CE691F426}"/>
  </cellStyles>
  <dxfs count="260">
    <dxf>
      <numFmt numFmtId="187" formatCode="\^"/>
    </dxf>
    <dxf>
      <numFmt numFmtId="188" formatCode="\^;\^;\^"/>
    </dxf>
    <dxf>
      <numFmt numFmtId="189" formatCode="&quot;-&quot;"/>
    </dxf>
    <dxf>
      <numFmt numFmtId="187" formatCode="\^"/>
    </dxf>
    <dxf>
      <numFmt numFmtId="188" formatCode="\^;\^;\^"/>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87" formatCode="\^"/>
    </dxf>
    <dxf>
      <numFmt numFmtId="190" formatCode="&quot;^&quot;"/>
    </dxf>
    <dxf>
      <numFmt numFmtId="190"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7" formatCode="\^"/>
    </dxf>
    <dxf>
      <numFmt numFmtId="183" formatCode="\^;&quot;^&quot;"/>
    </dxf>
    <dxf>
      <numFmt numFmtId="187" formatCode="\^"/>
    </dxf>
    <dxf>
      <numFmt numFmtId="183" formatCode="\^;&quot;^&quot;"/>
    </dxf>
    <dxf>
      <numFmt numFmtId="187" formatCode="\^"/>
    </dxf>
    <dxf>
      <numFmt numFmtId="183" formatCode="\^;&quot;^&quot;"/>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8"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9" formatCode="&quot;-&quot;"/>
    </dxf>
    <dxf>
      <numFmt numFmtId="187" formatCode="\^"/>
    </dxf>
    <dxf>
      <numFmt numFmtId="187" formatCode="\^"/>
    </dxf>
    <dxf>
      <numFmt numFmtId="187" formatCode="\^"/>
    </dxf>
    <dxf>
      <numFmt numFmtId="183"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9" formatCode="&quot;-&quot;"/>
    </dxf>
    <dxf>
      <numFmt numFmtId="187"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D69" sqref="D69"/>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684</v>
      </c>
    </row>
    <row r="3" spans="1:9" ht="15" customHeight="1" x14ac:dyDescent="0.2">
      <c r="A3" s="511">
        <v>44501</v>
      </c>
    </row>
    <row r="4" spans="1:9" ht="15" customHeight="1" x14ac:dyDescent="0.25">
      <c r="A4" s="796" t="s">
        <v>19</v>
      </c>
      <c r="B4" s="796"/>
      <c r="C4" s="796"/>
      <c r="D4" s="796"/>
      <c r="E4" s="796"/>
      <c r="F4" s="796"/>
      <c r="G4" s="79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500</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508</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510</v>
      </c>
      <c r="D25" s="215"/>
      <c r="E25" s="215"/>
      <c r="F25" s="215"/>
      <c r="G25" s="8"/>
      <c r="H25" s="8"/>
    </row>
    <row r="26" spans="2:9" ht="15" customHeight="1" x14ac:dyDescent="0.2">
      <c r="C26" s="215" t="s">
        <v>33</v>
      </c>
      <c r="D26" s="215"/>
      <c r="E26" s="215"/>
      <c r="F26" s="215"/>
      <c r="G26" s="8"/>
      <c r="H26" s="8"/>
    </row>
    <row r="27" spans="2:9" ht="15" customHeight="1" x14ac:dyDescent="0.2">
      <c r="C27" s="215" t="s">
        <v>440</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444</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503</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250</v>
      </c>
      <c r="D43" s="8"/>
      <c r="E43" s="8"/>
      <c r="F43" s="8"/>
      <c r="H43" s="11"/>
      <c r="I43" s="11"/>
    </row>
    <row r="44" spans="1:9" ht="15" customHeight="1" x14ac:dyDescent="0.2">
      <c r="C44" s="8" t="s">
        <v>502</v>
      </c>
      <c r="D44" s="8"/>
      <c r="E44" s="8"/>
      <c r="F44" s="8"/>
      <c r="G44" s="11"/>
    </row>
    <row r="45" spans="1:9" ht="15" customHeight="1" x14ac:dyDescent="0.2">
      <c r="C45" s="8" t="s">
        <v>252</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501</v>
      </c>
      <c r="D49" s="8"/>
      <c r="E49" s="8"/>
      <c r="F49" s="8"/>
      <c r="G49" s="8"/>
    </row>
    <row r="50" spans="1:8" ht="15" customHeight="1" x14ac:dyDescent="0.2">
      <c r="B50" s="6"/>
      <c r="C50" s="8" t="s">
        <v>484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323</v>
      </c>
      <c r="D63" s="8"/>
      <c r="E63" s="8"/>
      <c r="F63" s="8"/>
      <c r="G63" s="8"/>
    </row>
    <row r="64" spans="1:8" ht="15" customHeight="1" x14ac:dyDescent="0.2">
      <c r="B64" s="6"/>
      <c r="C64" s="8" t="s">
        <v>368</v>
      </c>
      <c r="D64" s="8"/>
      <c r="E64" s="8"/>
      <c r="F64" s="8"/>
      <c r="G64" s="8"/>
    </row>
    <row r="65" spans="2:9" ht="15" customHeight="1" x14ac:dyDescent="0.2">
      <c r="B65" s="6"/>
      <c r="C65" s="8" t="s">
        <v>493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494</v>
      </c>
      <c r="D69" s="8"/>
      <c r="E69" s="8"/>
      <c r="F69" s="8"/>
      <c r="G69" s="10"/>
      <c r="H69" s="10"/>
    </row>
    <row r="70" spans="2:9" ht="15" customHeight="1" x14ac:dyDescent="0.2">
      <c r="B70" s="6"/>
      <c r="C70" s="8" t="s">
        <v>18</v>
      </c>
      <c r="D70" s="8"/>
      <c r="E70" s="8"/>
      <c r="F70" s="8"/>
      <c r="G70" s="10"/>
    </row>
    <row r="71" spans="2:9" ht="15" customHeight="1" x14ac:dyDescent="0.2">
      <c r="C71" s="215" t="s">
        <v>505</v>
      </c>
      <c r="D71" s="215"/>
      <c r="E71" s="215"/>
      <c r="F71" s="8"/>
      <c r="G71" s="8"/>
    </row>
    <row r="72" spans="2:9" ht="15" customHeight="1" x14ac:dyDescent="0.2">
      <c r="C72" s="8" t="s">
        <v>504</v>
      </c>
      <c r="D72" s="8"/>
      <c r="E72" s="8"/>
      <c r="F72" s="8"/>
      <c r="G72" s="8"/>
      <c r="H72" s="8"/>
    </row>
    <row r="73" spans="2:9" ht="15" customHeight="1" x14ac:dyDescent="0.2">
      <c r="C73" s="8" t="s">
        <v>345</v>
      </c>
      <c r="D73" s="8"/>
      <c r="E73" s="8"/>
      <c r="F73" s="8"/>
    </row>
    <row r="74" spans="2:9" ht="15" customHeight="1" x14ac:dyDescent="0.2">
      <c r="C74" s="8" t="s">
        <v>526</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352</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367</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506</v>
      </c>
      <c r="D90" s="8"/>
      <c r="E90" s="8"/>
      <c r="F90" s="8"/>
      <c r="G90" s="8"/>
      <c r="H90" s="8"/>
      <c r="I90" s="10"/>
      <c r="J90" s="10"/>
    </row>
    <row r="91" spans="1:10" ht="15" customHeight="1" x14ac:dyDescent="0.2">
      <c r="C91" s="215" t="s">
        <v>507</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7" t="s">
        <v>512</v>
      </c>
      <c r="B98" s="798"/>
      <c r="C98" s="798"/>
      <c r="D98" s="798"/>
      <c r="E98" s="798"/>
      <c r="F98" s="798"/>
      <c r="G98" s="798"/>
      <c r="H98" s="798"/>
      <c r="I98" s="798"/>
      <c r="J98" s="798"/>
      <c r="K98" s="798"/>
    </row>
    <row r="99" spans="1:11" ht="15" customHeight="1" x14ac:dyDescent="0.2">
      <c r="A99" s="798"/>
      <c r="B99" s="798"/>
      <c r="C99" s="798"/>
      <c r="D99" s="798"/>
      <c r="E99" s="798"/>
      <c r="F99" s="798"/>
      <c r="G99" s="798"/>
      <c r="H99" s="798"/>
      <c r="I99" s="798"/>
      <c r="J99" s="798"/>
      <c r="K99" s="798"/>
    </row>
    <row r="100" spans="1:11" ht="15" customHeight="1" x14ac:dyDescent="0.2">
      <c r="A100" s="798"/>
      <c r="B100" s="798"/>
      <c r="C100" s="798"/>
      <c r="D100" s="798"/>
      <c r="E100" s="798"/>
      <c r="F100" s="798"/>
      <c r="G100" s="798"/>
      <c r="H100" s="798"/>
      <c r="I100" s="798"/>
      <c r="J100" s="798"/>
      <c r="K100" s="798"/>
    </row>
    <row r="101" spans="1:11" ht="15" customHeight="1" x14ac:dyDescent="0.2">
      <c r="A101" s="798"/>
      <c r="B101" s="798"/>
      <c r="C101" s="798"/>
      <c r="D101" s="798"/>
      <c r="E101" s="798"/>
      <c r="F101" s="798"/>
      <c r="G101" s="798"/>
      <c r="H101" s="798"/>
      <c r="I101" s="798"/>
      <c r="J101" s="798"/>
      <c r="K101" s="798"/>
    </row>
    <row r="102" spans="1:11" ht="15" customHeight="1" x14ac:dyDescent="0.2">
      <c r="A102" s="798"/>
      <c r="B102" s="798"/>
      <c r="C102" s="798"/>
      <c r="D102" s="798"/>
      <c r="E102" s="798"/>
      <c r="F102" s="798"/>
      <c r="G102" s="798"/>
      <c r="H102" s="798"/>
      <c r="I102" s="798"/>
      <c r="J102" s="798"/>
      <c r="K102" s="79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814">
        <f>INDICE!A3</f>
        <v>44501</v>
      </c>
      <c r="C3" s="815"/>
      <c r="D3" s="815" t="s">
        <v>115</v>
      </c>
      <c r="E3" s="815"/>
      <c r="F3" s="815" t="s">
        <v>116</v>
      </c>
      <c r="G3" s="816"/>
      <c r="H3" s="815"/>
    </row>
    <row r="4" spans="1:8" x14ac:dyDescent="0.2">
      <c r="A4" s="354"/>
      <c r="B4" s="355" t="s">
        <v>47</v>
      </c>
      <c r="C4" s="355" t="s">
        <v>425</v>
      </c>
      <c r="D4" s="355" t="s">
        <v>47</v>
      </c>
      <c r="E4" s="355" t="s">
        <v>425</v>
      </c>
      <c r="F4" s="355" t="s">
        <v>47</v>
      </c>
      <c r="G4" s="356" t="s">
        <v>425</v>
      </c>
      <c r="H4" s="356" t="s">
        <v>106</v>
      </c>
    </row>
    <row r="5" spans="1:8" x14ac:dyDescent="0.2">
      <c r="A5" s="357" t="s">
        <v>171</v>
      </c>
      <c r="B5" s="329">
        <v>1919.0080599999992</v>
      </c>
      <c r="C5" s="322">
        <v>20.042511259771203</v>
      </c>
      <c r="D5" s="321">
        <v>19992.971179999997</v>
      </c>
      <c r="E5" s="322">
        <v>12.558300989758598</v>
      </c>
      <c r="F5" s="321">
        <v>21723.19873</v>
      </c>
      <c r="G5" s="336">
        <v>10.643917300324985</v>
      </c>
      <c r="H5" s="327">
        <v>69.914038616349089</v>
      </c>
    </row>
    <row r="6" spans="1:8" x14ac:dyDescent="0.2">
      <c r="A6" s="357" t="s">
        <v>172</v>
      </c>
      <c r="B6" s="593">
        <v>0.24403</v>
      </c>
      <c r="C6" s="336">
        <v>-84.443013604314615</v>
      </c>
      <c r="D6" s="358">
        <v>10.274619999999999</v>
      </c>
      <c r="E6" s="322">
        <v>-57.309328724093803</v>
      </c>
      <c r="F6" s="321">
        <v>24.664389999999997</v>
      </c>
      <c r="G6" s="322">
        <v>-4.6956289896289078</v>
      </c>
      <c r="H6" s="327">
        <v>7.9379981573675651E-2</v>
      </c>
    </row>
    <row r="7" spans="1:8" x14ac:dyDescent="0.2">
      <c r="A7" s="357" t="s">
        <v>173</v>
      </c>
      <c r="B7" s="718">
        <v>8.0000000000000002E-3</v>
      </c>
      <c r="C7" s="717">
        <v>166.66666666666669</v>
      </c>
      <c r="D7" s="358">
        <v>0.63180999999999998</v>
      </c>
      <c r="E7" s="717">
        <v>-43.452578066964406</v>
      </c>
      <c r="F7" s="358">
        <v>0.66596999999999995</v>
      </c>
      <c r="G7" s="322">
        <v>-85.086528901190448</v>
      </c>
      <c r="H7" s="593">
        <v>2.1433607856760606E-3</v>
      </c>
    </row>
    <row r="8" spans="1:8" x14ac:dyDescent="0.2">
      <c r="A8" s="368" t="s">
        <v>174</v>
      </c>
      <c r="B8" s="330">
        <v>1919.2600899999991</v>
      </c>
      <c r="C8" s="331">
        <v>19.940361285153312</v>
      </c>
      <c r="D8" s="330">
        <v>20003.877609999996</v>
      </c>
      <c r="E8" s="377">
        <v>12.460247485141734</v>
      </c>
      <c r="F8" s="330">
        <v>21748.52909</v>
      </c>
      <c r="G8" s="331">
        <v>10.601988867695448</v>
      </c>
      <c r="H8" s="331">
        <v>69.99556195870845</v>
      </c>
    </row>
    <row r="9" spans="1:8" x14ac:dyDescent="0.2">
      <c r="A9" s="357" t="s">
        <v>175</v>
      </c>
      <c r="B9" s="329">
        <v>458.26786999999962</v>
      </c>
      <c r="C9" s="322">
        <v>17.077600043921755</v>
      </c>
      <c r="D9" s="321">
        <v>4113.3916799999988</v>
      </c>
      <c r="E9" s="322">
        <v>2.8627207716302916</v>
      </c>
      <c r="F9" s="321">
        <v>4584.7812999999987</v>
      </c>
      <c r="G9" s="322">
        <v>4.143797002468137</v>
      </c>
      <c r="H9" s="327">
        <v>14.755680359957518</v>
      </c>
    </row>
    <row r="10" spans="1:8" x14ac:dyDescent="0.2">
      <c r="A10" s="357" t="s">
        <v>176</v>
      </c>
      <c r="B10" s="329">
        <v>135.38770000000005</v>
      </c>
      <c r="C10" s="322">
        <v>29.16707810214</v>
      </c>
      <c r="D10" s="321">
        <v>958.58955000000003</v>
      </c>
      <c r="E10" s="322">
        <v>-0.6623127006659163</v>
      </c>
      <c r="F10" s="321">
        <v>1112.6253100000001</v>
      </c>
      <c r="G10" s="322">
        <v>-1.5397344990754043</v>
      </c>
      <c r="H10" s="327">
        <v>3.5808782056318917</v>
      </c>
    </row>
    <row r="11" spans="1:8" x14ac:dyDescent="0.2">
      <c r="A11" s="357" t="s">
        <v>177</v>
      </c>
      <c r="B11" s="329">
        <v>348.79505000000006</v>
      </c>
      <c r="C11" s="322">
        <v>31.983544052138495</v>
      </c>
      <c r="D11" s="321">
        <v>3321.7837700000005</v>
      </c>
      <c r="E11" s="322">
        <v>6.358131228363149</v>
      </c>
      <c r="F11" s="321">
        <v>3625.3615100000006</v>
      </c>
      <c r="G11" s="322">
        <v>6.462204616039843</v>
      </c>
      <c r="H11" s="327">
        <v>11.667879475702136</v>
      </c>
    </row>
    <row r="12" spans="1:8" s="3" customFormat="1" x14ac:dyDescent="0.2">
      <c r="A12" s="359" t="s">
        <v>148</v>
      </c>
      <c r="B12" s="332">
        <v>2861.7107099999989</v>
      </c>
      <c r="C12" s="333">
        <v>21.223558848240657</v>
      </c>
      <c r="D12" s="332">
        <v>28397.642609999995</v>
      </c>
      <c r="E12" s="333">
        <v>9.7509944145725722</v>
      </c>
      <c r="F12" s="332">
        <v>31071.297210000001</v>
      </c>
      <c r="G12" s="333">
        <v>8.6353435114845869</v>
      </c>
      <c r="H12" s="333">
        <v>100</v>
      </c>
    </row>
    <row r="13" spans="1:8" x14ac:dyDescent="0.2">
      <c r="A13" s="369" t="s">
        <v>149</v>
      </c>
      <c r="B13" s="334"/>
      <c r="C13" s="334"/>
      <c r="D13" s="334"/>
      <c r="E13" s="334"/>
      <c r="F13" s="334"/>
      <c r="G13" s="334"/>
      <c r="H13" s="334"/>
    </row>
    <row r="14" spans="1:8" s="105" customFormat="1" x14ac:dyDescent="0.2">
      <c r="A14" s="610" t="s">
        <v>178</v>
      </c>
      <c r="B14" s="601">
        <v>108.85275000000009</v>
      </c>
      <c r="C14" s="602">
        <v>-12.098239142468632</v>
      </c>
      <c r="D14" s="603">
        <v>1240.2093799999996</v>
      </c>
      <c r="E14" s="602">
        <v>-7.6247807753085368</v>
      </c>
      <c r="F14" s="321">
        <v>1346.2800199999999</v>
      </c>
      <c r="G14" s="602">
        <v>-6.2396375345955555</v>
      </c>
      <c r="H14" s="604">
        <v>4.3328735549757242</v>
      </c>
    </row>
    <row r="15" spans="1:8" s="105" customFormat="1" x14ac:dyDescent="0.2">
      <c r="A15" s="611" t="s">
        <v>566</v>
      </c>
      <c r="B15" s="606">
        <v>5.671599725704719</v>
      </c>
      <c r="C15" s="607"/>
      <c r="D15" s="608">
        <v>6.1998448709764915</v>
      </c>
      <c r="E15" s="607"/>
      <c r="F15" s="608">
        <v>6.190211827332365</v>
      </c>
      <c r="G15" s="607"/>
      <c r="H15" s="609"/>
    </row>
    <row r="16" spans="1:8" s="105" customFormat="1" x14ac:dyDescent="0.2">
      <c r="A16" s="612" t="s">
        <v>431</v>
      </c>
      <c r="B16" s="613">
        <v>258.54587000000004</v>
      </c>
      <c r="C16" s="614">
        <v>42.833260511422523</v>
      </c>
      <c r="D16" s="615">
        <v>2404.7798499999999</v>
      </c>
      <c r="E16" s="614">
        <v>7.1227525265098377</v>
      </c>
      <c r="F16" s="615">
        <v>2621.3377599999999</v>
      </c>
      <c r="G16" s="614">
        <v>6.4745392632825221</v>
      </c>
      <c r="H16" s="616">
        <v>8.4365250098291593</v>
      </c>
    </row>
    <row r="17" spans="1:22" x14ac:dyDescent="0.2">
      <c r="A17" s="365"/>
      <c r="B17" s="362"/>
      <c r="C17" s="362"/>
      <c r="D17" s="362"/>
      <c r="E17" s="362"/>
      <c r="F17" s="362"/>
      <c r="G17" s="362"/>
      <c r="H17" s="366" t="s">
        <v>221</v>
      </c>
    </row>
    <row r="18" spans="1:22" x14ac:dyDescent="0.2">
      <c r="A18" s="360" t="s">
        <v>482</v>
      </c>
      <c r="B18" s="337"/>
      <c r="C18" s="337"/>
      <c r="D18" s="337"/>
      <c r="E18" s="337"/>
      <c r="F18" s="321"/>
      <c r="G18" s="337"/>
      <c r="H18" s="337"/>
      <c r="I18" s="88"/>
      <c r="J18" s="88"/>
      <c r="K18" s="88"/>
      <c r="L18" s="88"/>
      <c r="M18" s="88"/>
      <c r="N18" s="88"/>
    </row>
    <row r="19" spans="1:22" x14ac:dyDescent="0.2">
      <c r="A19" s="817" t="s">
        <v>432</v>
      </c>
      <c r="B19" s="818"/>
      <c r="C19" s="818"/>
      <c r="D19" s="818"/>
      <c r="E19" s="818"/>
      <c r="F19" s="818"/>
      <c r="G19" s="818"/>
      <c r="H19" s="337"/>
      <c r="I19" s="88"/>
      <c r="J19" s="88"/>
      <c r="K19" s="88"/>
      <c r="L19" s="88"/>
      <c r="M19" s="88"/>
      <c r="N19" s="88"/>
    </row>
    <row r="20" spans="1:22" ht="14.25" x14ac:dyDescent="0.2">
      <c r="A20" s="133" t="s">
        <v>536</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7"/>
      <c r="E23" s="637"/>
      <c r="F23" s="637"/>
      <c r="G23" s="637"/>
      <c r="H23" s="637"/>
      <c r="I23" s="637"/>
      <c r="J23" s="637"/>
      <c r="K23" s="637"/>
      <c r="L23" s="637"/>
      <c r="M23" s="637"/>
      <c r="N23" s="637"/>
      <c r="O23" s="637"/>
      <c r="P23" s="637"/>
      <c r="Q23" s="637"/>
      <c r="R23" s="637"/>
      <c r="S23" s="637"/>
      <c r="T23" s="637"/>
      <c r="U23" s="637"/>
      <c r="V23" s="637"/>
    </row>
    <row r="24" spans="1:22" x14ac:dyDescent="0.2">
      <c r="B24" s="81" t="s">
        <v>373</v>
      </c>
    </row>
    <row r="32" spans="1:22" x14ac:dyDescent="0.2">
      <c r="C32" s="81" t="s">
        <v>373</v>
      </c>
    </row>
  </sheetData>
  <mergeCells count="4">
    <mergeCell ref="B3:C3"/>
    <mergeCell ref="D3:E3"/>
    <mergeCell ref="F3:H3"/>
    <mergeCell ref="A19:G19"/>
  </mergeCells>
  <conditionalFormatting sqref="B6">
    <cfRule type="cellIs" dxfId="223" priority="27" operator="between">
      <formula>0</formula>
      <formula>0.5</formula>
    </cfRule>
    <cfRule type="cellIs" dxfId="222" priority="28" operator="between">
      <formula>0</formula>
      <formula>0.49</formula>
    </cfRule>
  </conditionalFormatting>
  <conditionalFormatting sqref="D6">
    <cfRule type="cellIs" dxfId="221" priority="25" operator="between">
      <formula>0</formula>
      <formula>0.5</formula>
    </cfRule>
    <cfRule type="cellIs" dxfId="220" priority="26" operator="between">
      <formula>0</formula>
      <formula>0.49</formula>
    </cfRule>
  </conditionalFormatting>
  <conditionalFormatting sqref="D7">
    <cfRule type="cellIs" dxfId="219" priority="23" operator="between">
      <formula>0</formula>
      <formula>0.5</formula>
    </cfRule>
    <cfRule type="cellIs" dxfId="218" priority="24" operator="between">
      <formula>0</formula>
      <formula>0.49</formula>
    </cfRule>
  </conditionalFormatting>
  <conditionalFormatting sqref="B7">
    <cfRule type="cellIs" dxfId="217" priority="11" operator="between">
      <formula>0</formula>
      <formula>0.5</formula>
    </cfRule>
    <cfRule type="cellIs" dxfId="216" priority="12" operator="between">
      <formula>0</formula>
      <formula>0.49</formula>
    </cfRule>
  </conditionalFormatting>
  <conditionalFormatting sqref="E8">
    <cfRule type="cellIs" dxfId="215" priority="7" operator="between">
      <formula>-0.04999999</formula>
      <formula>-0.00000001</formula>
    </cfRule>
  </conditionalFormatting>
  <conditionalFormatting sqref="H7">
    <cfRule type="cellIs" dxfId="214" priority="3" operator="between">
      <formula>0</formula>
      <formula>0.5</formula>
    </cfRule>
    <cfRule type="cellIs" dxfId="213" priority="4" operator="between">
      <formula>0</formula>
      <formula>0.49</formula>
    </cfRule>
  </conditionalFormatting>
  <conditionalFormatting sqref="F7">
    <cfRule type="cellIs" dxfId="212" priority="1" operator="between">
      <formula>0</formula>
      <formula>0.5</formula>
    </cfRule>
    <cfRule type="cellIs" dxfId="211"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433</v>
      </c>
    </row>
    <row r="2" spans="1:10" ht="15.75" x14ac:dyDescent="0.25">
      <c r="A2" s="2"/>
      <c r="J2" s="79" t="s">
        <v>151</v>
      </c>
    </row>
    <row r="3" spans="1:10" ht="13.9" customHeight="1" x14ac:dyDescent="0.2">
      <c r="A3" s="90" t="s">
        <v>520</v>
      </c>
      <c r="B3" s="812">
        <f>INDICE!A3</f>
        <v>44501</v>
      </c>
      <c r="C3" s="812"/>
      <c r="D3" s="812">
        <f>INDICE!C3</f>
        <v>0</v>
      </c>
      <c r="E3" s="812"/>
      <c r="F3" s="91"/>
      <c r="G3" s="813" t="s">
        <v>116</v>
      </c>
      <c r="H3" s="813"/>
      <c r="I3" s="813"/>
      <c r="J3" s="813"/>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306.22315999999984</v>
      </c>
      <c r="C5" s="94">
        <v>68.206000000000003</v>
      </c>
      <c r="D5" s="94">
        <v>5.9325499999999991</v>
      </c>
      <c r="E5" s="346">
        <v>380.36170999999985</v>
      </c>
      <c r="F5" s="94"/>
      <c r="G5" s="94">
        <v>3527.3274100000003</v>
      </c>
      <c r="H5" s="94">
        <v>711.01095999999995</v>
      </c>
      <c r="I5" s="94">
        <v>53.462119999999999</v>
      </c>
      <c r="J5" s="346">
        <v>4291.8004900000005</v>
      </c>
    </row>
    <row r="6" spans="1:10" x14ac:dyDescent="0.2">
      <c r="A6" s="371" t="s">
        <v>154</v>
      </c>
      <c r="B6" s="96">
        <v>84.754890000000003</v>
      </c>
      <c r="C6" s="96">
        <v>33.598139999999994</v>
      </c>
      <c r="D6" s="96">
        <v>7.9303899999999992</v>
      </c>
      <c r="E6" s="348">
        <v>126.28341999999999</v>
      </c>
      <c r="F6" s="96"/>
      <c r="G6" s="96">
        <v>885.75903999999957</v>
      </c>
      <c r="H6" s="96">
        <v>322.48711999999978</v>
      </c>
      <c r="I6" s="96">
        <v>68.238559999999993</v>
      </c>
      <c r="J6" s="348">
        <v>1276.4847199999992</v>
      </c>
    </row>
    <row r="7" spans="1:10" x14ac:dyDescent="0.2">
      <c r="A7" s="371" t="s">
        <v>155</v>
      </c>
      <c r="B7" s="96">
        <v>32.531649999999999</v>
      </c>
      <c r="C7" s="96">
        <v>8.7625299999999982</v>
      </c>
      <c r="D7" s="96">
        <v>4.3575900000000001</v>
      </c>
      <c r="E7" s="348">
        <v>45.651769999999999</v>
      </c>
      <c r="F7" s="96"/>
      <c r="G7" s="96">
        <v>396.39207000000016</v>
      </c>
      <c r="H7" s="96">
        <v>83.697670000000002</v>
      </c>
      <c r="I7" s="96">
        <v>41.032769999999985</v>
      </c>
      <c r="J7" s="348">
        <v>521.12251000000015</v>
      </c>
    </row>
    <row r="8" spans="1:10" x14ac:dyDescent="0.2">
      <c r="A8" s="371" t="s">
        <v>156</v>
      </c>
      <c r="B8" s="96">
        <v>24.794840000000001</v>
      </c>
      <c r="C8" s="96">
        <v>4.3430900000000001</v>
      </c>
      <c r="D8" s="96">
        <v>9.2756799999999995</v>
      </c>
      <c r="E8" s="348">
        <v>38.413609999999998</v>
      </c>
      <c r="F8" s="96"/>
      <c r="G8" s="96">
        <v>344.8308899999999</v>
      </c>
      <c r="H8" s="96">
        <v>52.267849999999989</v>
      </c>
      <c r="I8" s="96">
        <v>83.098230000000001</v>
      </c>
      <c r="J8" s="348">
        <v>480.19696999999991</v>
      </c>
    </row>
    <row r="9" spans="1:10" x14ac:dyDescent="0.2">
      <c r="A9" s="371" t="s">
        <v>157</v>
      </c>
      <c r="B9" s="96">
        <v>55.904570000000007</v>
      </c>
      <c r="C9" s="96">
        <v>0</v>
      </c>
      <c r="D9" s="96">
        <v>0</v>
      </c>
      <c r="E9" s="348">
        <v>55.904570000000007</v>
      </c>
      <c r="F9" s="96"/>
      <c r="G9" s="96">
        <v>605.46450000000016</v>
      </c>
      <c r="H9" s="96">
        <v>0</v>
      </c>
      <c r="I9" s="96">
        <v>4.63767</v>
      </c>
      <c r="J9" s="348">
        <v>610.10217000000011</v>
      </c>
    </row>
    <row r="10" spans="1:10" x14ac:dyDescent="0.2">
      <c r="A10" s="371" t="s">
        <v>158</v>
      </c>
      <c r="B10" s="96">
        <v>24.553599999999999</v>
      </c>
      <c r="C10" s="96">
        <v>7.0569299999999995</v>
      </c>
      <c r="D10" s="96">
        <v>0.22817999999999999</v>
      </c>
      <c r="E10" s="348">
        <v>31.838709999999995</v>
      </c>
      <c r="F10" s="96"/>
      <c r="G10" s="96">
        <v>289.03796999999986</v>
      </c>
      <c r="H10" s="96">
        <v>63.871749999999984</v>
      </c>
      <c r="I10" s="96">
        <v>1.97479</v>
      </c>
      <c r="J10" s="348">
        <v>354.88450999999981</v>
      </c>
    </row>
    <row r="11" spans="1:10" x14ac:dyDescent="0.2">
      <c r="A11" s="371" t="s">
        <v>159</v>
      </c>
      <c r="B11" s="96">
        <v>141.07522000000003</v>
      </c>
      <c r="C11" s="96">
        <v>72.357299999999995</v>
      </c>
      <c r="D11" s="96">
        <v>18.18111</v>
      </c>
      <c r="E11" s="348">
        <v>231.61363</v>
      </c>
      <c r="F11" s="96"/>
      <c r="G11" s="96">
        <v>1628.7518100000004</v>
      </c>
      <c r="H11" s="96">
        <v>699.35726000000034</v>
      </c>
      <c r="I11" s="96">
        <v>142.46289000000002</v>
      </c>
      <c r="J11" s="348">
        <v>2470.5719600000011</v>
      </c>
    </row>
    <row r="12" spans="1:10" x14ac:dyDescent="0.2">
      <c r="A12" s="371" t="s">
        <v>516</v>
      </c>
      <c r="B12" s="96">
        <v>115.06345000000003</v>
      </c>
      <c r="C12" s="96">
        <v>60.813850000000009</v>
      </c>
      <c r="D12" s="96">
        <v>11.096989999999998</v>
      </c>
      <c r="E12" s="348">
        <v>186.97429000000005</v>
      </c>
      <c r="F12" s="96"/>
      <c r="G12" s="96">
        <v>1257.75982</v>
      </c>
      <c r="H12" s="96">
        <v>610.59457999999995</v>
      </c>
      <c r="I12" s="96">
        <v>84.314889999999963</v>
      </c>
      <c r="J12" s="348">
        <v>1952.6692899999998</v>
      </c>
    </row>
    <row r="13" spans="1:10" x14ac:dyDescent="0.2">
      <c r="A13" s="371" t="s">
        <v>160</v>
      </c>
      <c r="B13" s="96">
        <v>299.42460999999992</v>
      </c>
      <c r="C13" s="96">
        <v>54.504460000000002</v>
      </c>
      <c r="D13" s="96">
        <v>17.617039999999999</v>
      </c>
      <c r="E13" s="348">
        <v>371.54610999999989</v>
      </c>
      <c r="F13" s="96"/>
      <c r="G13" s="96">
        <v>3401.9821300000017</v>
      </c>
      <c r="H13" s="96">
        <v>544.43315000000007</v>
      </c>
      <c r="I13" s="96">
        <v>126.41413000000001</v>
      </c>
      <c r="J13" s="348">
        <v>4072.8294100000021</v>
      </c>
    </row>
    <row r="14" spans="1:10" x14ac:dyDescent="0.2">
      <c r="A14" s="371" t="s">
        <v>161</v>
      </c>
      <c r="B14" s="96">
        <v>0.9456</v>
      </c>
      <c r="C14" s="96">
        <v>0</v>
      </c>
      <c r="D14" s="96">
        <v>0.88983000000000001</v>
      </c>
      <c r="E14" s="348">
        <v>1.8354300000000001</v>
      </c>
      <c r="F14" s="96"/>
      <c r="G14" s="96">
        <v>10.336989999999998</v>
      </c>
      <c r="H14" s="96">
        <v>0</v>
      </c>
      <c r="I14" s="96">
        <v>7.4792100000000001</v>
      </c>
      <c r="J14" s="348">
        <v>17.816199999999998</v>
      </c>
    </row>
    <row r="15" spans="1:10" x14ac:dyDescent="0.2">
      <c r="A15" s="371" t="s">
        <v>162</v>
      </c>
      <c r="B15" s="96">
        <v>172.85638999999998</v>
      </c>
      <c r="C15" s="96">
        <v>25.083410000000001</v>
      </c>
      <c r="D15" s="96">
        <v>6.0731000000000002</v>
      </c>
      <c r="E15" s="348">
        <v>204.0129</v>
      </c>
      <c r="F15" s="96"/>
      <c r="G15" s="96">
        <v>2057.4962000000005</v>
      </c>
      <c r="H15" s="96">
        <v>275.59605000000005</v>
      </c>
      <c r="I15" s="96">
        <v>62.472479999999983</v>
      </c>
      <c r="J15" s="348">
        <v>2395.5647300000005</v>
      </c>
    </row>
    <row r="16" spans="1:10" x14ac:dyDescent="0.2">
      <c r="A16" s="371" t="s">
        <v>163</v>
      </c>
      <c r="B16" s="96">
        <v>57.853109999999994</v>
      </c>
      <c r="C16" s="96">
        <v>14.45543</v>
      </c>
      <c r="D16" s="96">
        <v>1.5948099999999998</v>
      </c>
      <c r="E16" s="348">
        <v>73.903349999999989</v>
      </c>
      <c r="F16" s="96"/>
      <c r="G16" s="96">
        <v>657.69466999999975</v>
      </c>
      <c r="H16" s="96">
        <v>157.63333999999992</v>
      </c>
      <c r="I16" s="96">
        <v>12.401720000000001</v>
      </c>
      <c r="J16" s="348">
        <v>827.72972999999968</v>
      </c>
    </row>
    <row r="17" spans="1:10" x14ac:dyDescent="0.2">
      <c r="A17" s="371" t="s">
        <v>164</v>
      </c>
      <c r="B17" s="96">
        <v>119.39948</v>
      </c>
      <c r="C17" s="96">
        <v>31.405110000000015</v>
      </c>
      <c r="D17" s="96">
        <v>22.578199999999995</v>
      </c>
      <c r="E17" s="348">
        <v>173.38279</v>
      </c>
      <c r="F17" s="96"/>
      <c r="G17" s="96">
        <v>1338.2751999999998</v>
      </c>
      <c r="H17" s="96">
        <v>340.22007000000008</v>
      </c>
      <c r="I17" s="96">
        <v>184.78751999999997</v>
      </c>
      <c r="J17" s="348">
        <v>1863.2827899999997</v>
      </c>
    </row>
    <row r="18" spans="1:10" x14ac:dyDescent="0.2">
      <c r="A18" s="371" t="s">
        <v>165</v>
      </c>
      <c r="B18" s="96">
        <v>12.082659999999999</v>
      </c>
      <c r="C18" s="96">
        <v>5.4443600000000005</v>
      </c>
      <c r="D18" s="96">
        <v>1.7566199999999998</v>
      </c>
      <c r="E18" s="348">
        <v>19.283639999999998</v>
      </c>
      <c r="F18" s="96"/>
      <c r="G18" s="96">
        <v>135.38155999999998</v>
      </c>
      <c r="H18" s="96">
        <v>50.459199999999989</v>
      </c>
      <c r="I18" s="96">
        <v>14.176050000000002</v>
      </c>
      <c r="J18" s="348">
        <v>200.01680999999996</v>
      </c>
    </row>
    <row r="19" spans="1:10" x14ac:dyDescent="0.2">
      <c r="A19" s="371" t="s">
        <v>166</v>
      </c>
      <c r="B19" s="96">
        <v>168.46217000000004</v>
      </c>
      <c r="C19" s="96">
        <v>22.86027</v>
      </c>
      <c r="D19" s="96">
        <v>17.968329999999998</v>
      </c>
      <c r="E19" s="348">
        <v>209.29077000000004</v>
      </c>
      <c r="F19" s="96"/>
      <c r="G19" s="96">
        <v>1854.8506399999992</v>
      </c>
      <c r="H19" s="96">
        <v>206.97653000000003</v>
      </c>
      <c r="I19" s="96">
        <v>147.19585000000004</v>
      </c>
      <c r="J19" s="348">
        <v>2209.0230199999992</v>
      </c>
    </row>
    <row r="20" spans="1:10" x14ac:dyDescent="0.2">
      <c r="A20" s="371" t="s">
        <v>167</v>
      </c>
      <c r="B20" s="96">
        <v>1.07548</v>
      </c>
      <c r="C20" s="96">
        <v>0</v>
      </c>
      <c r="D20" s="96">
        <v>0</v>
      </c>
      <c r="E20" s="348">
        <v>1.07548</v>
      </c>
      <c r="F20" s="96"/>
      <c r="G20" s="96">
        <v>12.233130000000001</v>
      </c>
      <c r="H20" s="96">
        <v>0</v>
      </c>
      <c r="I20" s="96">
        <v>0</v>
      </c>
      <c r="J20" s="348">
        <v>12.233130000000001</v>
      </c>
    </row>
    <row r="21" spans="1:10" x14ac:dyDescent="0.2">
      <c r="A21" s="371" t="s">
        <v>168</v>
      </c>
      <c r="B21" s="96">
        <v>86.44374999999998</v>
      </c>
      <c r="C21" s="96">
        <v>17.283470000000001</v>
      </c>
      <c r="D21" s="96">
        <v>0.97777999999999998</v>
      </c>
      <c r="E21" s="348">
        <v>104.70499999999998</v>
      </c>
      <c r="F21" s="96"/>
      <c r="G21" s="96">
        <v>920.52380999999957</v>
      </c>
      <c r="H21" s="96">
        <v>160.33319</v>
      </c>
      <c r="I21" s="96">
        <v>7.4640300000000019</v>
      </c>
      <c r="J21" s="348">
        <v>1088.3210299999996</v>
      </c>
    </row>
    <row r="22" spans="1:10" x14ac:dyDescent="0.2">
      <c r="A22" s="371" t="s">
        <v>169</v>
      </c>
      <c r="B22" s="96">
        <v>74.068960000000004</v>
      </c>
      <c r="C22" s="96">
        <v>12.869959999999999</v>
      </c>
      <c r="D22" s="96">
        <v>1.50484</v>
      </c>
      <c r="E22" s="348">
        <v>88.443759999999997</v>
      </c>
      <c r="F22" s="96"/>
      <c r="G22" s="96">
        <v>677.33407999999974</v>
      </c>
      <c r="H22" s="96">
        <v>111.88027</v>
      </c>
      <c r="I22" s="96">
        <v>14.101140000000003</v>
      </c>
      <c r="J22" s="348">
        <v>803.31548999999973</v>
      </c>
    </row>
    <row r="23" spans="1:10" x14ac:dyDescent="0.2">
      <c r="A23" s="372" t="s">
        <v>170</v>
      </c>
      <c r="B23" s="96">
        <v>141.49447000000001</v>
      </c>
      <c r="C23" s="96">
        <v>19.223560000000006</v>
      </c>
      <c r="D23" s="96">
        <v>7.4246599999999994</v>
      </c>
      <c r="E23" s="348">
        <v>168.14268999999999</v>
      </c>
      <c r="F23" s="96"/>
      <c r="G23" s="96">
        <v>1721.7668100000001</v>
      </c>
      <c r="H23" s="96">
        <v>193.96231</v>
      </c>
      <c r="I23" s="96">
        <v>56.91126000000002</v>
      </c>
      <c r="J23" s="348">
        <v>1972.6403800000001</v>
      </c>
    </row>
    <row r="24" spans="1:10" x14ac:dyDescent="0.2">
      <c r="A24" s="373" t="s">
        <v>434</v>
      </c>
      <c r="B24" s="100">
        <v>1919.0080600000001</v>
      </c>
      <c r="C24" s="100">
        <v>458.26787000000002</v>
      </c>
      <c r="D24" s="100">
        <v>135.38770000000002</v>
      </c>
      <c r="E24" s="100">
        <v>2512.6636300000005</v>
      </c>
      <c r="F24" s="100"/>
      <c r="G24" s="100">
        <v>21723.198729999953</v>
      </c>
      <c r="H24" s="100">
        <v>4584.7813000000024</v>
      </c>
      <c r="I24" s="100">
        <v>1112.6253099999994</v>
      </c>
      <c r="J24" s="100">
        <v>27420.605339999955</v>
      </c>
    </row>
    <row r="25" spans="1:10" x14ac:dyDescent="0.2">
      <c r="J25" s="79" t="s">
        <v>221</v>
      </c>
    </row>
    <row r="26" spans="1:10" x14ac:dyDescent="0.2">
      <c r="A26" s="350" t="s">
        <v>554</v>
      </c>
      <c r="G26" s="58"/>
      <c r="H26" s="58"/>
      <c r="I26" s="58"/>
      <c r="J26" s="58"/>
    </row>
    <row r="27" spans="1:10" x14ac:dyDescent="0.2">
      <c r="A27" s="101" t="s">
        <v>222</v>
      </c>
      <c r="G27" s="58"/>
      <c r="H27" s="58"/>
      <c r="I27" s="58"/>
      <c r="J27" s="58"/>
    </row>
    <row r="28" spans="1:10" ht="18" x14ac:dyDescent="0.25">
      <c r="A28" s="102"/>
      <c r="E28" s="819"/>
      <c r="F28" s="81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10" priority="2" operator="between">
      <formula>0</formula>
      <formula>0.5</formula>
    </cfRule>
    <cfRule type="cellIs" dxfId="209" priority="3" operator="between">
      <formula>0</formula>
      <formula>0.49</formula>
    </cfRule>
  </conditionalFormatting>
  <conditionalFormatting sqref="B5:J24">
    <cfRule type="cellIs" dxfId="208"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20" t="s">
        <v>28</v>
      </c>
      <c r="B1" s="820"/>
      <c r="C1" s="820"/>
      <c r="D1" s="106"/>
      <c r="E1" s="106"/>
      <c r="F1" s="106"/>
      <c r="G1" s="106"/>
      <c r="H1" s="107"/>
    </row>
    <row r="2" spans="1:65" ht="13.9" customHeight="1" x14ac:dyDescent="0.2">
      <c r="A2" s="821"/>
      <c r="B2" s="821"/>
      <c r="C2" s="821"/>
      <c r="D2" s="109"/>
      <c r="E2" s="109"/>
      <c r="F2" s="109"/>
      <c r="H2" s="79" t="s">
        <v>151</v>
      </c>
    </row>
    <row r="3" spans="1:65" s="81" customFormat="1" ht="12.75" x14ac:dyDescent="0.2">
      <c r="A3" s="70"/>
      <c r="B3" s="809">
        <f>INDICE!A3</f>
        <v>44501</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425</v>
      </c>
      <c r="D4" s="82" t="s">
        <v>47</v>
      </c>
      <c r="E4" s="82" t="s">
        <v>425</v>
      </c>
      <c r="F4" s="82" t="s">
        <v>47</v>
      </c>
      <c r="G4" s="82"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420.01116999999977</v>
      </c>
      <c r="C5" s="111">
        <v>41.892890000563845</v>
      </c>
      <c r="D5" s="110">
        <v>4449.7052199999989</v>
      </c>
      <c r="E5" s="111">
        <v>24.783182778993147</v>
      </c>
      <c r="F5" s="110">
        <v>4802.7047099999991</v>
      </c>
      <c r="G5" s="111">
        <v>20.629976000467902</v>
      </c>
      <c r="H5" s="379">
        <v>17.837673850760137</v>
      </c>
    </row>
    <row r="6" spans="1:65" ht="13.9" customHeight="1" x14ac:dyDescent="0.2">
      <c r="A6" s="107" t="s">
        <v>184</v>
      </c>
      <c r="B6" s="383">
        <v>27.98968</v>
      </c>
      <c r="C6" s="113">
        <v>9.4908830879049528</v>
      </c>
      <c r="D6" s="112">
        <v>341.81125000000009</v>
      </c>
      <c r="E6" s="113">
        <v>14.469990743908928</v>
      </c>
      <c r="F6" s="112">
        <v>373.00746000000004</v>
      </c>
      <c r="G6" s="639">
        <v>11.886493332658258</v>
      </c>
      <c r="H6" s="380">
        <v>1.3853829908648412</v>
      </c>
    </row>
    <row r="7" spans="1:65" ht="13.9" customHeight="1" x14ac:dyDescent="0.2">
      <c r="A7" s="107" t="s">
        <v>584</v>
      </c>
      <c r="B7" s="348">
        <v>0</v>
      </c>
      <c r="C7" s="113">
        <v>-100</v>
      </c>
      <c r="D7" s="96">
        <v>0.25198999999999999</v>
      </c>
      <c r="E7" s="113">
        <v>-58.720615939061339</v>
      </c>
      <c r="F7" s="96">
        <v>0.25994</v>
      </c>
      <c r="G7" s="113">
        <v>-64.452163448389058</v>
      </c>
      <c r="H7" s="348">
        <v>9.6544035512160218E-4</v>
      </c>
    </row>
    <row r="8" spans="1:65" ht="13.9" customHeight="1" x14ac:dyDescent="0.2">
      <c r="A8" s="375" t="s">
        <v>185</v>
      </c>
      <c r="B8" s="376">
        <v>448.00084999999973</v>
      </c>
      <c r="C8" s="377">
        <v>39.308516127993038</v>
      </c>
      <c r="D8" s="376">
        <v>4791.7684599999993</v>
      </c>
      <c r="E8" s="377">
        <v>23.973248353878756</v>
      </c>
      <c r="F8" s="376">
        <v>5175.9721099999997</v>
      </c>
      <c r="G8" s="378">
        <v>19.940103545294232</v>
      </c>
      <c r="H8" s="378">
        <v>19.224022281980101</v>
      </c>
    </row>
    <row r="9" spans="1:65" ht="13.9" customHeight="1" x14ac:dyDescent="0.2">
      <c r="A9" s="107" t="s">
        <v>171</v>
      </c>
      <c r="B9" s="383">
        <v>1919.0080599999992</v>
      </c>
      <c r="C9" s="113">
        <v>20.042511259771203</v>
      </c>
      <c r="D9" s="112">
        <v>19992.971179999997</v>
      </c>
      <c r="E9" s="113">
        <v>12.558300989758598</v>
      </c>
      <c r="F9" s="112">
        <v>21723.19873</v>
      </c>
      <c r="G9" s="114">
        <v>10.643917300324985</v>
      </c>
      <c r="H9" s="380">
        <v>80.68189850068606</v>
      </c>
    </row>
    <row r="10" spans="1:65" ht="13.9" customHeight="1" x14ac:dyDescent="0.2">
      <c r="A10" s="107" t="s">
        <v>585</v>
      </c>
      <c r="B10" s="348">
        <v>0.25202999999999998</v>
      </c>
      <c r="C10" s="113">
        <v>-83.963680787976742</v>
      </c>
      <c r="D10" s="112">
        <v>10.906429999999999</v>
      </c>
      <c r="E10" s="113">
        <v>-56.694584177588894</v>
      </c>
      <c r="F10" s="112">
        <v>25.330359999999995</v>
      </c>
      <c r="G10" s="114">
        <v>-16.525864421212479</v>
      </c>
      <c r="H10" s="484">
        <v>9.4079217333838658E-2</v>
      </c>
    </row>
    <row r="11" spans="1:65" ht="13.9" customHeight="1" x14ac:dyDescent="0.2">
      <c r="A11" s="375" t="s">
        <v>453</v>
      </c>
      <c r="B11" s="376">
        <v>1919.2600899999991</v>
      </c>
      <c r="C11" s="377">
        <v>19.940361285153312</v>
      </c>
      <c r="D11" s="376">
        <v>20003.877609999996</v>
      </c>
      <c r="E11" s="377">
        <v>12.460247485141734</v>
      </c>
      <c r="F11" s="376">
        <v>21748.52909</v>
      </c>
      <c r="G11" s="378">
        <v>10.601988867695448</v>
      </c>
      <c r="H11" s="378">
        <v>80.775977718019902</v>
      </c>
    </row>
    <row r="12" spans="1:65" ht="13.9" customHeight="1" x14ac:dyDescent="0.2">
      <c r="A12" s="106" t="s">
        <v>435</v>
      </c>
      <c r="B12" s="116">
        <v>2367.2609399999992</v>
      </c>
      <c r="C12" s="117">
        <v>23.181432227965278</v>
      </c>
      <c r="D12" s="116">
        <v>24795.646069999992</v>
      </c>
      <c r="E12" s="117">
        <v>14.515403807788353</v>
      </c>
      <c r="F12" s="116">
        <v>26924.501199999999</v>
      </c>
      <c r="G12" s="117">
        <v>12.282538202434061</v>
      </c>
      <c r="H12" s="117">
        <v>100</v>
      </c>
    </row>
    <row r="13" spans="1:65" ht="13.9" customHeight="1" x14ac:dyDescent="0.2">
      <c r="A13" s="118" t="s">
        <v>186</v>
      </c>
      <c r="B13" s="119">
        <v>4719.942329999998</v>
      </c>
      <c r="C13" s="119"/>
      <c r="D13" s="119">
        <v>48503.5639376783</v>
      </c>
      <c r="E13" s="119"/>
      <c r="F13" s="119">
        <v>52970.341446863502</v>
      </c>
      <c r="G13" s="120"/>
      <c r="H13" s="121"/>
    </row>
    <row r="14" spans="1:65" ht="13.9" customHeight="1" x14ac:dyDescent="0.2">
      <c r="A14" s="122" t="s">
        <v>187</v>
      </c>
      <c r="B14" s="384">
        <v>50.154446272651811</v>
      </c>
      <c r="C14" s="123"/>
      <c r="D14" s="123">
        <v>51.121286884938286</v>
      </c>
      <c r="E14" s="123"/>
      <c r="F14" s="123">
        <v>50.829389550016316</v>
      </c>
      <c r="G14" s="124"/>
      <c r="H14" s="381"/>
    </row>
    <row r="15" spans="1:65" ht="13.9" customHeight="1" x14ac:dyDescent="0.2">
      <c r="A15" s="107"/>
      <c r="B15" s="107"/>
      <c r="C15" s="107"/>
      <c r="D15" s="107"/>
      <c r="E15" s="107"/>
      <c r="F15" s="107"/>
      <c r="H15" s="79" t="s">
        <v>221</v>
      </c>
    </row>
    <row r="16" spans="1:65" ht="13.9" customHeight="1" x14ac:dyDescent="0.2">
      <c r="A16" s="101" t="s">
        <v>482</v>
      </c>
      <c r="B16" s="101"/>
      <c r="C16" s="125"/>
      <c r="D16" s="125"/>
      <c r="E16" s="125"/>
      <c r="F16" s="101"/>
      <c r="G16" s="101"/>
      <c r="H16" s="101"/>
    </row>
    <row r="17" spans="1:12" ht="13.9" customHeight="1" x14ac:dyDescent="0.2">
      <c r="A17" s="101" t="s">
        <v>586</v>
      </c>
      <c r="B17" s="101"/>
      <c r="C17" s="125"/>
      <c r="D17" s="125"/>
      <c r="E17" s="125"/>
      <c r="F17" s="101"/>
      <c r="G17" s="101"/>
      <c r="H17" s="101"/>
    </row>
    <row r="18" spans="1:12" ht="13.9" customHeight="1" x14ac:dyDescent="0.2">
      <c r="A18" s="101" t="s">
        <v>587</v>
      </c>
    </row>
    <row r="19" spans="1:12" ht="13.9" customHeight="1" x14ac:dyDescent="0.2">
      <c r="A19" s="133" t="s">
        <v>536</v>
      </c>
      <c r="L19" s="638"/>
    </row>
    <row r="20" spans="1:12" ht="13.9" customHeight="1" x14ac:dyDescent="0.2">
      <c r="A20" s="101"/>
      <c r="L20" s="638"/>
    </row>
  </sheetData>
  <mergeCells count="4">
    <mergeCell ref="A1:C2"/>
    <mergeCell ref="B3:C3"/>
    <mergeCell ref="D3:E3"/>
    <mergeCell ref="F3:H3"/>
  </mergeCells>
  <conditionalFormatting sqref="B7">
    <cfRule type="cellIs" dxfId="207" priority="20" operator="equal">
      <formula>0</formula>
    </cfRule>
    <cfRule type="cellIs" dxfId="206" priority="27" operator="between">
      <formula>0</formula>
      <formula>0.5</formula>
    </cfRule>
    <cfRule type="cellIs" dxfId="205" priority="28" operator="between">
      <formula>0</formula>
      <formula>0.49</formula>
    </cfRule>
  </conditionalFormatting>
  <conditionalFormatting sqref="F7">
    <cfRule type="cellIs" dxfId="204" priority="23" operator="between">
      <formula>0</formula>
      <formula>0.5</formula>
    </cfRule>
    <cfRule type="cellIs" dxfId="203" priority="24" operator="between">
      <formula>0</formula>
      <formula>0.49</formula>
    </cfRule>
  </conditionalFormatting>
  <conditionalFormatting sqref="H7">
    <cfRule type="cellIs" dxfId="202" priority="21" operator="between">
      <formula>0</formula>
      <formula>0.5</formula>
    </cfRule>
    <cfRule type="cellIs" dxfId="201" priority="22" operator="between">
      <formula>0</formula>
      <formula>0.49</formula>
    </cfRule>
  </conditionalFormatting>
  <conditionalFormatting sqref="C7">
    <cfRule type="cellIs" dxfId="200" priority="19" operator="equal">
      <formula>0</formula>
    </cfRule>
  </conditionalFormatting>
  <conditionalFormatting sqref="E7">
    <cfRule type="cellIs" dxfId="199" priority="18" operator="equal">
      <formula>0</formula>
    </cfRule>
  </conditionalFormatting>
  <conditionalFormatting sqref="D7">
    <cfRule type="cellIs" dxfId="198" priority="9" operator="between">
      <formula>0</formula>
      <formula>0.5</formula>
    </cfRule>
    <cfRule type="cellIs" dxfId="197" priority="10" operator="between">
      <formula>0</formula>
      <formula>0.49</formula>
    </cfRule>
  </conditionalFormatting>
  <conditionalFormatting sqref="E11">
    <cfRule type="cellIs" dxfId="196" priority="4" operator="between">
      <formula>-0.04999999</formula>
      <formula>-0.00000001</formula>
    </cfRule>
  </conditionalFormatting>
  <conditionalFormatting sqref="B10">
    <cfRule type="cellIs" dxfId="195" priority="1" operator="equal">
      <formula>0</formula>
    </cfRule>
    <cfRule type="cellIs" dxfId="194" priority="2" operator="between">
      <formula>0</formula>
      <formula>0.5</formula>
    </cfRule>
    <cfRule type="cellIs" dxfId="19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2" t="s">
        <v>26</v>
      </c>
      <c r="B1" s="822"/>
      <c r="C1" s="822"/>
      <c r="D1" s="822"/>
      <c r="E1" s="822"/>
      <c r="F1" s="126"/>
      <c r="G1" s="126"/>
      <c r="H1" s="126"/>
      <c r="I1" s="126"/>
      <c r="J1" s="126"/>
      <c r="K1" s="126"/>
      <c r="L1" s="126"/>
      <c r="M1" s="126"/>
      <c r="N1" s="126"/>
    </row>
    <row r="2" spans="1:14" x14ac:dyDescent="0.2">
      <c r="A2" s="822"/>
      <c r="B2" s="823"/>
      <c r="C2" s="823"/>
      <c r="D2" s="823"/>
      <c r="E2" s="823"/>
      <c r="F2" s="126"/>
      <c r="G2" s="126"/>
      <c r="H2" s="126"/>
      <c r="I2" s="126"/>
      <c r="J2" s="126"/>
      <c r="K2" s="126"/>
      <c r="L2" s="126"/>
      <c r="M2" s="127" t="s">
        <v>151</v>
      </c>
      <c r="N2" s="126"/>
    </row>
    <row r="3" spans="1:14" x14ac:dyDescent="0.2">
      <c r="A3" s="530"/>
      <c r="B3" s="145">
        <v>2020</v>
      </c>
      <c r="C3" s="145">
        <v>2021</v>
      </c>
      <c r="D3" s="145" t="s">
        <v>513</v>
      </c>
      <c r="E3" s="145" t="s">
        <v>513</v>
      </c>
      <c r="F3" s="145" t="s">
        <v>513</v>
      </c>
      <c r="G3" s="145" t="s">
        <v>513</v>
      </c>
      <c r="H3" s="145" t="s">
        <v>513</v>
      </c>
      <c r="I3" s="145" t="s">
        <v>513</v>
      </c>
      <c r="J3" s="145" t="s">
        <v>513</v>
      </c>
      <c r="K3" s="145" t="s">
        <v>513</v>
      </c>
      <c r="L3" s="145" t="s">
        <v>513</v>
      </c>
      <c r="M3" s="145" t="s">
        <v>513</v>
      </c>
    </row>
    <row r="4" spans="1:14" x14ac:dyDescent="0.2">
      <c r="A4" s="128"/>
      <c r="B4" s="477">
        <v>44196</v>
      </c>
      <c r="C4" s="477">
        <v>44227</v>
      </c>
      <c r="D4" s="477">
        <v>44255</v>
      </c>
      <c r="E4" s="477">
        <v>44286</v>
      </c>
      <c r="F4" s="477">
        <v>44316</v>
      </c>
      <c r="G4" s="477">
        <v>44347</v>
      </c>
      <c r="H4" s="477">
        <v>44377</v>
      </c>
      <c r="I4" s="477">
        <v>44408</v>
      </c>
      <c r="J4" s="477">
        <v>44439</v>
      </c>
      <c r="K4" s="477">
        <v>44469</v>
      </c>
      <c r="L4" s="477">
        <v>44500</v>
      </c>
      <c r="M4" s="477">
        <v>44530</v>
      </c>
    </row>
    <row r="5" spans="1:14" x14ac:dyDescent="0.2">
      <c r="A5" s="129" t="s">
        <v>188</v>
      </c>
      <c r="B5" s="130">
        <v>7.7071800000000019</v>
      </c>
      <c r="C5" s="130">
        <v>11.005650000000003</v>
      </c>
      <c r="D5" s="130">
        <v>11.135059999999999</v>
      </c>
      <c r="E5" s="130">
        <v>13.609349999999976</v>
      </c>
      <c r="F5" s="130">
        <v>12.748659999999987</v>
      </c>
      <c r="G5" s="130">
        <v>12.583739999999999</v>
      </c>
      <c r="H5" s="130">
        <v>14.265019999999993</v>
      </c>
      <c r="I5" s="130">
        <v>15.852929999999995</v>
      </c>
      <c r="J5" s="130">
        <v>15.130300000000011</v>
      </c>
      <c r="K5" s="130">
        <v>14.60090999999999</v>
      </c>
      <c r="L5" s="130">
        <v>14.902839999999991</v>
      </c>
      <c r="M5" s="130">
        <v>13.628619999999991</v>
      </c>
    </row>
    <row r="6" spans="1:14" x14ac:dyDescent="0.2">
      <c r="A6" s="131" t="s">
        <v>437</v>
      </c>
      <c r="B6" s="132">
        <v>106.07063999999998</v>
      </c>
      <c r="C6" s="132">
        <v>106.66176000000003</v>
      </c>
      <c r="D6" s="132">
        <v>100.61003999999997</v>
      </c>
      <c r="E6" s="132">
        <v>117.49925000000009</v>
      </c>
      <c r="F6" s="132">
        <v>116.09016999999982</v>
      </c>
      <c r="G6" s="132">
        <v>117.14537</v>
      </c>
      <c r="H6" s="132">
        <v>110.72970000000005</v>
      </c>
      <c r="I6" s="132">
        <v>111.60616999999986</v>
      </c>
      <c r="J6" s="132">
        <v>114.79895999999998</v>
      </c>
      <c r="K6" s="132">
        <v>119.87881999999996</v>
      </c>
      <c r="L6" s="132">
        <v>116.33639000000002</v>
      </c>
      <c r="M6" s="132">
        <v>108.85275000000009</v>
      </c>
    </row>
    <row r="7" spans="1:14" ht="15.75" customHeight="1" x14ac:dyDescent="0.2">
      <c r="A7" s="129"/>
      <c r="B7" s="130"/>
      <c r="C7" s="130"/>
      <c r="D7" s="130"/>
      <c r="E7" s="130"/>
      <c r="F7" s="130"/>
      <c r="G7" s="130"/>
      <c r="H7" s="130"/>
      <c r="I7" s="130"/>
      <c r="J7" s="130"/>
      <c r="K7" s="130"/>
      <c r="L7" s="824" t="s">
        <v>221</v>
      </c>
      <c r="M7" s="824"/>
    </row>
    <row r="8" spans="1:14" x14ac:dyDescent="0.2">
      <c r="A8" s="133" t="s">
        <v>436</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511</v>
      </c>
    </row>
    <row r="2" spans="1:4" x14ac:dyDescent="0.2">
      <c r="A2" s="449"/>
      <c r="B2" s="449"/>
      <c r="C2" s="449"/>
      <c r="D2" s="449"/>
    </row>
    <row r="3" spans="1:4" x14ac:dyDescent="0.2">
      <c r="B3" s="647">
        <v>2019</v>
      </c>
      <c r="C3" s="647">
        <v>2020</v>
      </c>
      <c r="D3" s="647">
        <v>2021</v>
      </c>
    </row>
    <row r="4" spans="1:4" x14ac:dyDescent="0.2">
      <c r="A4" s="549" t="s">
        <v>126</v>
      </c>
      <c r="B4" s="570">
        <v>2.2389226723046898</v>
      </c>
      <c r="C4" s="570">
        <v>0.49217281121181794</v>
      </c>
      <c r="D4" s="572">
        <v>-19.424811148985285</v>
      </c>
    </row>
    <row r="5" spans="1:4" x14ac:dyDescent="0.2">
      <c r="A5" s="551" t="s">
        <v>127</v>
      </c>
      <c r="B5" s="570">
        <v>2.051340355132393</v>
      </c>
      <c r="C5" s="570">
        <v>0.66249500896055691</v>
      </c>
      <c r="D5" s="572">
        <v>-21.054412866925322</v>
      </c>
    </row>
    <row r="6" spans="1:4" x14ac:dyDescent="0.2">
      <c r="A6" s="551" t="s">
        <v>128</v>
      </c>
      <c r="B6" s="570">
        <v>1.8228349475772239</v>
      </c>
      <c r="C6" s="570">
        <v>-1.2368983624484702</v>
      </c>
      <c r="D6" s="572">
        <v>-17.554978927404406</v>
      </c>
    </row>
    <row r="7" spans="1:4" x14ac:dyDescent="0.2">
      <c r="A7" s="551" t="s">
        <v>129</v>
      </c>
      <c r="B7" s="570">
        <v>1.7209797284163102</v>
      </c>
      <c r="C7" s="570">
        <v>-6.4406172433376661</v>
      </c>
      <c r="D7" s="572">
        <v>-9.140973699178387</v>
      </c>
    </row>
    <row r="8" spans="1:4" x14ac:dyDescent="0.2">
      <c r="A8" s="551" t="s">
        <v>130</v>
      </c>
      <c r="B8" s="570">
        <v>1.7082637624274601</v>
      </c>
      <c r="C8" s="570">
        <v>-10.40035241133134</v>
      </c>
      <c r="D8" s="570">
        <v>-1.9849548662421475</v>
      </c>
    </row>
    <row r="9" spans="1:4" x14ac:dyDescent="0.2">
      <c r="A9" s="551" t="s">
        <v>131</v>
      </c>
      <c r="B9" s="570">
        <v>1.6313259134448739</v>
      </c>
      <c r="C9" s="570">
        <v>-11.790302493382987</v>
      </c>
      <c r="D9" s="572">
        <v>1.66308991469336</v>
      </c>
    </row>
    <row r="10" spans="1:4" x14ac:dyDescent="0.2">
      <c r="A10" s="551" t="s">
        <v>132</v>
      </c>
      <c r="B10" s="570">
        <v>1.7336531270051647</v>
      </c>
      <c r="C10" s="570">
        <v>-13.005967231828507</v>
      </c>
      <c r="D10" s="572">
        <v>3.2523463737778933</v>
      </c>
    </row>
    <row r="11" spans="1:4" x14ac:dyDescent="0.2">
      <c r="A11" s="551" t="s">
        <v>133</v>
      </c>
      <c r="B11" s="570">
        <v>1.3259040355686831</v>
      </c>
      <c r="C11" s="570">
        <v>-13.912813461616695</v>
      </c>
      <c r="D11" s="572">
        <v>5.3091048439115784</v>
      </c>
    </row>
    <row r="12" spans="1:4" x14ac:dyDescent="0.2">
      <c r="A12" s="551" t="s">
        <v>134</v>
      </c>
      <c r="B12" s="570">
        <v>1.433464044253183</v>
      </c>
      <c r="C12" s="570">
        <v>-14.335902697905004</v>
      </c>
      <c r="D12" s="572">
        <v>6.6427904423056052</v>
      </c>
    </row>
    <row r="13" spans="1:4" x14ac:dyDescent="0.2">
      <c r="A13" s="551" t="s">
        <v>135</v>
      </c>
      <c r="B13" s="570">
        <v>1.2172050485224548</v>
      </c>
      <c r="C13" s="570">
        <v>-15.492688583284831</v>
      </c>
      <c r="D13" s="572">
        <v>8.5576262745628551</v>
      </c>
    </row>
    <row r="14" spans="1:4" x14ac:dyDescent="0.2">
      <c r="A14" s="551" t="s">
        <v>136</v>
      </c>
      <c r="B14" s="570">
        <v>1.0065487858025821</v>
      </c>
      <c r="C14" s="570">
        <v>-16.926540404412783</v>
      </c>
      <c r="D14" s="572">
        <v>12.282538202434079</v>
      </c>
    </row>
    <row r="15" spans="1:4" x14ac:dyDescent="0.2">
      <c r="A15" s="552" t="s">
        <v>137</v>
      </c>
      <c r="B15" s="455">
        <v>0.66201793954589105</v>
      </c>
      <c r="C15" s="455">
        <v>-17.526361834885972</v>
      </c>
      <c r="D15" s="573" t="s">
        <v>513</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20" t="s">
        <v>33</v>
      </c>
      <c r="B1" s="820"/>
      <c r="C1" s="820"/>
      <c r="D1" s="106"/>
      <c r="E1" s="106"/>
      <c r="F1" s="106"/>
      <c r="G1" s="106"/>
    </row>
    <row r="2" spans="1:13" ht="13.9" customHeight="1" x14ac:dyDescent="0.2">
      <c r="A2" s="821"/>
      <c r="B2" s="821"/>
      <c r="C2" s="821"/>
      <c r="D2" s="109"/>
      <c r="E2" s="109"/>
      <c r="F2" s="109"/>
      <c r="G2" s="79" t="s">
        <v>151</v>
      </c>
    </row>
    <row r="3" spans="1:13" ht="13.9" customHeight="1" x14ac:dyDescent="0.2">
      <c r="A3" s="134"/>
      <c r="B3" s="825">
        <f>INDICE!A3</f>
        <v>44501</v>
      </c>
      <c r="C3" s="826"/>
      <c r="D3" s="826" t="s">
        <v>115</v>
      </c>
      <c r="E3" s="826"/>
      <c r="F3" s="826" t="s">
        <v>116</v>
      </c>
      <c r="G3" s="826"/>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424.10956000000044</v>
      </c>
      <c r="C5" s="115">
        <v>23.891600000000022</v>
      </c>
      <c r="D5" s="112">
        <v>4487.0412400000005</v>
      </c>
      <c r="E5" s="112">
        <v>304.72753</v>
      </c>
      <c r="F5" s="112">
        <v>4849.0424400000011</v>
      </c>
      <c r="G5" s="112">
        <v>326.92998</v>
      </c>
      <c r="L5" s="137"/>
      <c r="M5" s="137"/>
    </row>
    <row r="6" spans="1:13" ht="13.9" customHeight="1" x14ac:dyDescent="0.2">
      <c r="A6" s="107" t="s">
        <v>192</v>
      </c>
      <c r="B6" s="112">
        <v>1434.03594</v>
      </c>
      <c r="C6" s="112">
        <v>485.22414999999978</v>
      </c>
      <c r="D6" s="112">
        <v>14890.531440000004</v>
      </c>
      <c r="E6" s="112">
        <v>5113.3461699999998</v>
      </c>
      <c r="F6" s="112">
        <v>16176.314250000003</v>
      </c>
      <c r="G6" s="112">
        <v>5572.2148399999996</v>
      </c>
      <c r="L6" s="137"/>
      <c r="M6" s="137"/>
    </row>
    <row r="7" spans="1:13" ht="13.9" customHeight="1" x14ac:dyDescent="0.2">
      <c r="A7" s="118" t="s">
        <v>186</v>
      </c>
      <c r="B7" s="119">
        <v>1858.1455000000005</v>
      </c>
      <c r="C7" s="119">
        <v>509.11574999999982</v>
      </c>
      <c r="D7" s="119">
        <v>19377.572680000005</v>
      </c>
      <c r="E7" s="119">
        <v>5418.0736999999999</v>
      </c>
      <c r="F7" s="119">
        <v>21025.356690000004</v>
      </c>
      <c r="G7" s="119">
        <v>5899.1448199999995</v>
      </c>
    </row>
    <row r="8" spans="1:13" ht="13.9" customHeight="1" x14ac:dyDescent="0.2">
      <c r="G8" s="79" t="s">
        <v>221</v>
      </c>
    </row>
    <row r="9" spans="1:13" ht="13.9" customHeight="1" x14ac:dyDescent="0.2">
      <c r="A9" s="101" t="s">
        <v>438</v>
      </c>
    </row>
    <row r="10" spans="1:13" ht="13.9" customHeight="1" x14ac:dyDescent="0.2">
      <c r="A10" s="101" t="s">
        <v>222</v>
      </c>
    </row>
    <row r="14" spans="1:13" ht="13.9" customHeight="1" x14ac:dyDescent="0.2">
      <c r="B14" s="487"/>
      <c r="D14" s="487"/>
      <c r="F14" s="487"/>
    </row>
    <row r="15" spans="1:13" ht="13.9" customHeight="1" x14ac:dyDescent="0.2">
      <c r="B15" s="487"/>
      <c r="D15" s="487"/>
      <c r="F15" s="48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441</v>
      </c>
    </row>
    <row r="2" spans="1:13" ht="15.75" x14ac:dyDescent="0.25">
      <c r="A2" s="2"/>
      <c r="J2" s="79" t="s">
        <v>151</v>
      </c>
    </row>
    <row r="3" spans="1:13" ht="13.9" customHeight="1" x14ac:dyDescent="0.2">
      <c r="A3" s="90"/>
      <c r="B3" s="812">
        <f>INDICE!A3</f>
        <v>44501</v>
      </c>
      <c r="C3" s="812"/>
      <c r="D3" s="812">
        <f>INDICE!C3</f>
        <v>0</v>
      </c>
      <c r="E3" s="812"/>
      <c r="F3" s="91"/>
      <c r="G3" s="813" t="s">
        <v>116</v>
      </c>
      <c r="H3" s="813"/>
      <c r="I3" s="813"/>
      <c r="J3" s="813"/>
    </row>
    <row r="4" spans="1:13" x14ac:dyDescent="0.2">
      <c r="A4" s="92"/>
      <c r="B4" s="617" t="s">
        <v>143</v>
      </c>
      <c r="C4" s="617" t="s">
        <v>144</v>
      </c>
      <c r="D4" s="617" t="s">
        <v>179</v>
      </c>
      <c r="E4" s="617" t="s">
        <v>182</v>
      </c>
      <c r="F4" s="617"/>
      <c r="G4" s="617" t="s">
        <v>143</v>
      </c>
      <c r="H4" s="617" t="s">
        <v>144</v>
      </c>
      <c r="I4" s="617" t="s">
        <v>179</v>
      </c>
      <c r="J4" s="617" t="s">
        <v>182</v>
      </c>
    </row>
    <row r="5" spans="1:13" x14ac:dyDescent="0.2">
      <c r="A5" s="370" t="s">
        <v>153</v>
      </c>
      <c r="B5" s="94">
        <f>'GNA CCAA'!B5</f>
        <v>63.240710000000014</v>
      </c>
      <c r="C5" s="94">
        <f>'GNA CCAA'!C5</f>
        <v>2.5712899999999999</v>
      </c>
      <c r="D5" s="94">
        <f>'GO CCAA'!B5</f>
        <v>306.22315999999984</v>
      </c>
      <c r="E5" s="346">
        <f>SUM(B5:D5)</f>
        <v>372.03515999999985</v>
      </c>
      <c r="F5" s="94"/>
      <c r="G5" s="94">
        <f>'GNA CCAA'!F5</f>
        <v>731.94681999999989</v>
      </c>
      <c r="H5" s="94">
        <f>'GNA CCAA'!G5</f>
        <v>35.362520000000039</v>
      </c>
      <c r="I5" s="94">
        <f>'GO CCAA'!G5</f>
        <v>3527.3274100000003</v>
      </c>
      <c r="J5" s="346">
        <f>SUM(G5:I5)</f>
        <v>4294.6367500000006</v>
      </c>
    </row>
    <row r="6" spans="1:13" x14ac:dyDescent="0.2">
      <c r="A6" s="371" t="s">
        <v>154</v>
      </c>
      <c r="B6" s="96">
        <f>'GNA CCAA'!B6</f>
        <v>12.517239999999999</v>
      </c>
      <c r="C6" s="96">
        <f>'GNA CCAA'!C6</f>
        <v>0.5398099999999999</v>
      </c>
      <c r="D6" s="96">
        <f>'GO CCAA'!B6</f>
        <v>84.754890000000003</v>
      </c>
      <c r="E6" s="348">
        <f>SUM(B6:D6)</f>
        <v>97.811940000000007</v>
      </c>
      <c r="F6" s="96"/>
      <c r="G6" s="96">
        <f>'GNA CCAA'!F6</f>
        <v>140.30974000000015</v>
      </c>
      <c r="H6" s="96">
        <f>'GNA CCAA'!G6</f>
        <v>7.4298600000000032</v>
      </c>
      <c r="I6" s="96">
        <f>'GO CCAA'!G6</f>
        <v>885.75903999999957</v>
      </c>
      <c r="J6" s="348">
        <f t="shared" ref="J6:J24" si="0">SUM(G6:I6)</f>
        <v>1033.4986399999998</v>
      </c>
    </row>
    <row r="7" spans="1:13" x14ac:dyDescent="0.2">
      <c r="A7" s="371" t="s">
        <v>155</v>
      </c>
      <c r="B7" s="96">
        <f>'GNA CCAA'!B7</f>
        <v>7.226490000000001</v>
      </c>
      <c r="C7" s="96">
        <f>'GNA CCAA'!C7</f>
        <v>0.45148999999999995</v>
      </c>
      <c r="D7" s="96">
        <f>'GO CCAA'!B7</f>
        <v>32.531649999999999</v>
      </c>
      <c r="E7" s="348">
        <f t="shared" ref="E7:E24" si="1">SUM(B7:D7)</f>
        <v>40.209629999999997</v>
      </c>
      <c r="F7" s="96"/>
      <c r="G7" s="96">
        <f>'GNA CCAA'!F7</f>
        <v>89.547859999999943</v>
      </c>
      <c r="H7" s="96">
        <f>'GNA CCAA'!G7</f>
        <v>7.2607400000000029</v>
      </c>
      <c r="I7" s="96">
        <f>'GO CCAA'!G7</f>
        <v>396.39207000000016</v>
      </c>
      <c r="J7" s="348">
        <f t="shared" si="0"/>
        <v>493.20067000000012</v>
      </c>
    </row>
    <row r="8" spans="1:13" x14ac:dyDescent="0.2">
      <c r="A8" s="371" t="s">
        <v>156</v>
      </c>
      <c r="B8" s="96">
        <f>'GNA CCAA'!B8</f>
        <v>14.89701</v>
      </c>
      <c r="C8" s="96">
        <f>'GNA CCAA'!C8</f>
        <v>0.79578999999999989</v>
      </c>
      <c r="D8" s="96">
        <f>'GO CCAA'!B8</f>
        <v>24.794840000000001</v>
      </c>
      <c r="E8" s="348">
        <f t="shared" si="1"/>
        <v>40.487639999999999</v>
      </c>
      <c r="F8" s="96"/>
      <c r="G8" s="96">
        <f>'GNA CCAA'!F8</f>
        <v>215.89890999999994</v>
      </c>
      <c r="H8" s="96">
        <f>'GNA CCAA'!G8</f>
        <v>12.465270000000002</v>
      </c>
      <c r="I8" s="96">
        <f>'GO CCAA'!G8</f>
        <v>344.8308899999999</v>
      </c>
      <c r="J8" s="348">
        <f t="shared" si="0"/>
        <v>573.19506999999987</v>
      </c>
    </row>
    <row r="9" spans="1:13" x14ac:dyDescent="0.2">
      <c r="A9" s="371" t="s">
        <v>157</v>
      </c>
      <c r="B9" s="96">
        <f>'GNA CCAA'!B9</f>
        <v>33.166550000000001</v>
      </c>
      <c r="C9" s="96">
        <f>'GNA CCAA'!C9</f>
        <v>9.4997100000000003</v>
      </c>
      <c r="D9" s="96">
        <f>'GO CCAA'!B9</f>
        <v>55.904570000000007</v>
      </c>
      <c r="E9" s="348">
        <f t="shared" si="1"/>
        <v>98.570830000000001</v>
      </c>
      <c r="F9" s="96"/>
      <c r="G9" s="96">
        <f>'GNA CCAA'!F9</f>
        <v>360.2324500000002</v>
      </c>
      <c r="H9" s="96">
        <f>'GNA CCAA'!G9</f>
        <v>117.29772000000006</v>
      </c>
      <c r="I9" s="96">
        <f>'GO CCAA'!G9</f>
        <v>605.46450000000016</v>
      </c>
      <c r="J9" s="348">
        <f t="shared" si="0"/>
        <v>1082.9946700000005</v>
      </c>
    </row>
    <row r="10" spans="1:13" x14ac:dyDescent="0.2">
      <c r="A10" s="371" t="s">
        <v>158</v>
      </c>
      <c r="B10" s="96">
        <f>'GNA CCAA'!B10</f>
        <v>5.1761299999999997</v>
      </c>
      <c r="C10" s="96">
        <f>'GNA CCAA'!C10</f>
        <v>0.24912000000000001</v>
      </c>
      <c r="D10" s="96">
        <f>'GO CCAA'!B10</f>
        <v>24.553599999999999</v>
      </c>
      <c r="E10" s="348">
        <f t="shared" si="1"/>
        <v>29.978850000000001</v>
      </c>
      <c r="F10" s="96"/>
      <c r="G10" s="96">
        <f>'GNA CCAA'!F10</f>
        <v>64.493289999999973</v>
      </c>
      <c r="H10" s="96">
        <f>'GNA CCAA'!G10</f>
        <v>4.0325400000000009</v>
      </c>
      <c r="I10" s="96">
        <f>'GO CCAA'!G10</f>
        <v>289.03796999999986</v>
      </c>
      <c r="J10" s="348">
        <f t="shared" si="0"/>
        <v>357.56379999999984</v>
      </c>
    </row>
    <row r="11" spans="1:13" x14ac:dyDescent="0.2">
      <c r="A11" s="371" t="s">
        <v>159</v>
      </c>
      <c r="B11" s="96">
        <f>'GNA CCAA'!B11</f>
        <v>21.891629999999996</v>
      </c>
      <c r="C11" s="96">
        <f>'GNA CCAA'!C11</f>
        <v>1.1302899999999998</v>
      </c>
      <c r="D11" s="96">
        <f>'GO CCAA'!B11</f>
        <v>141.07522000000003</v>
      </c>
      <c r="E11" s="348">
        <f t="shared" si="1"/>
        <v>164.09714000000002</v>
      </c>
      <c r="F11" s="96"/>
      <c r="G11" s="96">
        <f>'GNA CCAA'!F11</f>
        <v>262.31988999999982</v>
      </c>
      <c r="H11" s="96">
        <f>'GNA CCAA'!G11</f>
        <v>17.37730000000002</v>
      </c>
      <c r="I11" s="96">
        <f>'GO CCAA'!G11</f>
        <v>1628.7518100000004</v>
      </c>
      <c r="J11" s="348">
        <f t="shared" si="0"/>
        <v>1908.4490000000003</v>
      </c>
    </row>
    <row r="12" spans="1:13" x14ac:dyDescent="0.2">
      <c r="A12" s="371" t="s">
        <v>516</v>
      </c>
      <c r="B12" s="96">
        <f>'GNA CCAA'!B12</f>
        <v>16.461940000000002</v>
      </c>
      <c r="C12" s="96">
        <f>'GNA CCAA'!C12</f>
        <v>0.74594999999999978</v>
      </c>
      <c r="D12" s="96">
        <f>'GO CCAA'!B12</f>
        <v>115.06345000000003</v>
      </c>
      <c r="E12" s="348">
        <f t="shared" si="1"/>
        <v>132.27134000000004</v>
      </c>
      <c r="F12" s="96"/>
      <c r="G12" s="96">
        <f>'GNA CCAA'!F12</f>
        <v>191.96184000000042</v>
      </c>
      <c r="H12" s="96">
        <f>'GNA CCAA'!G12</f>
        <v>9.9935700000000143</v>
      </c>
      <c r="I12" s="96">
        <f>'GO CCAA'!G12</f>
        <v>1257.75982</v>
      </c>
      <c r="J12" s="348">
        <f t="shared" si="0"/>
        <v>1459.7152300000005</v>
      </c>
    </row>
    <row r="13" spans="1:13" x14ac:dyDescent="0.2">
      <c r="A13" s="371" t="s">
        <v>160</v>
      </c>
      <c r="B13" s="96">
        <f>'GNA CCAA'!B13</f>
        <v>71.976409999999987</v>
      </c>
      <c r="C13" s="96">
        <f>'GNA CCAA'!C13</f>
        <v>4.2282600000000006</v>
      </c>
      <c r="D13" s="96">
        <f>'GO CCAA'!B13</f>
        <v>299.42460999999992</v>
      </c>
      <c r="E13" s="348">
        <f t="shared" si="1"/>
        <v>375.62927999999988</v>
      </c>
      <c r="F13" s="96"/>
      <c r="G13" s="96">
        <f>'GNA CCAA'!F13</f>
        <v>816.86867999999993</v>
      </c>
      <c r="H13" s="96">
        <f>'GNA CCAA'!G13</f>
        <v>56.181429999999956</v>
      </c>
      <c r="I13" s="96">
        <f>'GO CCAA'!G13</f>
        <v>3401.9821300000017</v>
      </c>
      <c r="J13" s="348">
        <f t="shared" si="0"/>
        <v>4275.0322400000014</v>
      </c>
    </row>
    <row r="14" spans="1:13" x14ac:dyDescent="0.2">
      <c r="A14" s="371" t="s">
        <v>161</v>
      </c>
      <c r="B14" s="96">
        <f>'GNA CCAA'!B14</f>
        <v>0.42705999999999994</v>
      </c>
      <c r="C14" s="96">
        <f>'GNA CCAA'!C14</f>
        <v>4.9759999999999999E-2</v>
      </c>
      <c r="D14" s="96">
        <f>'GO CCAA'!B14</f>
        <v>0.9456</v>
      </c>
      <c r="E14" s="348">
        <f t="shared" si="1"/>
        <v>1.4224199999999998</v>
      </c>
      <c r="F14" s="96"/>
      <c r="G14" s="96">
        <f>'GNA CCAA'!F14</f>
        <v>5.0284499999999994</v>
      </c>
      <c r="H14" s="96">
        <f>'GNA CCAA'!G14</f>
        <v>0.6353700000000001</v>
      </c>
      <c r="I14" s="96">
        <f>'GO CCAA'!G14</f>
        <v>10.336989999999998</v>
      </c>
      <c r="J14" s="348">
        <f t="shared" si="0"/>
        <v>16.000809999999998</v>
      </c>
    </row>
    <row r="15" spans="1:13" x14ac:dyDescent="0.2">
      <c r="A15" s="371" t="s">
        <v>162</v>
      </c>
      <c r="B15" s="96">
        <f>'GNA CCAA'!B15</f>
        <v>46.02875999999997</v>
      </c>
      <c r="C15" s="96">
        <f>'GNA CCAA'!C15</f>
        <v>1.9759099999999996</v>
      </c>
      <c r="D15" s="96">
        <f>'GO CCAA'!B15</f>
        <v>172.85638999999998</v>
      </c>
      <c r="E15" s="348">
        <f t="shared" si="1"/>
        <v>220.86105999999995</v>
      </c>
      <c r="F15" s="96"/>
      <c r="G15" s="96">
        <f>'GNA CCAA'!F15</f>
        <v>555.18543000000057</v>
      </c>
      <c r="H15" s="96">
        <f>'GNA CCAA'!G15</f>
        <v>27.535910000000019</v>
      </c>
      <c r="I15" s="96">
        <f>'GO CCAA'!G15</f>
        <v>2057.4962000000005</v>
      </c>
      <c r="J15" s="348">
        <f t="shared" si="0"/>
        <v>2640.217540000001</v>
      </c>
      <c r="L15" s="92"/>
      <c r="M15" s="92"/>
    </row>
    <row r="16" spans="1:13" x14ac:dyDescent="0.2">
      <c r="A16" s="371" t="s">
        <v>163</v>
      </c>
      <c r="B16" s="96">
        <f>'GNA CCAA'!B16</f>
        <v>8.0939799999999984</v>
      </c>
      <c r="C16" s="96">
        <f>'GNA CCAA'!C16</f>
        <v>0.27107000000000003</v>
      </c>
      <c r="D16" s="96">
        <f>'GO CCAA'!B16</f>
        <v>57.853109999999994</v>
      </c>
      <c r="E16" s="348">
        <f t="shared" si="1"/>
        <v>66.218159999999997</v>
      </c>
      <c r="F16" s="96"/>
      <c r="G16" s="96">
        <f>'GNA CCAA'!F16</f>
        <v>91.053390000000093</v>
      </c>
      <c r="H16" s="96">
        <f>'GNA CCAA'!G16</f>
        <v>3.7284399999999973</v>
      </c>
      <c r="I16" s="96">
        <f>'GO CCAA'!G16</f>
        <v>657.69466999999975</v>
      </c>
      <c r="J16" s="348">
        <f t="shared" si="0"/>
        <v>752.47649999999987</v>
      </c>
    </row>
    <row r="17" spans="1:10" x14ac:dyDescent="0.2">
      <c r="A17" s="371" t="s">
        <v>164</v>
      </c>
      <c r="B17" s="96">
        <f>'GNA CCAA'!B17</f>
        <v>21.082130000000003</v>
      </c>
      <c r="C17" s="96">
        <f>'GNA CCAA'!C17</f>
        <v>1.2170699999999999</v>
      </c>
      <c r="D17" s="96">
        <f>'GO CCAA'!B17</f>
        <v>119.39948</v>
      </c>
      <c r="E17" s="348">
        <f t="shared" si="1"/>
        <v>141.69868</v>
      </c>
      <c r="F17" s="96"/>
      <c r="G17" s="96">
        <f>'GNA CCAA'!F17</f>
        <v>242.48031999999998</v>
      </c>
      <c r="H17" s="96">
        <f>'GNA CCAA'!G17</f>
        <v>16.561930000000007</v>
      </c>
      <c r="I17" s="96">
        <f>'GO CCAA'!G17</f>
        <v>1338.2751999999998</v>
      </c>
      <c r="J17" s="348">
        <f t="shared" si="0"/>
        <v>1597.3174499999998</v>
      </c>
    </row>
    <row r="18" spans="1:10" x14ac:dyDescent="0.2">
      <c r="A18" s="371" t="s">
        <v>165</v>
      </c>
      <c r="B18" s="96">
        <f>'GNA CCAA'!B18</f>
        <v>1.9388699999999996</v>
      </c>
      <c r="C18" s="96">
        <f>'GNA CCAA'!C18</f>
        <v>0.11048000000000001</v>
      </c>
      <c r="D18" s="96">
        <f>'GO CCAA'!B18</f>
        <v>12.082659999999999</v>
      </c>
      <c r="E18" s="348">
        <f t="shared" si="1"/>
        <v>14.132009999999998</v>
      </c>
      <c r="F18" s="96"/>
      <c r="G18" s="96">
        <f>'GNA CCAA'!F18</f>
        <v>22.980129999999985</v>
      </c>
      <c r="H18" s="96">
        <f>'GNA CCAA'!G18</f>
        <v>1.4589499999999997</v>
      </c>
      <c r="I18" s="96">
        <f>'GO CCAA'!G18</f>
        <v>135.38155999999998</v>
      </c>
      <c r="J18" s="348">
        <f t="shared" si="0"/>
        <v>159.82063999999997</v>
      </c>
    </row>
    <row r="19" spans="1:10" x14ac:dyDescent="0.2">
      <c r="A19" s="371" t="s">
        <v>166</v>
      </c>
      <c r="B19" s="96">
        <f>'GNA CCAA'!B19</f>
        <v>59.30786999999998</v>
      </c>
      <c r="C19" s="96">
        <f>'GNA CCAA'!C19</f>
        <v>2.5869399999999998</v>
      </c>
      <c r="D19" s="96">
        <f>'GO CCAA'!B19</f>
        <v>168.46217000000004</v>
      </c>
      <c r="E19" s="348">
        <f t="shared" si="1"/>
        <v>230.35698000000002</v>
      </c>
      <c r="F19" s="96"/>
      <c r="G19" s="96">
        <f>'GNA CCAA'!F19</f>
        <v>613.77420999999993</v>
      </c>
      <c r="H19" s="96">
        <f>'GNA CCAA'!G19</f>
        <v>32.424979999999991</v>
      </c>
      <c r="I19" s="96">
        <f>'GO CCAA'!G19</f>
        <v>1854.8506399999992</v>
      </c>
      <c r="J19" s="348">
        <f t="shared" si="0"/>
        <v>2501.049829999999</v>
      </c>
    </row>
    <row r="20" spans="1:10" x14ac:dyDescent="0.2">
      <c r="A20" s="371" t="s">
        <v>167</v>
      </c>
      <c r="B20" s="96">
        <f>'GNA CCAA'!B20</f>
        <v>0.48919000000000001</v>
      </c>
      <c r="C20" s="499">
        <f>'GNA CCAA'!C20</f>
        <v>0</v>
      </c>
      <c r="D20" s="96">
        <f>'GO CCAA'!B20</f>
        <v>1.07548</v>
      </c>
      <c r="E20" s="348">
        <f t="shared" si="1"/>
        <v>1.56467</v>
      </c>
      <c r="F20" s="96"/>
      <c r="G20" s="96">
        <f>'GNA CCAA'!F20</f>
        <v>5.8659000000000017</v>
      </c>
      <c r="H20" s="499">
        <f>'GNA CCAA'!G20</f>
        <v>0</v>
      </c>
      <c r="I20" s="96">
        <f>'GO CCAA'!G20</f>
        <v>12.233130000000001</v>
      </c>
      <c r="J20" s="348">
        <f t="shared" si="0"/>
        <v>18.099030000000003</v>
      </c>
    </row>
    <row r="21" spans="1:10" x14ac:dyDescent="0.2">
      <c r="A21" s="371" t="s">
        <v>168</v>
      </c>
      <c r="B21" s="96">
        <f>'GNA CCAA'!B21</f>
        <v>12.904019999999999</v>
      </c>
      <c r="C21" s="96">
        <f>'GNA CCAA'!C21</f>
        <v>0.57793999999999979</v>
      </c>
      <c r="D21" s="96">
        <f>'GO CCAA'!B21</f>
        <v>86.44374999999998</v>
      </c>
      <c r="E21" s="348">
        <f t="shared" si="1"/>
        <v>99.925709999999981</v>
      </c>
      <c r="F21" s="96"/>
      <c r="G21" s="96">
        <f>'GNA CCAA'!F21</f>
        <v>130.74962000000005</v>
      </c>
      <c r="H21" s="96">
        <f>'GNA CCAA'!G21</f>
        <v>7.8953800000000038</v>
      </c>
      <c r="I21" s="96">
        <f>'GO CCAA'!G21</f>
        <v>920.52380999999957</v>
      </c>
      <c r="J21" s="348">
        <f t="shared" si="0"/>
        <v>1059.1688099999997</v>
      </c>
    </row>
    <row r="22" spans="1:10" x14ac:dyDescent="0.2">
      <c r="A22" s="371" t="s">
        <v>169</v>
      </c>
      <c r="B22" s="96">
        <f>'GNA CCAA'!B22</f>
        <v>9.7557300000000016</v>
      </c>
      <c r="C22" s="96">
        <f>'GNA CCAA'!C22</f>
        <v>0.20624000000000001</v>
      </c>
      <c r="D22" s="96">
        <f>'GO CCAA'!B22</f>
        <v>74.068960000000004</v>
      </c>
      <c r="E22" s="348">
        <f t="shared" si="1"/>
        <v>84.030930000000012</v>
      </c>
      <c r="F22" s="96"/>
      <c r="G22" s="96">
        <f>'GNA CCAA'!F22</f>
        <v>80.74554000000002</v>
      </c>
      <c r="H22" s="96">
        <f>'GNA CCAA'!G22</f>
        <v>3.2015300000000013</v>
      </c>
      <c r="I22" s="96">
        <f>'GO CCAA'!G22</f>
        <v>677.33407999999974</v>
      </c>
      <c r="J22" s="348">
        <f t="shared" si="0"/>
        <v>761.2811499999998</v>
      </c>
    </row>
    <row r="23" spans="1:10" x14ac:dyDescent="0.2">
      <c r="A23" s="372" t="s">
        <v>170</v>
      </c>
      <c r="B23" s="96">
        <f>'GNA CCAA'!B23</f>
        <v>13.429760000000002</v>
      </c>
      <c r="C23" s="96">
        <f>'GNA CCAA'!C23</f>
        <v>0.78255999999999992</v>
      </c>
      <c r="D23" s="96">
        <f>'GO CCAA'!B23</f>
        <v>141.49447000000001</v>
      </c>
      <c r="E23" s="348">
        <f t="shared" si="1"/>
        <v>155.70679000000001</v>
      </c>
      <c r="F23" s="96"/>
      <c r="G23" s="96">
        <f>'GNA CCAA'!F23</f>
        <v>181.26254999999986</v>
      </c>
      <c r="H23" s="96">
        <f>'GNA CCAA'!G23</f>
        <v>12.164020000000004</v>
      </c>
      <c r="I23" s="96">
        <f>'GO CCAA'!G23</f>
        <v>1721.7668100000001</v>
      </c>
      <c r="J23" s="348">
        <f t="shared" si="0"/>
        <v>1915.1933799999999</v>
      </c>
    </row>
    <row r="24" spans="1:10" x14ac:dyDescent="0.2">
      <c r="A24" s="373" t="s">
        <v>434</v>
      </c>
      <c r="B24" s="100">
        <f>'GNA CCAA'!B24</f>
        <v>420.01148000000029</v>
      </c>
      <c r="C24" s="100">
        <f>'GNA CCAA'!C24</f>
        <v>27.98968</v>
      </c>
      <c r="D24" s="100">
        <f>'GO CCAA'!B24</f>
        <v>1919.0080600000001</v>
      </c>
      <c r="E24" s="100">
        <f t="shared" si="1"/>
        <v>2367.0092200000004</v>
      </c>
      <c r="F24" s="100"/>
      <c r="G24" s="100">
        <f>'GNA CCAA'!F24</f>
        <v>4802.7050199999949</v>
      </c>
      <c r="H24" s="374">
        <f>'GNA CCAA'!G24</f>
        <v>373.00746000000146</v>
      </c>
      <c r="I24" s="100">
        <f>'GO CCAA'!G24</f>
        <v>21723.198729999953</v>
      </c>
      <c r="J24" s="100">
        <f t="shared" si="0"/>
        <v>26898.911209999947</v>
      </c>
    </row>
    <row r="25" spans="1:10" x14ac:dyDescent="0.2">
      <c r="J25" s="79" t="s">
        <v>221</v>
      </c>
    </row>
    <row r="26" spans="1:10" x14ac:dyDescent="0.2">
      <c r="A26" s="350" t="s">
        <v>439</v>
      </c>
      <c r="G26" s="58"/>
      <c r="H26" s="58"/>
      <c r="I26" s="58"/>
      <c r="J26" s="58"/>
    </row>
    <row r="27" spans="1:10" x14ac:dyDescent="0.2">
      <c r="A27" s="101" t="s">
        <v>222</v>
      </c>
      <c r="G27" s="58"/>
      <c r="H27" s="58"/>
      <c r="I27" s="58"/>
      <c r="J27" s="58"/>
    </row>
    <row r="28" spans="1:10" ht="18" x14ac:dyDescent="0.25">
      <c r="A28" s="102"/>
      <c r="E28" s="819"/>
      <c r="F28" s="81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92" priority="5" operator="between">
      <formula>0</formula>
      <formula>0.5</formula>
    </cfRule>
    <cfRule type="cellIs" dxfId="191" priority="6" operator="between">
      <formula>0</formula>
      <formula>0.49</formula>
    </cfRule>
  </conditionalFormatting>
  <conditionalFormatting sqref="E6:E23">
    <cfRule type="cellIs" dxfId="190" priority="3" operator="between">
      <formula>0</formula>
      <formula>0.5</formula>
    </cfRule>
    <cfRule type="cellIs" dxfId="189" priority="4" operator="between">
      <formula>0</formula>
      <formula>0.49</formula>
    </cfRule>
  </conditionalFormatting>
  <conditionalFormatting sqref="J6:J23">
    <cfRule type="cellIs" dxfId="188" priority="1" operator="between">
      <formula>0</formula>
      <formula>0.5</formula>
    </cfRule>
    <cfRule type="cellIs" dxfId="18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9">
        <f>INDICE!A3</f>
        <v>44501</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425</v>
      </c>
      <c r="D4" s="82" t="s">
        <v>47</v>
      </c>
      <c r="E4" s="82" t="s">
        <v>425</v>
      </c>
      <c r="F4" s="82" t="s">
        <v>47</v>
      </c>
      <c r="G4" s="82"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376.75864999999982</v>
      </c>
      <c r="C5" s="86">
        <v>196.64423743906818</v>
      </c>
      <c r="D5" s="85">
        <v>2947.3888500000007</v>
      </c>
      <c r="E5" s="86">
        <v>30.620742171038689</v>
      </c>
      <c r="F5" s="85">
        <v>3108.6944400000007</v>
      </c>
      <c r="G5" s="86">
        <v>12.115872659496791</v>
      </c>
      <c r="H5" s="86">
        <v>99.992882727592516</v>
      </c>
    </row>
    <row r="6" spans="1:65" x14ac:dyDescent="0.2">
      <c r="A6" s="84" t="s">
        <v>141</v>
      </c>
      <c r="B6" s="96">
        <v>9.7199999999999995E-3</v>
      </c>
      <c r="C6" s="351">
        <v>27.225130890052331</v>
      </c>
      <c r="D6" s="96">
        <v>0.20692999999999998</v>
      </c>
      <c r="E6" s="351">
        <v>22.407571724341892</v>
      </c>
      <c r="F6" s="96">
        <v>0.22126999999999999</v>
      </c>
      <c r="G6" s="351">
        <v>26.274039833361844</v>
      </c>
      <c r="H6" s="73">
        <v>7.1172724074915483E-3</v>
      </c>
    </row>
    <row r="7" spans="1:65" x14ac:dyDescent="0.2">
      <c r="A7" s="60" t="s">
        <v>114</v>
      </c>
      <c r="B7" s="61">
        <v>376.76836999999978</v>
      </c>
      <c r="C7" s="87">
        <v>196.63404677921113</v>
      </c>
      <c r="D7" s="61">
        <v>2947.5957800000006</v>
      </c>
      <c r="E7" s="87">
        <v>30.620126897572959</v>
      </c>
      <c r="F7" s="61">
        <v>3108.9157100000007</v>
      </c>
      <c r="G7" s="87">
        <v>12.116767358836503</v>
      </c>
      <c r="H7" s="87">
        <v>100</v>
      </c>
    </row>
    <row r="8" spans="1:65" x14ac:dyDescent="0.2">
      <c r="H8" s="79" t="s">
        <v>221</v>
      </c>
    </row>
    <row r="9" spans="1:65" x14ac:dyDescent="0.2">
      <c r="A9" s="80" t="s">
        <v>482</v>
      </c>
    </row>
    <row r="10" spans="1:65" x14ac:dyDescent="0.2">
      <c r="A10" s="133" t="s">
        <v>536</v>
      </c>
    </row>
    <row r="13" spans="1:65" x14ac:dyDescent="0.2">
      <c r="B13" s="85"/>
    </row>
  </sheetData>
  <mergeCells count="3">
    <mergeCell ref="B3:C3"/>
    <mergeCell ref="D3:E3"/>
    <mergeCell ref="F3:H3"/>
  </mergeCells>
  <conditionalFormatting sqref="B6">
    <cfRule type="cellIs" dxfId="186" priority="7" operator="between">
      <formula>0</formula>
      <formula>0.5</formula>
    </cfRule>
    <cfRule type="cellIs" dxfId="185" priority="8" operator="between">
      <formula>0</formula>
      <formula>0.49</formula>
    </cfRule>
  </conditionalFormatting>
  <conditionalFormatting sqref="D6">
    <cfRule type="cellIs" dxfId="184" priority="5" operator="between">
      <formula>0</formula>
      <formula>0.5</formula>
    </cfRule>
    <cfRule type="cellIs" dxfId="183" priority="6" operator="between">
      <formula>0</formula>
      <formula>0.49</formula>
    </cfRule>
  </conditionalFormatting>
  <conditionalFormatting sqref="F6">
    <cfRule type="cellIs" dxfId="182" priority="3" operator="between">
      <formula>0</formula>
      <formula>0.5</formula>
    </cfRule>
    <cfRule type="cellIs" dxfId="181" priority="4" operator="between">
      <formula>0</formula>
      <formula>0.49</formula>
    </cfRule>
  </conditionalFormatting>
  <conditionalFormatting sqref="H6">
    <cfRule type="cellIs" dxfId="180" priority="1" operator="between">
      <formula>0</formula>
      <formula>0.5</formula>
    </cfRule>
    <cfRule type="cellIs" dxfId="17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809">
        <f>INDICE!A3</f>
        <v>44501</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425</v>
      </c>
      <c r="D4" s="82" t="s">
        <v>47</v>
      </c>
      <c r="E4" s="82" t="s">
        <v>425</v>
      </c>
      <c r="F4" s="82" t="s">
        <v>47</v>
      </c>
      <c r="G4" s="83"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144.67851000000005</v>
      </c>
      <c r="C5" s="86">
        <v>27.641711284673974</v>
      </c>
      <c r="D5" s="85">
        <v>1203.7290300000002</v>
      </c>
      <c r="E5" s="73">
        <v>-8.0422918250919668</v>
      </c>
      <c r="F5" s="85">
        <v>1330.8045100000002</v>
      </c>
      <c r="G5" s="86">
        <v>-10.360770541270393</v>
      </c>
      <c r="H5" s="86">
        <v>21.387537404298424</v>
      </c>
    </row>
    <row r="6" spans="1:65" x14ac:dyDescent="0.2">
      <c r="A6" s="84" t="s">
        <v>195</v>
      </c>
      <c r="B6" s="85">
        <v>404.33848999999992</v>
      </c>
      <c r="C6" s="86">
        <v>18.069977616145007</v>
      </c>
      <c r="D6" s="85">
        <v>4489.2381700000005</v>
      </c>
      <c r="E6" s="86">
        <v>13.52359922686669</v>
      </c>
      <c r="F6" s="85">
        <v>4891.5318200000011</v>
      </c>
      <c r="G6" s="86">
        <v>12.666033995088782</v>
      </c>
      <c r="H6" s="86">
        <v>78.612462595701572</v>
      </c>
    </row>
    <row r="7" spans="1:65" x14ac:dyDescent="0.2">
      <c r="A7" s="60" t="s">
        <v>442</v>
      </c>
      <c r="B7" s="61">
        <v>549.01700000000005</v>
      </c>
      <c r="C7" s="87">
        <v>20.450234740146346</v>
      </c>
      <c r="D7" s="61">
        <v>5692.967200000001</v>
      </c>
      <c r="E7" s="87">
        <v>8.1602390958081852</v>
      </c>
      <c r="F7" s="61">
        <v>6222.3363300000019</v>
      </c>
      <c r="G7" s="87">
        <v>6.7984246899531362</v>
      </c>
      <c r="H7" s="87">
        <v>100</v>
      </c>
    </row>
    <row r="8" spans="1:65" x14ac:dyDescent="0.2">
      <c r="A8" s="66" t="s">
        <v>431</v>
      </c>
      <c r="B8" s="426">
        <v>370.28481999999997</v>
      </c>
      <c r="C8" s="618">
        <v>18.434968220832982</v>
      </c>
      <c r="D8" s="426">
        <v>4176.85095</v>
      </c>
      <c r="E8" s="618">
        <v>16.320903323169254</v>
      </c>
      <c r="F8" s="426">
        <v>4554.7330300000003</v>
      </c>
      <c r="G8" s="618">
        <v>14.9581517326606</v>
      </c>
      <c r="H8" s="618">
        <v>73.199724162129925</v>
      </c>
    </row>
    <row r="9" spans="1:65" x14ac:dyDescent="0.2">
      <c r="H9" s="79" t="s">
        <v>221</v>
      </c>
    </row>
    <row r="10" spans="1:65" x14ac:dyDescent="0.2">
      <c r="A10" s="80" t="s">
        <v>482</v>
      </c>
    </row>
    <row r="11" spans="1:65" x14ac:dyDescent="0.2">
      <c r="A11" s="80" t="s">
        <v>443</v>
      </c>
    </row>
    <row r="12" spans="1:65" x14ac:dyDescent="0.2">
      <c r="A12" s="133" t="s">
        <v>536</v>
      </c>
    </row>
  </sheetData>
  <mergeCells count="3">
    <mergeCell ref="B3:C3"/>
    <mergeCell ref="D3:E3"/>
    <mergeCell ref="F3:H3"/>
  </mergeCells>
  <conditionalFormatting sqref="E5">
    <cfRule type="cellIs" dxfId="178"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444</v>
      </c>
    </row>
    <row r="2" spans="1:3" ht="15.75" x14ac:dyDescent="0.25">
      <c r="A2" s="2"/>
      <c r="C2" s="55" t="s">
        <v>151</v>
      </c>
    </row>
    <row r="3" spans="1:3" ht="13.9" customHeight="1" x14ac:dyDescent="0.2">
      <c r="A3" s="90"/>
      <c r="B3" s="287">
        <f>INDICE!A3</f>
        <v>44501</v>
      </c>
      <c r="C3" s="619" t="s">
        <v>116</v>
      </c>
    </row>
    <row r="4" spans="1:3" x14ac:dyDescent="0.2">
      <c r="A4" s="370" t="s">
        <v>153</v>
      </c>
      <c r="B4" s="94">
        <v>10.50564</v>
      </c>
      <c r="C4" s="94">
        <v>97.535120000000035</v>
      </c>
    </row>
    <row r="5" spans="1:3" x14ac:dyDescent="0.2">
      <c r="A5" s="371" t="s">
        <v>154</v>
      </c>
      <c r="B5" s="96">
        <v>0.27626000000000001</v>
      </c>
      <c r="C5" s="96">
        <v>2.0497399999999999</v>
      </c>
    </row>
    <row r="6" spans="1:3" x14ac:dyDescent="0.2">
      <c r="A6" s="371" t="s">
        <v>155</v>
      </c>
      <c r="B6" s="96">
        <v>4.2847600000000003</v>
      </c>
      <c r="C6" s="96">
        <v>44.263059999999996</v>
      </c>
    </row>
    <row r="7" spans="1:3" x14ac:dyDescent="0.2">
      <c r="A7" s="371" t="s">
        <v>156</v>
      </c>
      <c r="B7" s="96">
        <v>5.29819</v>
      </c>
      <c r="C7" s="96">
        <v>49.887509999999992</v>
      </c>
    </row>
    <row r="8" spans="1:3" x14ac:dyDescent="0.2">
      <c r="A8" s="371" t="s">
        <v>157</v>
      </c>
      <c r="B8" s="96">
        <v>80.617679999999993</v>
      </c>
      <c r="C8" s="96">
        <v>720.24989999999991</v>
      </c>
    </row>
    <row r="9" spans="1:3" x14ac:dyDescent="0.2">
      <c r="A9" s="371" t="s">
        <v>158</v>
      </c>
      <c r="B9" s="96">
        <v>0.31448999999999999</v>
      </c>
      <c r="C9" s="96">
        <v>5.0736300000000005</v>
      </c>
    </row>
    <row r="10" spans="1:3" x14ac:dyDescent="0.2">
      <c r="A10" s="371" t="s">
        <v>159</v>
      </c>
      <c r="B10" s="96">
        <v>1.1298800000000002</v>
      </c>
      <c r="C10" s="96">
        <v>11.525719999999996</v>
      </c>
    </row>
    <row r="11" spans="1:3" x14ac:dyDescent="0.2">
      <c r="A11" s="371" t="s">
        <v>516</v>
      </c>
      <c r="B11" s="96">
        <v>4.7859600000000002</v>
      </c>
      <c r="C11" s="96">
        <v>43.076519999999988</v>
      </c>
    </row>
    <row r="12" spans="1:3" x14ac:dyDescent="0.2">
      <c r="A12" s="371" t="s">
        <v>160</v>
      </c>
      <c r="B12" s="96">
        <v>0.96025999999999989</v>
      </c>
      <c r="C12" s="96">
        <v>9.3627999999999982</v>
      </c>
    </row>
    <row r="13" spans="1:3" x14ac:dyDescent="0.2">
      <c r="A13" s="371" t="s">
        <v>161</v>
      </c>
      <c r="B13" s="96">
        <v>5.0987999999999998</v>
      </c>
      <c r="C13" s="96">
        <v>42.614009999999993</v>
      </c>
    </row>
    <row r="14" spans="1:3" x14ac:dyDescent="0.2">
      <c r="A14" s="371" t="s">
        <v>162</v>
      </c>
      <c r="B14" s="96">
        <v>0.66801999999999995</v>
      </c>
      <c r="C14" s="96">
        <v>7.4440599999999995</v>
      </c>
    </row>
    <row r="15" spans="1:3" x14ac:dyDescent="0.2">
      <c r="A15" s="371" t="s">
        <v>163</v>
      </c>
      <c r="B15" s="96">
        <v>0.36817</v>
      </c>
      <c r="C15" s="96">
        <v>2.67388</v>
      </c>
    </row>
    <row r="16" spans="1:3" x14ac:dyDescent="0.2">
      <c r="A16" s="371" t="s">
        <v>164</v>
      </c>
      <c r="B16" s="96">
        <v>23.152839999999998</v>
      </c>
      <c r="C16" s="96">
        <v>233.79796999999999</v>
      </c>
    </row>
    <row r="17" spans="1:3" x14ac:dyDescent="0.2">
      <c r="A17" s="371" t="s">
        <v>165</v>
      </c>
      <c r="B17" s="96">
        <v>8.8319999999999996E-2</v>
      </c>
      <c r="C17" s="96">
        <v>0.82940000000000003</v>
      </c>
    </row>
    <row r="18" spans="1:3" x14ac:dyDescent="0.2">
      <c r="A18" s="371" t="s">
        <v>166</v>
      </c>
      <c r="B18" s="96">
        <v>0.97333999999999987</v>
      </c>
      <c r="C18" s="96">
        <v>4.9339799999999991</v>
      </c>
    </row>
    <row r="19" spans="1:3" x14ac:dyDescent="0.2">
      <c r="A19" s="371" t="s">
        <v>167</v>
      </c>
      <c r="B19" s="96">
        <v>4.8441599999999996</v>
      </c>
      <c r="C19" s="96">
        <v>43.650749999999995</v>
      </c>
    </row>
    <row r="20" spans="1:3" x14ac:dyDescent="0.2">
      <c r="A20" s="371" t="s">
        <v>168</v>
      </c>
      <c r="B20" s="96">
        <v>0.47436</v>
      </c>
      <c r="C20" s="96">
        <v>4.12364</v>
      </c>
    </row>
    <row r="21" spans="1:3" x14ac:dyDescent="0.2">
      <c r="A21" s="371" t="s">
        <v>169</v>
      </c>
      <c r="B21" s="96">
        <v>0.26504</v>
      </c>
      <c r="C21" s="96">
        <v>1.9337200000000001</v>
      </c>
    </row>
    <row r="22" spans="1:3" x14ac:dyDescent="0.2">
      <c r="A22" s="372" t="s">
        <v>170</v>
      </c>
      <c r="B22" s="96">
        <v>0.57234000000000007</v>
      </c>
      <c r="C22" s="96">
        <v>5.7790999999999988</v>
      </c>
    </row>
    <row r="23" spans="1:3" x14ac:dyDescent="0.2">
      <c r="A23" s="373" t="s">
        <v>434</v>
      </c>
      <c r="B23" s="100">
        <v>144.67851000000002</v>
      </c>
      <c r="C23" s="100">
        <v>1330.8045100000002</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77" priority="3" operator="between">
      <formula>0</formula>
      <formula>0.5</formula>
    </cfRule>
    <cfRule type="cellIs" dxfId="176" priority="4" operator="between">
      <formula>0</formula>
      <formula>0.49</formula>
    </cfRule>
  </conditionalFormatting>
  <conditionalFormatting sqref="C5:C22">
    <cfRule type="cellIs" dxfId="175" priority="1" operator="between">
      <formula>0</formula>
      <formula>0.5</formula>
    </cfRule>
    <cfRule type="cellIs" dxfId="17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9" t="s">
        <v>0</v>
      </c>
      <c r="B1" s="799"/>
      <c r="C1" s="799"/>
      <c r="D1" s="799"/>
      <c r="E1" s="799"/>
      <c r="F1" s="799"/>
    </row>
    <row r="2" spans="1:6" ht="12.75" x14ac:dyDescent="0.2">
      <c r="A2" s="800"/>
      <c r="B2" s="800"/>
      <c r="C2" s="800"/>
      <c r="D2" s="800"/>
      <c r="E2" s="800"/>
      <c r="F2" s="800"/>
    </row>
    <row r="3" spans="1:6" ht="29.65" customHeight="1" x14ac:dyDescent="0.25">
      <c r="A3" s="20"/>
      <c r="B3" s="21" t="s">
        <v>42</v>
      </c>
      <c r="C3" s="21" t="s">
        <v>43</v>
      </c>
      <c r="D3" s="22" t="s">
        <v>44</v>
      </c>
      <c r="E3" s="22" t="s">
        <v>420</v>
      </c>
      <c r="F3" s="460" t="s">
        <v>421</v>
      </c>
    </row>
    <row r="4" spans="1:6" ht="12.75" x14ac:dyDescent="0.2">
      <c r="A4" s="23" t="s">
        <v>45</v>
      </c>
      <c r="B4" s="286"/>
      <c r="C4" s="286"/>
      <c r="D4" s="286"/>
      <c r="E4" s="286"/>
      <c r="F4" s="460"/>
    </row>
    <row r="5" spans="1:6" ht="12.75" x14ac:dyDescent="0.2">
      <c r="A5" s="24" t="s">
        <v>46</v>
      </c>
      <c r="B5" s="25" t="s">
        <v>538</v>
      </c>
      <c r="C5" s="26" t="s">
        <v>47</v>
      </c>
      <c r="D5" s="27">
        <v>4640.2666106798524</v>
      </c>
      <c r="E5" s="296">
        <v>4719.942329999998</v>
      </c>
      <c r="F5" s="28" t="s">
        <v>679</v>
      </c>
    </row>
    <row r="6" spans="1:6" ht="12.75" x14ac:dyDescent="0.2">
      <c r="A6" s="19" t="s">
        <v>414</v>
      </c>
      <c r="B6" s="28" t="s">
        <v>538</v>
      </c>
      <c r="C6" s="29" t="s">
        <v>47</v>
      </c>
      <c r="D6" s="30">
        <v>131.93268000000003</v>
      </c>
      <c r="E6" s="297">
        <v>182.18990999999997</v>
      </c>
      <c r="F6" s="28" t="s">
        <v>679</v>
      </c>
    </row>
    <row r="7" spans="1:6" ht="12.75" x14ac:dyDescent="0.2">
      <c r="A7" s="19" t="s">
        <v>48</v>
      </c>
      <c r="B7" s="28" t="s">
        <v>538</v>
      </c>
      <c r="C7" s="29" t="s">
        <v>47</v>
      </c>
      <c r="D7" s="30">
        <v>483.56007000000005</v>
      </c>
      <c r="E7" s="297">
        <v>448.28533999999974</v>
      </c>
      <c r="F7" s="28" t="s">
        <v>679</v>
      </c>
    </row>
    <row r="8" spans="1:6" ht="12.75" x14ac:dyDescent="0.2">
      <c r="A8" s="19" t="s">
        <v>49</v>
      </c>
      <c r="B8" s="28" t="s">
        <v>538</v>
      </c>
      <c r="C8" s="29" t="s">
        <v>47</v>
      </c>
      <c r="D8" s="30">
        <v>432.24624000000028</v>
      </c>
      <c r="E8" s="297">
        <v>376.76836999999978</v>
      </c>
      <c r="F8" s="28" t="s">
        <v>679</v>
      </c>
    </row>
    <row r="9" spans="1:6" ht="12.75" x14ac:dyDescent="0.2">
      <c r="A9" s="19" t="s">
        <v>571</v>
      </c>
      <c r="B9" s="28" t="s">
        <v>538</v>
      </c>
      <c r="C9" s="29" t="s">
        <v>47</v>
      </c>
      <c r="D9" s="30">
        <v>1904.0883200000007</v>
      </c>
      <c r="E9" s="297">
        <v>1919.2600899999991</v>
      </c>
      <c r="F9" s="28" t="s">
        <v>679</v>
      </c>
    </row>
    <row r="10" spans="1:6" ht="12.75" x14ac:dyDescent="0.2">
      <c r="A10" s="31" t="s">
        <v>50</v>
      </c>
      <c r="B10" s="32" t="s">
        <v>538</v>
      </c>
      <c r="C10" s="33" t="s">
        <v>514</v>
      </c>
      <c r="D10" s="34">
        <v>29650.959000000003</v>
      </c>
      <c r="E10" s="298">
        <v>39060.620999999999</v>
      </c>
      <c r="F10" s="32" t="s">
        <v>679</v>
      </c>
    </row>
    <row r="11" spans="1:6" ht="12.75" x14ac:dyDescent="0.2">
      <c r="A11" s="35" t="s">
        <v>51</v>
      </c>
      <c r="B11" s="36"/>
      <c r="C11" s="37"/>
      <c r="D11" s="38"/>
      <c r="E11" s="38"/>
      <c r="F11" s="459"/>
    </row>
    <row r="12" spans="1:6" ht="12.75" x14ac:dyDescent="0.2">
      <c r="A12" s="19" t="s">
        <v>52</v>
      </c>
      <c r="B12" s="28" t="s">
        <v>538</v>
      </c>
      <c r="C12" s="29" t="s">
        <v>47</v>
      </c>
      <c r="D12" s="30">
        <v>5027.2430000000004</v>
      </c>
      <c r="E12" s="297">
        <v>4973.1712200000002</v>
      </c>
      <c r="F12" s="25" t="s">
        <v>679</v>
      </c>
    </row>
    <row r="13" spans="1:6" ht="12.75" x14ac:dyDescent="0.2">
      <c r="A13" s="19" t="s">
        <v>53</v>
      </c>
      <c r="B13" s="28" t="s">
        <v>538</v>
      </c>
      <c r="C13" s="29" t="s">
        <v>54</v>
      </c>
      <c r="D13" s="30">
        <v>40408.76468</v>
      </c>
      <c r="E13" s="297">
        <v>36882.289450000004</v>
      </c>
      <c r="F13" s="28" t="s">
        <v>679</v>
      </c>
    </row>
    <row r="14" spans="1:6" ht="12.75" x14ac:dyDescent="0.2">
      <c r="A14" s="19" t="s">
        <v>55</v>
      </c>
      <c r="B14" s="28" t="s">
        <v>538</v>
      </c>
      <c r="C14" s="29" t="s">
        <v>56</v>
      </c>
      <c r="D14" s="39">
        <v>68.88</v>
      </c>
      <c r="E14" s="299">
        <v>71.549023896494603</v>
      </c>
      <c r="F14" s="28" t="s">
        <v>679</v>
      </c>
    </row>
    <row r="15" spans="1:6" ht="12.75" x14ac:dyDescent="0.2">
      <c r="A15" s="19" t="s">
        <v>422</v>
      </c>
      <c r="B15" s="28" t="s">
        <v>538</v>
      </c>
      <c r="C15" s="29" t="s">
        <v>47</v>
      </c>
      <c r="D15" s="30">
        <v>830.72699999999963</v>
      </c>
      <c r="E15" s="297">
        <v>224.38399999999933</v>
      </c>
      <c r="F15" s="32" t="s">
        <v>679</v>
      </c>
    </row>
    <row r="16" spans="1:6" ht="12.75" x14ac:dyDescent="0.2">
      <c r="A16" s="23" t="s">
        <v>57</v>
      </c>
      <c r="B16" s="25"/>
      <c r="C16" s="26"/>
      <c r="D16" s="40"/>
      <c r="E16" s="40"/>
      <c r="F16" s="459"/>
    </row>
    <row r="17" spans="1:6" ht="12.75" x14ac:dyDescent="0.2">
      <c r="A17" s="24" t="s">
        <v>58</v>
      </c>
      <c r="B17" s="25" t="s">
        <v>538</v>
      </c>
      <c r="C17" s="26" t="s">
        <v>47</v>
      </c>
      <c r="D17" s="27">
        <v>5238.7280000000001</v>
      </c>
      <c r="E17" s="296">
        <v>5241.8040000000001</v>
      </c>
      <c r="F17" s="25" t="s">
        <v>679</v>
      </c>
    </row>
    <row r="18" spans="1:6" ht="12.75" x14ac:dyDescent="0.2">
      <c r="A18" s="19" t="s">
        <v>59</v>
      </c>
      <c r="B18" s="28" t="s">
        <v>538</v>
      </c>
      <c r="C18" s="29" t="s">
        <v>60</v>
      </c>
      <c r="D18" s="39">
        <v>78.078224581461825</v>
      </c>
      <c r="E18" s="299">
        <v>80.728205063291142</v>
      </c>
      <c r="F18" s="28" t="s">
        <v>679</v>
      </c>
    </row>
    <row r="19" spans="1:6" ht="12.75" x14ac:dyDescent="0.2">
      <c r="A19" s="31" t="s">
        <v>61</v>
      </c>
      <c r="B19" s="32" t="s">
        <v>538</v>
      </c>
      <c r="C19" s="41" t="s">
        <v>47</v>
      </c>
      <c r="D19" s="34">
        <v>14989.232</v>
      </c>
      <c r="E19" s="298">
        <v>15139.178</v>
      </c>
      <c r="F19" s="32" t="s">
        <v>679</v>
      </c>
    </row>
    <row r="20" spans="1:6" ht="12.75" x14ac:dyDescent="0.2">
      <c r="A20" s="23" t="s">
        <v>66</v>
      </c>
      <c r="B20" s="25"/>
      <c r="C20" s="26"/>
      <c r="D20" s="27"/>
      <c r="E20" s="27"/>
      <c r="F20" s="459"/>
    </row>
    <row r="21" spans="1:6" ht="12.75" x14ac:dyDescent="0.2">
      <c r="A21" s="24" t="s">
        <v>67</v>
      </c>
      <c r="B21" s="25" t="s">
        <v>68</v>
      </c>
      <c r="C21" s="26" t="s">
        <v>69</v>
      </c>
      <c r="D21" s="43">
        <v>83.523809523809518</v>
      </c>
      <c r="E21" s="300">
        <v>81.033181818181816</v>
      </c>
      <c r="F21" s="28" t="s">
        <v>679</v>
      </c>
    </row>
    <row r="22" spans="1:6" ht="12.75" x14ac:dyDescent="0.2">
      <c r="A22" s="19" t="s">
        <v>70</v>
      </c>
      <c r="B22" s="28" t="s">
        <v>71</v>
      </c>
      <c r="C22" s="29" t="s">
        <v>72</v>
      </c>
      <c r="D22" s="44">
        <v>1.160147619047619</v>
      </c>
      <c r="E22" s="301">
        <v>1.1414045454545456</v>
      </c>
      <c r="F22" s="28" t="s">
        <v>679</v>
      </c>
    </row>
    <row r="23" spans="1:6" ht="12.75" x14ac:dyDescent="0.2">
      <c r="A23" s="19" t="s">
        <v>73</v>
      </c>
      <c r="B23" s="28" t="s">
        <v>574</v>
      </c>
      <c r="C23" s="29" t="s">
        <v>74</v>
      </c>
      <c r="D23" s="42">
        <v>148.2827944</v>
      </c>
      <c r="E23" s="302">
        <v>151.07164257999997</v>
      </c>
      <c r="F23" s="28" t="s">
        <v>679</v>
      </c>
    </row>
    <row r="24" spans="1:6" ht="12.75" x14ac:dyDescent="0.2">
      <c r="A24" s="19" t="s">
        <v>75</v>
      </c>
      <c r="B24" s="28" t="s">
        <v>574</v>
      </c>
      <c r="C24" s="29" t="s">
        <v>74</v>
      </c>
      <c r="D24" s="42">
        <v>135.51318057419357</v>
      </c>
      <c r="E24" s="302">
        <v>138.12949954000001</v>
      </c>
      <c r="F24" s="28" t="s">
        <v>679</v>
      </c>
    </row>
    <row r="25" spans="1:6" ht="12.75" x14ac:dyDescent="0.2">
      <c r="A25" s="19" t="s">
        <v>76</v>
      </c>
      <c r="B25" s="28" t="s">
        <v>574</v>
      </c>
      <c r="C25" s="29" t="s">
        <v>77</v>
      </c>
      <c r="D25" s="42">
        <v>16.12</v>
      </c>
      <c r="E25" s="302">
        <v>16.920000000000002</v>
      </c>
      <c r="F25" s="28" t="s">
        <v>679</v>
      </c>
    </row>
    <row r="26" spans="1:6" ht="12.75" x14ac:dyDescent="0.2">
      <c r="A26" s="31" t="s">
        <v>691</v>
      </c>
      <c r="B26" s="32" t="s">
        <v>574</v>
      </c>
      <c r="C26" s="33" t="s">
        <v>78</v>
      </c>
      <c r="D26" s="44">
        <v>8.3919162799999985</v>
      </c>
      <c r="E26" s="301">
        <v>8.323821109999999</v>
      </c>
      <c r="F26" s="32" t="s">
        <v>679</v>
      </c>
    </row>
    <row r="27" spans="1:6" ht="12.75" x14ac:dyDescent="0.2">
      <c r="A27" s="35" t="s">
        <v>79</v>
      </c>
      <c r="B27" s="36"/>
      <c r="C27" s="37"/>
      <c r="D27" s="38"/>
      <c r="E27" s="38"/>
      <c r="F27" s="459"/>
    </row>
    <row r="28" spans="1:6" ht="12.75" x14ac:dyDescent="0.2">
      <c r="A28" s="19" t="s">
        <v>80</v>
      </c>
      <c r="B28" s="28" t="s">
        <v>81</v>
      </c>
      <c r="C28" s="29" t="s">
        <v>423</v>
      </c>
      <c r="D28" s="45">
        <v>17.7</v>
      </c>
      <c r="E28" s="303">
        <v>3.4</v>
      </c>
      <c r="F28" s="28" t="s">
        <v>659</v>
      </c>
    </row>
    <row r="29" spans="1:6" x14ac:dyDescent="0.2">
      <c r="A29" s="19" t="s">
        <v>82</v>
      </c>
      <c r="B29" s="28" t="s">
        <v>81</v>
      </c>
      <c r="C29" s="29" t="s">
        <v>423</v>
      </c>
      <c r="D29" s="46">
        <v>-0.9</v>
      </c>
      <c r="E29" s="304">
        <v>4.8</v>
      </c>
      <c r="F29" s="629">
        <v>44501</v>
      </c>
    </row>
    <row r="30" spans="1:6" ht="12.75" x14ac:dyDescent="0.2">
      <c r="A30" s="47" t="s">
        <v>83</v>
      </c>
      <c r="B30" s="28" t="s">
        <v>81</v>
      </c>
      <c r="C30" s="29" t="s">
        <v>423</v>
      </c>
      <c r="D30" s="46">
        <v>4.8</v>
      </c>
      <c r="E30" s="304">
        <v>12.4</v>
      </c>
      <c r="F30" s="629">
        <v>44501</v>
      </c>
    </row>
    <row r="31" spans="1:6" ht="12.75" x14ac:dyDescent="0.2">
      <c r="A31" s="47" t="s">
        <v>84</v>
      </c>
      <c r="B31" s="28" t="s">
        <v>81</v>
      </c>
      <c r="C31" s="29" t="s">
        <v>423</v>
      </c>
      <c r="D31" s="46">
        <v>1.4</v>
      </c>
      <c r="E31" s="304">
        <v>7</v>
      </c>
      <c r="F31" s="629">
        <v>44501</v>
      </c>
    </row>
    <row r="32" spans="1:6" ht="12.75" x14ac:dyDescent="0.2">
      <c r="A32" s="47" t="s">
        <v>85</v>
      </c>
      <c r="B32" s="28" t="s">
        <v>81</v>
      </c>
      <c r="C32" s="29" t="s">
        <v>423</v>
      </c>
      <c r="D32" s="46">
        <v>5</v>
      </c>
      <c r="E32" s="304">
        <v>14.1</v>
      </c>
      <c r="F32" s="629">
        <v>44501</v>
      </c>
    </row>
    <row r="33" spans="1:7" ht="12.75" x14ac:dyDescent="0.2">
      <c r="A33" s="47" t="s">
        <v>86</v>
      </c>
      <c r="B33" s="28" t="s">
        <v>81</v>
      </c>
      <c r="C33" s="29" t="s">
        <v>423</v>
      </c>
      <c r="D33" s="46">
        <v>-8.9</v>
      </c>
      <c r="E33" s="304">
        <v>-2.2000000000000002</v>
      </c>
      <c r="F33" s="629">
        <v>44501</v>
      </c>
    </row>
    <row r="34" spans="1:7" ht="12.75" x14ac:dyDescent="0.2">
      <c r="A34" s="47" t="s">
        <v>87</v>
      </c>
      <c r="B34" s="28" t="s">
        <v>81</v>
      </c>
      <c r="C34" s="29" t="s">
        <v>423</v>
      </c>
      <c r="D34" s="46">
        <v>-1</v>
      </c>
      <c r="E34" s="304">
        <v>0.4</v>
      </c>
      <c r="F34" s="629">
        <v>44501</v>
      </c>
    </row>
    <row r="35" spans="1:7" ht="12.75" x14ac:dyDescent="0.2">
      <c r="A35" s="47" t="s">
        <v>88</v>
      </c>
      <c r="B35" s="28" t="s">
        <v>81</v>
      </c>
      <c r="C35" s="29" t="s">
        <v>423</v>
      </c>
      <c r="D35" s="46">
        <v>1</v>
      </c>
      <c r="E35" s="304">
        <v>10.199999999999999</v>
      </c>
      <c r="F35" s="629">
        <v>44501</v>
      </c>
    </row>
    <row r="36" spans="1:7" x14ac:dyDescent="0.2">
      <c r="A36" s="19" t="s">
        <v>89</v>
      </c>
      <c r="B36" s="28" t="s">
        <v>90</v>
      </c>
      <c r="C36" s="29" t="s">
        <v>423</v>
      </c>
      <c r="D36" s="46">
        <v>-2.2999999999999998</v>
      </c>
      <c r="E36" s="304">
        <v>1</v>
      </c>
      <c r="F36" s="629">
        <v>44501</v>
      </c>
    </row>
    <row r="37" spans="1:7" ht="12.75" x14ac:dyDescent="0.2">
      <c r="A37" s="19" t="s">
        <v>692</v>
      </c>
      <c r="B37" s="28" t="s">
        <v>81</v>
      </c>
      <c r="C37" s="29" t="s">
        <v>423</v>
      </c>
      <c r="D37" s="46">
        <v>402.7</v>
      </c>
      <c r="E37" s="304">
        <v>633</v>
      </c>
      <c r="F37" s="629">
        <v>44501</v>
      </c>
      <c r="G37" s="629"/>
    </row>
    <row r="38" spans="1:7" ht="12.75" x14ac:dyDescent="0.2">
      <c r="A38" s="31" t="s">
        <v>91</v>
      </c>
      <c r="B38" s="32" t="s">
        <v>92</v>
      </c>
      <c r="C38" s="33" t="s">
        <v>423</v>
      </c>
      <c r="D38" s="48">
        <v>-20.5</v>
      </c>
      <c r="E38" s="732">
        <v>-12.3</v>
      </c>
      <c r="F38" s="629">
        <v>44501</v>
      </c>
    </row>
    <row r="39" spans="1:7" ht="12.75" x14ac:dyDescent="0.2">
      <c r="A39" s="35" t="s">
        <v>62</v>
      </c>
      <c r="B39" s="36"/>
      <c r="C39" s="37"/>
      <c r="D39" s="38"/>
      <c r="E39" s="38"/>
      <c r="F39" s="459"/>
    </row>
    <row r="40" spans="1:7" ht="12.75" x14ac:dyDescent="0.2">
      <c r="A40" s="19" t="s">
        <v>63</v>
      </c>
      <c r="B40" s="28" t="s">
        <v>538</v>
      </c>
      <c r="C40" s="29" t="s">
        <v>47</v>
      </c>
      <c r="D40" s="42">
        <v>8.6099999999999996E-2</v>
      </c>
      <c r="E40" s="302">
        <v>7.7900000000000011E-2</v>
      </c>
      <c r="F40" s="28" t="s">
        <v>679</v>
      </c>
    </row>
    <row r="41" spans="1:7" ht="12.75" x14ac:dyDescent="0.2">
      <c r="A41" s="19" t="s">
        <v>50</v>
      </c>
      <c r="B41" s="28" t="s">
        <v>538</v>
      </c>
      <c r="C41" s="29" t="s">
        <v>54</v>
      </c>
      <c r="D41" s="30">
        <v>40.656818844092001</v>
      </c>
      <c r="E41" s="297">
        <v>38.544476259557996</v>
      </c>
      <c r="F41" s="28" t="s">
        <v>679</v>
      </c>
    </row>
    <row r="42" spans="1:7" ht="12.75" x14ac:dyDescent="0.2">
      <c r="A42" s="19" t="s">
        <v>64</v>
      </c>
      <c r="B42" s="28" t="s">
        <v>538</v>
      </c>
      <c r="C42" s="29" t="s">
        <v>60</v>
      </c>
      <c r="D42" s="770">
        <v>1.8170065571029444E-3</v>
      </c>
      <c r="E42" s="745">
        <v>1.8241748305428984E-3</v>
      </c>
      <c r="F42" s="629">
        <v>44501</v>
      </c>
    </row>
    <row r="43" spans="1:7" ht="12.75" x14ac:dyDescent="0.2">
      <c r="A43" s="31" t="s">
        <v>65</v>
      </c>
      <c r="B43" s="32" t="s">
        <v>538</v>
      </c>
      <c r="C43" s="33" t="s">
        <v>60</v>
      </c>
      <c r="D43" s="770">
        <v>9.4135813973757421E-2</v>
      </c>
      <c r="E43" s="745">
        <v>9.8678605902241007E-2</v>
      </c>
      <c r="F43" s="629">
        <v>44501</v>
      </c>
    </row>
    <row r="44" spans="1:7" x14ac:dyDescent="0.2">
      <c r="A44" s="35" t="s">
        <v>93</v>
      </c>
      <c r="B44" s="36"/>
      <c r="C44" s="37"/>
      <c r="D44" s="38"/>
      <c r="E44" s="38"/>
      <c r="F44" s="459"/>
    </row>
    <row r="45" spans="1:7" ht="12.75" x14ac:dyDescent="0.2">
      <c r="A45" s="49" t="s">
        <v>94</v>
      </c>
      <c r="B45" s="28" t="s">
        <v>81</v>
      </c>
      <c r="C45" s="29" t="s">
        <v>423</v>
      </c>
      <c r="D45" s="46">
        <v>34.6</v>
      </c>
      <c r="E45" s="304">
        <v>46.4</v>
      </c>
      <c r="F45" s="629">
        <v>44501</v>
      </c>
    </row>
    <row r="46" spans="1:7" ht="12.75" x14ac:dyDescent="0.2">
      <c r="A46" s="50" t="s">
        <v>95</v>
      </c>
      <c r="B46" s="28" t="s">
        <v>81</v>
      </c>
      <c r="C46" s="29" t="s">
        <v>423</v>
      </c>
      <c r="D46" s="46">
        <v>36.1</v>
      </c>
      <c r="E46" s="304">
        <v>48.7</v>
      </c>
      <c r="F46" s="629">
        <v>44501</v>
      </c>
    </row>
    <row r="47" spans="1:7" ht="12.75" x14ac:dyDescent="0.2">
      <c r="A47" s="50" t="s">
        <v>96</v>
      </c>
      <c r="B47" s="28" t="s">
        <v>81</v>
      </c>
      <c r="C47" s="29" t="s">
        <v>423</v>
      </c>
      <c r="D47" s="46">
        <v>38.6</v>
      </c>
      <c r="E47" s="304">
        <v>54.9</v>
      </c>
      <c r="F47" s="629">
        <v>44501</v>
      </c>
    </row>
    <row r="48" spans="1:7" ht="12.75" x14ac:dyDescent="0.2">
      <c r="A48" s="49" t="s">
        <v>97</v>
      </c>
      <c r="B48" s="28" t="s">
        <v>81</v>
      </c>
      <c r="C48" s="29" t="s">
        <v>423</v>
      </c>
      <c r="D48" s="46">
        <v>38.299999999999997</v>
      </c>
      <c r="E48" s="304">
        <v>48.4</v>
      </c>
      <c r="F48" s="629">
        <v>44501</v>
      </c>
    </row>
    <row r="49" spans="1:7" ht="12.75" x14ac:dyDescent="0.2">
      <c r="A49" s="306" t="s">
        <v>98</v>
      </c>
      <c r="B49" s="28" t="s">
        <v>81</v>
      </c>
      <c r="C49" s="29" t="s">
        <v>423</v>
      </c>
      <c r="D49" s="46">
        <v>34.299999999999997</v>
      </c>
      <c r="E49" s="304">
        <v>58.1</v>
      </c>
      <c r="F49" s="629">
        <v>44501</v>
      </c>
    </row>
    <row r="50" spans="1:7" ht="12.75" x14ac:dyDescent="0.2">
      <c r="A50" s="50" t="s">
        <v>99</v>
      </c>
      <c r="B50" s="28" t="s">
        <v>81</v>
      </c>
      <c r="C50" s="29" t="s">
        <v>423</v>
      </c>
      <c r="D50" s="46">
        <v>28.6</v>
      </c>
      <c r="E50" s="304">
        <v>43.8</v>
      </c>
      <c r="F50" s="629">
        <v>44501</v>
      </c>
    </row>
    <row r="51" spans="1:7" ht="12.75" x14ac:dyDescent="0.2">
      <c r="A51" s="50" t="s">
        <v>100</v>
      </c>
      <c r="B51" s="28" t="s">
        <v>81</v>
      </c>
      <c r="C51" s="29" t="s">
        <v>423</v>
      </c>
      <c r="D51" s="46">
        <v>62.6</v>
      </c>
      <c r="E51" s="304">
        <v>111.3</v>
      </c>
      <c r="F51" s="629">
        <v>44501</v>
      </c>
    </row>
    <row r="52" spans="1:7" ht="12.75" x14ac:dyDescent="0.2">
      <c r="A52" s="50" t="s">
        <v>101</v>
      </c>
      <c r="B52" s="28" t="s">
        <v>81</v>
      </c>
      <c r="C52" s="29" t="s">
        <v>423</v>
      </c>
      <c r="D52" s="45">
        <v>212.7</v>
      </c>
      <c r="E52" s="733">
        <v>287.10000000000002</v>
      </c>
      <c r="F52" s="629">
        <v>44501</v>
      </c>
    </row>
    <row r="53" spans="1:7" ht="12.75" x14ac:dyDescent="0.2">
      <c r="A53" s="49" t="s">
        <v>102</v>
      </c>
      <c r="B53" s="28" t="s">
        <v>81</v>
      </c>
      <c r="C53" s="29" t="s">
        <v>423</v>
      </c>
      <c r="D53" s="45">
        <v>124.8</v>
      </c>
      <c r="E53" s="733">
        <v>195.2</v>
      </c>
      <c r="F53" s="629">
        <v>44501</v>
      </c>
    </row>
    <row r="54" spans="1:7" ht="12.75" x14ac:dyDescent="0.2">
      <c r="A54" s="51" t="s">
        <v>103</v>
      </c>
      <c r="B54" s="32" t="s">
        <v>81</v>
      </c>
      <c r="C54" s="33" t="s">
        <v>423</v>
      </c>
      <c r="D54" s="48">
        <v>85.4</v>
      </c>
      <c r="E54" s="305">
        <v>113.4</v>
      </c>
      <c r="F54" s="630">
        <v>44501</v>
      </c>
    </row>
    <row r="55" spans="1:7" ht="12.75" x14ac:dyDescent="0.2">
      <c r="F55" s="55" t="s">
        <v>582</v>
      </c>
    </row>
    <row r="56" spans="1:7" ht="12.75" x14ac:dyDescent="0.2">
      <c r="A56" s="292" t="s">
        <v>553</v>
      </c>
      <c r="B56" s="294"/>
      <c r="C56" s="294"/>
      <c r="D56" s="295"/>
    </row>
    <row r="57" spans="1:7" ht="12.75" x14ac:dyDescent="0.2">
      <c r="A57" s="292" t="s">
        <v>552</v>
      </c>
    </row>
    <row r="58" spans="1:7" ht="12.75" x14ac:dyDescent="0.2">
      <c r="A58" s="292"/>
    </row>
    <row r="59" spans="1:7" ht="12.75" x14ac:dyDescent="0.2">
      <c r="A59" s="74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809">
        <f>INDICE!A3</f>
        <v>44501</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425</v>
      </c>
      <c r="D4" s="82" t="s">
        <v>47</v>
      </c>
      <c r="E4" s="82" t="s">
        <v>425</v>
      </c>
      <c r="F4" s="82" t="s">
        <v>47</v>
      </c>
      <c r="G4" s="83"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621</v>
      </c>
      <c r="B5" s="386">
        <v>38.152286773794806</v>
      </c>
      <c r="C5" s="73">
        <v>1.3725354957582288</v>
      </c>
      <c r="D5" s="85">
        <v>388.2793572311495</v>
      </c>
      <c r="E5" s="86">
        <v>11.418006402355189</v>
      </c>
      <c r="F5" s="85">
        <v>417.42064276885037</v>
      </c>
      <c r="G5" s="86">
        <v>10.219773026087649</v>
      </c>
      <c r="H5" s="387">
        <v>7.454659641264695</v>
      </c>
    </row>
    <row r="6" spans="1:65" x14ac:dyDescent="0.2">
      <c r="A6" s="84" t="s">
        <v>196</v>
      </c>
      <c r="B6" s="386">
        <v>78.834999999999994</v>
      </c>
      <c r="C6" s="86">
        <v>-13.405243906457672</v>
      </c>
      <c r="D6" s="85">
        <v>982.73199999999997</v>
      </c>
      <c r="E6" s="86">
        <v>12.039364701509808</v>
      </c>
      <c r="F6" s="85">
        <v>1030.2950000000001</v>
      </c>
      <c r="G6" s="86">
        <v>12.316992074653061</v>
      </c>
      <c r="H6" s="387">
        <v>18.399901126475772</v>
      </c>
    </row>
    <row r="7" spans="1:65" x14ac:dyDescent="0.2">
      <c r="A7" s="84" t="s">
        <v>197</v>
      </c>
      <c r="B7" s="386">
        <v>102.943</v>
      </c>
      <c r="C7" s="86">
        <v>-19.575781249999999</v>
      </c>
      <c r="D7" s="85">
        <v>1265.1590000000001</v>
      </c>
      <c r="E7" s="86">
        <v>-6.6991887905604717</v>
      </c>
      <c r="F7" s="85">
        <v>1377.1590000000001</v>
      </c>
      <c r="G7" s="86">
        <v>-7.7589417280643005</v>
      </c>
      <c r="H7" s="387">
        <v>24.594499085636876</v>
      </c>
    </row>
    <row r="8" spans="1:65" x14ac:dyDescent="0.2">
      <c r="A8" s="84" t="s">
        <v>622</v>
      </c>
      <c r="B8" s="386">
        <v>82.040713226205199</v>
      </c>
      <c r="C8" s="86">
        <v>-70.56241927109474</v>
      </c>
      <c r="D8" s="85">
        <v>2450.0037304471534</v>
      </c>
      <c r="E8" s="86">
        <v>-3.2664327358595751</v>
      </c>
      <c r="F8" s="85">
        <v>2774.5847940946446</v>
      </c>
      <c r="G8" s="501">
        <v>2.0786854463755144</v>
      </c>
      <c r="H8" s="387">
        <v>49.550940146622658</v>
      </c>
      <c r="J8" s="85"/>
    </row>
    <row r="9" spans="1:65" x14ac:dyDescent="0.2">
      <c r="A9" s="60" t="s">
        <v>198</v>
      </c>
      <c r="B9" s="61">
        <v>301.971</v>
      </c>
      <c r="C9" s="646">
        <v>-43.595675631785454</v>
      </c>
      <c r="D9" s="61">
        <v>5086.1740876783033</v>
      </c>
      <c r="E9" s="87">
        <v>-0.55098972433653404</v>
      </c>
      <c r="F9" s="61">
        <v>5599.4594368634953</v>
      </c>
      <c r="G9" s="87">
        <v>1.6768938697067022</v>
      </c>
      <c r="H9" s="87">
        <v>100</v>
      </c>
    </row>
    <row r="10" spans="1:65" x14ac:dyDescent="0.2">
      <c r="H10" s="79" t="s">
        <v>221</v>
      </c>
    </row>
    <row r="11" spans="1:65" x14ac:dyDescent="0.2">
      <c r="A11" s="80" t="s">
        <v>482</v>
      </c>
    </row>
    <row r="12" spans="1:65" x14ac:dyDescent="0.2">
      <c r="A12" s="80" t="s">
        <v>625</v>
      </c>
    </row>
    <row r="13" spans="1:65" x14ac:dyDescent="0.2">
      <c r="A13" s="80" t="s">
        <v>623</v>
      </c>
    </row>
    <row r="14" spans="1:65" x14ac:dyDescent="0.2">
      <c r="A14" s="133" t="s">
        <v>536</v>
      </c>
    </row>
  </sheetData>
  <mergeCells count="3">
    <mergeCell ref="B3:C3"/>
    <mergeCell ref="D3:E3"/>
    <mergeCell ref="F3:H3"/>
  </mergeCells>
  <conditionalFormatting sqref="C9">
    <cfRule type="cellIs" dxfId="173" priority="1" operator="between">
      <formula>0</formula>
      <formula>0.5</formula>
    </cfRule>
    <cfRule type="cellIs" dxfId="17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244</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827" t="s">
        <v>454</v>
      </c>
      <c r="B3" s="827" t="s">
        <v>455</v>
      </c>
      <c r="C3" s="809">
        <f>INDICE!A3</f>
        <v>44501</v>
      </c>
      <c r="D3" s="810"/>
      <c r="E3" s="810" t="s">
        <v>115</v>
      </c>
      <c r="F3" s="810"/>
      <c r="G3" s="810" t="s">
        <v>116</v>
      </c>
      <c r="H3" s="810"/>
      <c r="I3" s="810"/>
    </row>
    <row r="4" spans="1:9" x14ac:dyDescent="0.2">
      <c r="A4" s="828"/>
      <c r="B4" s="828"/>
      <c r="C4" s="82" t="s">
        <v>47</v>
      </c>
      <c r="D4" s="82" t="s">
        <v>452</v>
      </c>
      <c r="E4" s="82" t="s">
        <v>47</v>
      </c>
      <c r="F4" s="82" t="s">
        <v>452</v>
      </c>
      <c r="G4" s="82" t="s">
        <v>47</v>
      </c>
      <c r="H4" s="83" t="s">
        <v>452</v>
      </c>
      <c r="I4" s="83" t="s">
        <v>106</v>
      </c>
    </row>
    <row r="5" spans="1:9" x14ac:dyDescent="0.2">
      <c r="A5" s="393"/>
      <c r="B5" s="398" t="s">
        <v>200</v>
      </c>
      <c r="C5" s="396">
        <v>104.88827000000001</v>
      </c>
      <c r="D5" s="142">
        <v>10.4087052631579</v>
      </c>
      <c r="E5" s="141">
        <v>1248.25899</v>
      </c>
      <c r="F5" s="531">
        <v>341.08091519434629</v>
      </c>
      <c r="G5" s="532">
        <v>1488.25899</v>
      </c>
      <c r="H5" s="531">
        <v>230.72422</v>
      </c>
      <c r="I5" s="399">
        <v>2.666656404454097</v>
      </c>
    </row>
    <row r="6" spans="1:9" x14ac:dyDescent="0.2">
      <c r="A6" s="11"/>
      <c r="B6" s="11" t="s">
        <v>232</v>
      </c>
      <c r="C6" s="396">
        <v>349.91268000000002</v>
      </c>
      <c r="D6" s="142">
        <v>84.16456842105265</v>
      </c>
      <c r="E6" s="144">
        <v>3867.6299299999996</v>
      </c>
      <c r="F6" s="142">
        <v>37.540182432432417</v>
      </c>
      <c r="G6" s="532">
        <v>4150.6299300000001</v>
      </c>
      <c r="H6" s="533">
        <v>32.947787636130684</v>
      </c>
      <c r="I6" s="399">
        <v>7.4370818249539772</v>
      </c>
    </row>
    <row r="7" spans="1:9" x14ac:dyDescent="0.2">
      <c r="A7" s="11"/>
      <c r="B7" s="260" t="s">
        <v>201</v>
      </c>
      <c r="C7" s="396">
        <v>581.80775999999992</v>
      </c>
      <c r="D7" s="142">
        <v>-31.228397163120576</v>
      </c>
      <c r="E7" s="144">
        <v>7065.4262199999994</v>
      </c>
      <c r="F7" s="142">
        <v>-6.2692196869196151</v>
      </c>
      <c r="G7" s="532">
        <v>7970.4262199999994</v>
      </c>
      <c r="H7" s="534">
        <v>-5.2493316690442295</v>
      </c>
      <c r="I7" s="399">
        <v>14.281377279496132</v>
      </c>
    </row>
    <row r="8" spans="1:9" x14ac:dyDescent="0.2">
      <c r="A8" s="498" t="s">
        <v>307</v>
      </c>
      <c r="B8" s="235"/>
      <c r="C8" s="146">
        <v>1036.60871</v>
      </c>
      <c r="D8" s="147">
        <v>-8.3458258178603035</v>
      </c>
      <c r="E8" s="146">
        <v>12181.315139999999</v>
      </c>
      <c r="F8" s="535">
        <v>14.56141390012225</v>
      </c>
      <c r="G8" s="536">
        <v>13609.315139999999</v>
      </c>
      <c r="H8" s="535">
        <v>13.562376001335103</v>
      </c>
      <c r="I8" s="537">
        <v>24.385115508904203</v>
      </c>
    </row>
    <row r="9" spans="1:9" x14ac:dyDescent="0.2">
      <c r="A9" s="393"/>
      <c r="B9" s="11" t="s">
        <v>202</v>
      </c>
      <c r="C9" s="396">
        <v>73.263069999999999</v>
      </c>
      <c r="D9" s="142" t="s">
        <v>142</v>
      </c>
      <c r="E9" s="144">
        <v>1943.8455100000001</v>
      </c>
      <c r="F9" s="538">
        <v>-35.205149666666664</v>
      </c>
      <c r="G9" s="532">
        <v>2013.8455100000001</v>
      </c>
      <c r="H9" s="538">
        <v>-39.451427841250748</v>
      </c>
      <c r="I9" s="399">
        <v>3.6084001930488108</v>
      </c>
    </row>
    <row r="10" spans="1:9" x14ac:dyDescent="0.2">
      <c r="A10" s="393"/>
      <c r="B10" s="11" t="s">
        <v>203</v>
      </c>
      <c r="C10" s="396">
        <v>0</v>
      </c>
      <c r="D10" s="142" t="s">
        <v>142</v>
      </c>
      <c r="E10" s="144">
        <v>145</v>
      </c>
      <c r="F10" s="531">
        <v>-52.459016393442624</v>
      </c>
      <c r="G10" s="144">
        <v>296</v>
      </c>
      <c r="H10" s="531">
        <v>-2.9508196721311477</v>
      </c>
      <c r="I10" s="481">
        <v>0.53037159595347905</v>
      </c>
    </row>
    <row r="11" spans="1:9" x14ac:dyDescent="0.2">
      <c r="A11" s="11"/>
      <c r="B11" s="11" t="s">
        <v>606</v>
      </c>
      <c r="C11" s="396">
        <v>52.184710000000003</v>
      </c>
      <c r="D11" s="142" t="s">
        <v>142</v>
      </c>
      <c r="E11" s="144">
        <v>157.60944000000001</v>
      </c>
      <c r="F11" s="539">
        <v>-61.275321867321864</v>
      </c>
      <c r="G11" s="144">
        <v>157.60944000000001</v>
      </c>
      <c r="H11" s="539">
        <v>-61.275321867321864</v>
      </c>
      <c r="I11" s="508">
        <v>0.28240395348018277</v>
      </c>
    </row>
    <row r="12" spans="1:9" x14ac:dyDescent="0.2">
      <c r="A12" s="652"/>
      <c r="B12" s="260" t="s">
        <v>204</v>
      </c>
      <c r="C12" s="396">
        <v>0</v>
      </c>
      <c r="D12" s="142" t="s">
        <v>142</v>
      </c>
      <c r="E12" s="144">
        <v>0</v>
      </c>
      <c r="F12" s="142">
        <v>-100</v>
      </c>
      <c r="G12" s="144">
        <v>0</v>
      </c>
      <c r="H12" s="534">
        <v>-100</v>
      </c>
      <c r="I12" s="396">
        <v>0</v>
      </c>
    </row>
    <row r="13" spans="1:9" x14ac:dyDescent="0.2">
      <c r="A13" s="498" t="s">
        <v>601</v>
      </c>
      <c r="B13" s="146"/>
      <c r="C13" s="146">
        <v>125.44777999999999</v>
      </c>
      <c r="D13" s="147" t="s">
        <v>142</v>
      </c>
      <c r="E13" s="146">
        <v>2246.4549499999998</v>
      </c>
      <c r="F13" s="535">
        <v>-56.098203048661333</v>
      </c>
      <c r="G13" s="536">
        <v>2467.4549500000003</v>
      </c>
      <c r="H13" s="535">
        <v>-55.9225625223294</v>
      </c>
      <c r="I13" s="537">
        <v>4.4211757424824727</v>
      </c>
    </row>
    <row r="14" spans="1:9" x14ac:dyDescent="0.2">
      <c r="A14" s="394"/>
      <c r="B14" s="397" t="s">
        <v>537</v>
      </c>
      <c r="C14" s="395">
        <v>0</v>
      </c>
      <c r="D14" s="142">
        <v>-100</v>
      </c>
      <c r="E14" s="141">
        <v>1211.4506999999999</v>
      </c>
      <c r="F14" s="142">
        <v>-23.180044388078638</v>
      </c>
      <c r="G14" s="144">
        <v>1405.4506999999999</v>
      </c>
      <c r="H14" s="539">
        <v>-10.878205453392525</v>
      </c>
      <c r="I14" s="481">
        <v>2.5182808472734264</v>
      </c>
    </row>
    <row r="15" spans="1:9" x14ac:dyDescent="0.2">
      <c r="A15" s="394"/>
      <c r="B15" s="397" t="s">
        <v>206</v>
      </c>
      <c r="C15" s="396">
        <v>59.212919999999997</v>
      </c>
      <c r="D15" s="142">
        <v>-58.879916666666666</v>
      </c>
      <c r="E15" s="144">
        <v>752.9390800000001</v>
      </c>
      <c r="F15" s="539">
        <v>23.432636065573785</v>
      </c>
      <c r="G15" s="144">
        <v>841.9390800000001</v>
      </c>
      <c r="H15" s="539">
        <v>38.022800000000018</v>
      </c>
      <c r="I15" s="481">
        <v>1.5085830187675808</v>
      </c>
    </row>
    <row r="16" spans="1:9" x14ac:dyDescent="0.2">
      <c r="A16" s="394"/>
      <c r="B16" s="397" t="s">
        <v>567</v>
      </c>
      <c r="C16" s="396">
        <v>273.94295999999997</v>
      </c>
      <c r="D16" s="142">
        <v>43.425633507853391</v>
      </c>
      <c r="E16" s="144">
        <v>3740.5292099999997</v>
      </c>
      <c r="F16" s="539">
        <v>-7.504223293768554</v>
      </c>
      <c r="G16" s="144">
        <v>4214.5292099999997</v>
      </c>
      <c r="H16" s="539">
        <v>-0.1059680018961912</v>
      </c>
      <c r="I16" s="480">
        <v>7.5515762949332945</v>
      </c>
    </row>
    <row r="17" spans="1:9" x14ac:dyDescent="0.2">
      <c r="A17" s="394"/>
      <c r="B17" s="397" t="s">
        <v>207</v>
      </c>
      <c r="C17" s="396">
        <v>226.95237</v>
      </c>
      <c r="D17" s="142">
        <v>160.86479310344828</v>
      </c>
      <c r="E17" s="144">
        <v>1486.69766</v>
      </c>
      <c r="F17" s="539">
        <v>62.303237991266379</v>
      </c>
      <c r="G17" s="532">
        <v>1566.69766</v>
      </c>
      <c r="H17" s="539">
        <v>25.738174959871589</v>
      </c>
      <c r="I17" s="399">
        <v>2.8072024942931795</v>
      </c>
    </row>
    <row r="18" spans="1:9" x14ac:dyDescent="0.2">
      <c r="A18" s="394"/>
      <c r="B18" s="397" t="s">
        <v>208</v>
      </c>
      <c r="C18" s="396">
        <v>0</v>
      </c>
      <c r="D18" s="142">
        <v>-100</v>
      </c>
      <c r="E18" s="144">
        <v>431.51792</v>
      </c>
      <c r="F18" s="73">
        <v>-53.946860192102456</v>
      </c>
      <c r="G18" s="532">
        <v>511.51792</v>
      </c>
      <c r="H18" s="539">
        <v>-54.450764024933221</v>
      </c>
      <c r="I18" s="399">
        <v>0.91653572834190544</v>
      </c>
    </row>
    <row r="19" spans="1:9" x14ac:dyDescent="0.2">
      <c r="A19" s="394"/>
      <c r="B19" s="397" t="s">
        <v>209</v>
      </c>
      <c r="C19" s="396">
        <v>198.874</v>
      </c>
      <c r="D19" s="142" t="s">
        <v>142</v>
      </c>
      <c r="E19" s="144">
        <v>2568.6563799999999</v>
      </c>
      <c r="F19" s="73">
        <v>162.10779387755102</v>
      </c>
      <c r="G19" s="532">
        <v>2568.6563799999999</v>
      </c>
      <c r="H19" s="539">
        <v>137.8385537037037</v>
      </c>
      <c r="I19" s="399">
        <v>4.6025080530969129</v>
      </c>
    </row>
    <row r="20" spans="1:9" x14ac:dyDescent="0.2">
      <c r="A20" s="652"/>
      <c r="B20" s="397" t="s">
        <v>240</v>
      </c>
      <c r="C20" s="396">
        <v>42.632649999999998</v>
      </c>
      <c r="D20" s="142">
        <v>9.3144871794871733</v>
      </c>
      <c r="E20" s="144">
        <v>511.00700000000001</v>
      </c>
      <c r="F20" s="539">
        <v>1.9974051896207594</v>
      </c>
      <c r="G20" s="532">
        <v>549.00699999999995</v>
      </c>
      <c r="H20" s="539">
        <v>-6.1526495726495813</v>
      </c>
      <c r="I20" s="399">
        <v>0.98370850939064736</v>
      </c>
    </row>
    <row r="21" spans="1:9" x14ac:dyDescent="0.2">
      <c r="A21" s="498" t="s">
        <v>446</v>
      </c>
      <c r="B21" s="146"/>
      <c r="C21" s="146">
        <v>801.61490000000003</v>
      </c>
      <c r="D21" s="147">
        <v>10.26339752407153</v>
      </c>
      <c r="E21" s="146">
        <v>10702.79795</v>
      </c>
      <c r="F21" s="535">
        <v>11.895430737062206</v>
      </c>
      <c r="G21" s="536">
        <v>11657.79795</v>
      </c>
      <c r="H21" s="535">
        <v>11.664731321839081</v>
      </c>
      <c r="I21" s="537">
        <v>20.888394946096948</v>
      </c>
    </row>
    <row r="22" spans="1:9" x14ac:dyDescent="0.2">
      <c r="A22" s="394"/>
      <c r="B22" s="397" t="s">
        <v>210</v>
      </c>
      <c r="C22" s="395">
        <v>365.80773999999997</v>
      </c>
      <c r="D22" s="142">
        <v>-27.990602362204729</v>
      </c>
      <c r="E22" s="141">
        <v>3719.9021400000001</v>
      </c>
      <c r="F22" s="142">
        <v>-26.133793884034944</v>
      </c>
      <c r="G22" s="144">
        <v>4225.9021400000001</v>
      </c>
      <c r="H22" s="539">
        <v>-25.757165495432183</v>
      </c>
      <c r="I22" s="481">
        <v>7.5719542646453464</v>
      </c>
    </row>
    <row r="23" spans="1:9" x14ac:dyDescent="0.2">
      <c r="A23" s="652"/>
      <c r="B23" s="397" t="s">
        <v>211</v>
      </c>
      <c r="C23" s="396">
        <v>657.84854999999993</v>
      </c>
      <c r="D23" s="142">
        <v>81.225495867768572</v>
      </c>
      <c r="E23" s="144">
        <v>3405.4816199999996</v>
      </c>
      <c r="F23" s="539">
        <v>0.90315911111109815</v>
      </c>
      <c r="G23" s="532">
        <v>3535.4816199999996</v>
      </c>
      <c r="H23" s="539">
        <v>2.2406483516483391</v>
      </c>
      <c r="I23" s="399">
        <v>6.3348615853499695</v>
      </c>
    </row>
    <row r="24" spans="1:9" x14ac:dyDescent="0.2">
      <c r="A24" s="792" t="s">
        <v>344</v>
      </c>
      <c r="B24" s="146"/>
      <c r="C24" s="146">
        <v>1023.6562899999999</v>
      </c>
      <c r="D24" s="147">
        <v>17.526554535017212</v>
      </c>
      <c r="E24" s="146">
        <v>7125.3837599999997</v>
      </c>
      <c r="F24" s="535">
        <v>-15.284939246225186</v>
      </c>
      <c r="G24" s="536">
        <v>7761.3837599999997</v>
      </c>
      <c r="H24" s="535">
        <v>-15.176133770491806</v>
      </c>
      <c r="I24" s="537">
        <v>13.906815849995317</v>
      </c>
    </row>
    <row r="25" spans="1:9" x14ac:dyDescent="0.2">
      <c r="A25" s="394"/>
      <c r="B25" s="397" t="s">
        <v>212</v>
      </c>
      <c r="C25" s="395">
        <v>0</v>
      </c>
      <c r="D25" s="142">
        <v>-100</v>
      </c>
      <c r="E25" s="141">
        <v>540.51196000000004</v>
      </c>
      <c r="F25" s="142">
        <v>-65.307319640564828</v>
      </c>
      <c r="G25" s="144">
        <v>678.51196000000004</v>
      </c>
      <c r="H25" s="539">
        <v>-59.875105854523945</v>
      </c>
      <c r="I25" s="481">
        <v>1.2157549699281187</v>
      </c>
    </row>
    <row r="26" spans="1:9" x14ac:dyDescent="0.2">
      <c r="A26" s="394"/>
      <c r="B26" s="397" t="s">
        <v>213</v>
      </c>
      <c r="C26" s="395">
        <v>182.95432</v>
      </c>
      <c r="D26" s="142">
        <v>150.62235616438355</v>
      </c>
      <c r="E26" s="141">
        <v>1372.70236</v>
      </c>
      <c r="F26" s="142">
        <v>108.61737993920973</v>
      </c>
      <c r="G26" s="144">
        <v>1541.70236</v>
      </c>
      <c r="H26" s="539">
        <v>77.820341407151091</v>
      </c>
      <c r="I26" s="481">
        <v>2.7624160174271792</v>
      </c>
    </row>
    <row r="27" spans="1:9" x14ac:dyDescent="0.2">
      <c r="A27" s="394"/>
      <c r="B27" s="397" t="s">
        <v>214</v>
      </c>
      <c r="C27" s="396">
        <v>94.871539999999996</v>
      </c>
      <c r="D27" s="142" t="s">
        <v>142</v>
      </c>
      <c r="E27" s="144">
        <v>288.57950999999997</v>
      </c>
      <c r="F27" s="142">
        <v>-28.569428217821791</v>
      </c>
      <c r="G27" s="144">
        <v>383.57950999999997</v>
      </c>
      <c r="H27" s="142">
        <v>-5.054576732673274</v>
      </c>
      <c r="I27" s="399">
        <v>0.68729620572214001</v>
      </c>
    </row>
    <row r="28" spans="1:9" x14ac:dyDescent="0.2">
      <c r="A28" s="394"/>
      <c r="B28" s="397" t="s">
        <v>215</v>
      </c>
      <c r="C28" s="396">
        <v>0</v>
      </c>
      <c r="D28" s="142" t="s">
        <v>142</v>
      </c>
      <c r="E28" s="144">
        <v>0</v>
      </c>
      <c r="F28" s="142">
        <v>-100</v>
      </c>
      <c r="G28" s="144">
        <v>0</v>
      </c>
      <c r="H28" s="142">
        <v>-100</v>
      </c>
      <c r="I28" s="396">
        <v>0</v>
      </c>
    </row>
    <row r="29" spans="1:9" x14ac:dyDescent="0.2">
      <c r="A29" s="394"/>
      <c r="B29" s="397" t="s">
        <v>216</v>
      </c>
      <c r="C29" s="396">
        <v>0</v>
      </c>
      <c r="D29" s="142" t="s">
        <v>142</v>
      </c>
      <c r="E29" s="144">
        <v>0</v>
      </c>
      <c r="F29" s="142">
        <v>-100</v>
      </c>
      <c r="G29" s="144">
        <v>0</v>
      </c>
      <c r="H29" s="142">
        <v>-100</v>
      </c>
      <c r="I29" s="481">
        <v>0</v>
      </c>
    </row>
    <row r="30" spans="1:9" x14ac:dyDescent="0.2">
      <c r="A30" s="394"/>
      <c r="B30" s="397" t="s">
        <v>650</v>
      </c>
      <c r="C30" s="396">
        <v>0</v>
      </c>
      <c r="D30" s="142" t="s">
        <v>142</v>
      </c>
      <c r="E30" s="144">
        <v>151</v>
      </c>
      <c r="F30" s="142" t="s">
        <v>142</v>
      </c>
      <c r="G30" s="144">
        <v>151</v>
      </c>
      <c r="H30" s="142" t="s">
        <v>142</v>
      </c>
      <c r="I30" s="399">
        <v>0.2705611857735653</v>
      </c>
    </row>
    <row r="31" spans="1:9" x14ac:dyDescent="0.2">
      <c r="A31" s="394"/>
      <c r="B31" s="397" t="s">
        <v>550</v>
      </c>
      <c r="C31" s="396">
        <v>134.55824000000001</v>
      </c>
      <c r="D31" s="142" t="s">
        <v>142</v>
      </c>
      <c r="E31" s="144">
        <v>1065.4693300000001</v>
      </c>
      <c r="F31" s="142">
        <v>76.694747927031528</v>
      </c>
      <c r="G31" s="144">
        <v>1197.4693300000001</v>
      </c>
      <c r="H31" s="142">
        <v>98.585295190713111</v>
      </c>
      <c r="I31" s="399">
        <v>2.1456206745183897</v>
      </c>
    </row>
    <row r="32" spans="1:9" x14ac:dyDescent="0.2">
      <c r="A32" s="394"/>
      <c r="B32" s="397" t="s">
        <v>217</v>
      </c>
      <c r="C32" s="396">
        <v>795.16971999999998</v>
      </c>
      <c r="D32" s="142">
        <v>64.972970954356839</v>
      </c>
      <c r="E32" s="144">
        <v>5945.9752400000007</v>
      </c>
      <c r="F32" s="73">
        <v>248.73755073313788</v>
      </c>
      <c r="G32" s="144">
        <v>6207.9752400000007</v>
      </c>
      <c r="H32" s="539">
        <v>141.83775769380603</v>
      </c>
      <c r="I32" s="481">
        <v>11.123424782697576</v>
      </c>
    </row>
    <row r="33" spans="1:9" x14ac:dyDescent="0.2">
      <c r="A33" s="652"/>
      <c r="B33" s="397" t="s">
        <v>218</v>
      </c>
      <c r="C33" s="396">
        <v>778.28971999999987</v>
      </c>
      <c r="D33" s="142">
        <v>1.2080260078023244</v>
      </c>
      <c r="E33" s="144">
        <v>9211.2723299999998</v>
      </c>
      <c r="F33" s="73">
        <v>-11.173844455159115</v>
      </c>
      <c r="G33" s="144">
        <v>9681.2723299999998</v>
      </c>
      <c r="H33" s="539">
        <v>-13.475088658503889</v>
      </c>
      <c r="I33" s="481">
        <v>17.346864380143096</v>
      </c>
    </row>
    <row r="34" spans="1:9" x14ac:dyDescent="0.2">
      <c r="A34" s="743"/>
      <c r="B34" s="397" t="s">
        <v>219</v>
      </c>
      <c r="C34" s="396">
        <v>0</v>
      </c>
      <c r="D34" s="142" t="s">
        <v>142</v>
      </c>
      <c r="E34" s="144">
        <v>72.464370000000002</v>
      </c>
      <c r="F34" s="73" t="s">
        <v>142</v>
      </c>
      <c r="G34" s="144">
        <v>72.464370000000002</v>
      </c>
      <c r="H34" s="539" t="s">
        <v>142</v>
      </c>
      <c r="I34" s="481">
        <v>0.12984136340088989</v>
      </c>
    </row>
    <row r="35" spans="1:9" x14ac:dyDescent="0.2">
      <c r="A35" s="743"/>
      <c r="B35" s="397" t="s">
        <v>220</v>
      </c>
      <c r="C35" s="396">
        <v>0</v>
      </c>
      <c r="D35" s="142" t="s">
        <v>142</v>
      </c>
      <c r="E35" s="144">
        <v>400</v>
      </c>
      <c r="F35" s="73">
        <v>27.388535031847134</v>
      </c>
      <c r="G35" s="144">
        <v>400</v>
      </c>
      <c r="H35" s="539">
        <v>27.388535031847134</v>
      </c>
      <c r="I35" s="481">
        <v>0.71671837291010687</v>
      </c>
    </row>
    <row r="36" spans="1:9" x14ac:dyDescent="0.2">
      <c r="A36" s="498" t="s">
        <v>447</v>
      </c>
      <c r="B36" s="146"/>
      <c r="C36" s="146">
        <v>1985.8435400000001</v>
      </c>
      <c r="D36" s="147">
        <v>36.954726896551733</v>
      </c>
      <c r="E36" s="146">
        <v>19047.9751</v>
      </c>
      <c r="F36" s="535">
        <v>14.588071346928952</v>
      </c>
      <c r="G36" s="536">
        <v>20313.975100000003</v>
      </c>
      <c r="H36" s="535">
        <v>8.9454848224820509</v>
      </c>
      <c r="I36" s="537">
        <v>36.398497952521062</v>
      </c>
    </row>
    <row r="37" spans="1:9" x14ac:dyDescent="0.2">
      <c r="A37" s="724" t="s">
        <v>186</v>
      </c>
      <c r="B37" s="724"/>
      <c r="C37" s="724">
        <v>4973.1712200000002</v>
      </c>
      <c r="D37" s="725">
        <v>19.003857860732214</v>
      </c>
      <c r="E37" s="724">
        <v>51303.926899999999</v>
      </c>
      <c r="F37" s="726">
        <v>1.8966154243381026</v>
      </c>
      <c r="G37" s="724">
        <v>55809.926899999999</v>
      </c>
      <c r="H37" s="793">
        <v>-1.4463255580652671E-2</v>
      </c>
      <c r="I37" s="727">
        <v>100</v>
      </c>
    </row>
    <row r="38" spans="1:9" x14ac:dyDescent="0.2">
      <c r="A38" s="151" t="s">
        <v>530</v>
      </c>
      <c r="B38" s="482"/>
      <c r="C38" s="152">
        <v>2914.6282899999997</v>
      </c>
      <c r="D38" s="540">
        <v>25.576401981904333</v>
      </c>
      <c r="E38" s="152">
        <v>25412.314979999999</v>
      </c>
      <c r="F38" s="540">
        <v>-0.16768815556865371</v>
      </c>
      <c r="G38" s="152">
        <v>27219.314979999999</v>
      </c>
      <c r="H38" s="540">
        <v>-4.0627556041167381</v>
      </c>
      <c r="I38" s="541">
        <v>48.771457860483238</v>
      </c>
    </row>
    <row r="39" spans="1:9" x14ac:dyDescent="0.2">
      <c r="A39" s="151" t="s">
        <v>531</v>
      </c>
      <c r="B39" s="482"/>
      <c r="C39" s="152">
        <v>2058.5429299999996</v>
      </c>
      <c r="D39" s="540">
        <v>10.793483853606007</v>
      </c>
      <c r="E39" s="152">
        <v>25891.611919999992</v>
      </c>
      <c r="F39" s="540">
        <v>4.0074392223025317</v>
      </c>
      <c r="G39" s="152">
        <v>28590.611919999992</v>
      </c>
      <c r="H39" s="540">
        <v>4.1704143408875325</v>
      </c>
      <c r="I39" s="541">
        <v>51.228542139516755</v>
      </c>
    </row>
    <row r="40" spans="1:9" x14ac:dyDescent="0.2">
      <c r="A40" s="153" t="s">
        <v>532</v>
      </c>
      <c r="B40" s="483"/>
      <c r="C40" s="154">
        <v>1322.7739999999999</v>
      </c>
      <c r="D40" s="542">
        <v>-5.3809728183118821</v>
      </c>
      <c r="E40" s="154">
        <v>14997.469799999999</v>
      </c>
      <c r="F40" s="542">
        <v>11.913064696664421</v>
      </c>
      <c r="G40" s="154">
        <v>16825.469799999999</v>
      </c>
      <c r="H40" s="542">
        <v>10.200876342677487</v>
      </c>
      <c r="I40" s="543">
        <v>30.147808346260348</v>
      </c>
    </row>
    <row r="41" spans="1:9" x14ac:dyDescent="0.2">
      <c r="A41" s="153" t="s">
        <v>533</v>
      </c>
      <c r="B41" s="483"/>
      <c r="C41" s="154">
        <v>3650.3972199999994</v>
      </c>
      <c r="D41" s="542">
        <v>31.262035958288365</v>
      </c>
      <c r="E41" s="154">
        <v>36306.457099999992</v>
      </c>
      <c r="F41" s="542">
        <v>-1.7363399913392001</v>
      </c>
      <c r="G41" s="154">
        <v>38984.457099999992</v>
      </c>
      <c r="H41" s="542">
        <v>-3.8607716399506971</v>
      </c>
      <c r="I41" s="543">
        <v>69.852191653739638</v>
      </c>
    </row>
    <row r="42" spans="1:9" x14ac:dyDescent="0.2">
      <c r="A42" s="656" t="s">
        <v>628</v>
      </c>
      <c r="B42" s="657"/>
      <c r="C42" s="476">
        <v>59.212919999999997</v>
      </c>
      <c r="D42" s="664">
        <v>-58.879916666666666</v>
      </c>
      <c r="E42" s="476">
        <v>752.9390800000001</v>
      </c>
      <c r="F42" s="664">
        <v>23.432636065573785</v>
      </c>
      <c r="G42" s="489">
        <v>841.9390800000001</v>
      </c>
      <c r="H42" s="658">
        <v>5.7712412060301634</v>
      </c>
      <c r="I42" s="659">
        <v>1.5085830187675808</v>
      </c>
    </row>
    <row r="43" spans="1:9" s="1" customFormat="1" x14ac:dyDescent="0.2">
      <c r="B43" s="84"/>
      <c r="C43" s="84"/>
      <c r="D43" s="84"/>
      <c r="E43" s="84"/>
      <c r="F43" s="84"/>
      <c r="G43" s="84"/>
      <c r="H43" s="84"/>
      <c r="I43" s="79" t="s">
        <v>221</v>
      </c>
    </row>
    <row r="44" spans="1:9" s="1" customFormat="1" x14ac:dyDescent="0.2">
      <c r="A44" s="80" t="s">
        <v>482</v>
      </c>
      <c r="B44" s="690"/>
      <c r="C44" s="690"/>
      <c r="D44" s="690"/>
      <c r="E44" s="690"/>
      <c r="F44" s="690"/>
      <c r="G44" s="690"/>
      <c r="H44" s="690"/>
      <c r="I44" s="690"/>
    </row>
    <row r="45" spans="1:9" s="1" customFormat="1" x14ac:dyDescent="0.2">
      <c r="A45" s="715" t="s">
        <v>639</v>
      </c>
      <c r="B45" s="690"/>
      <c r="C45" s="690"/>
      <c r="D45" s="690"/>
      <c r="E45" s="690"/>
      <c r="F45" s="690"/>
      <c r="G45" s="690"/>
      <c r="H45" s="690"/>
      <c r="I45" s="690"/>
    </row>
    <row r="46" spans="1:9" s="1" customFormat="1" x14ac:dyDescent="0.2">
      <c r="A46" s="715" t="s">
        <v>535</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71" priority="52" operator="between">
      <formula>0</formula>
      <formula>0.5</formula>
    </cfRule>
    <cfRule type="cellIs" dxfId="170" priority="53" operator="between">
      <formula>0</formula>
      <formula>0.49</formula>
    </cfRule>
  </conditionalFormatting>
  <conditionalFormatting sqref="F18">
    <cfRule type="cellIs" dxfId="169" priority="51" stopIfTrue="1" operator="equal">
      <formula>0</formula>
    </cfRule>
  </conditionalFormatting>
  <conditionalFormatting sqref="F31">
    <cfRule type="cellIs" dxfId="168" priority="46" operator="between">
      <formula>0</formula>
      <formula>0.5</formula>
    </cfRule>
    <cfRule type="cellIs" dxfId="167" priority="47" operator="between">
      <formula>0</formula>
      <formula>0.49</formula>
    </cfRule>
  </conditionalFormatting>
  <conditionalFormatting sqref="F31">
    <cfRule type="cellIs" dxfId="166" priority="45" stopIfTrue="1" operator="equal">
      <formula>0</formula>
    </cfRule>
  </conditionalFormatting>
  <conditionalFormatting sqref="F32">
    <cfRule type="cellIs" dxfId="165" priority="37" operator="between">
      <formula>0</formula>
      <formula>0.5</formula>
    </cfRule>
    <cfRule type="cellIs" dxfId="164" priority="38" operator="between">
      <formula>0</formula>
      <formula>0.49</formula>
    </cfRule>
  </conditionalFormatting>
  <conditionalFormatting sqref="F32">
    <cfRule type="cellIs" dxfId="163" priority="36" stopIfTrue="1" operator="equal">
      <formula>0</formula>
    </cfRule>
  </conditionalFormatting>
  <conditionalFormatting sqref="F19">
    <cfRule type="cellIs" dxfId="162" priority="23" operator="between">
      <formula>0</formula>
      <formula>0.5</formula>
    </cfRule>
    <cfRule type="cellIs" dxfId="161" priority="24" operator="between">
      <formula>0</formula>
      <formula>0.49</formula>
    </cfRule>
  </conditionalFormatting>
  <conditionalFormatting sqref="F19">
    <cfRule type="cellIs" dxfId="160" priority="22" stopIfTrue="1" operator="equal">
      <formula>0</formula>
    </cfRule>
  </conditionalFormatting>
  <conditionalFormatting sqref="F33">
    <cfRule type="cellIs" dxfId="159" priority="20" operator="between">
      <formula>0</formula>
      <formula>0.5</formula>
    </cfRule>
    <cfRule type="cellIs" dxfId="158" priority="21" operator="between">
      <formula>0</formula>
      <formula>0.49</formula>
    </cfRule>
  </conditionalFormatting>
  <conditionalFormatting sqref="F33">
    <cfRule type="cellIs" dxfId="157" priority="19" stopIfTrue="1" operator="equal">
      <formula>0</formula>
    </cfRule>
  </conditionalFormatting>
  <conditionalFormatting sqref="I36">
    <cfRule type="cellIs" dxfId="156" priority="13" operator="between">
      <formula>0</formula>
      <formula>0.5</formula>
    </cfRule>
    <cfRule type="cellIs" dxfId="155" priority="14" operator="between">
      <formula>0</formula>
      <formula>0.49</formula>
    </cfRule>
  </conditionalFormatting>
  <conditionalFormatting sqref="F34">
    <cfRule type="cellIs" dxfId="154" priority="9" operator="between">
      <formula>0</formula>
      <formula>0.5</formula>
    </cfRule>
    <cfRule type="cellIs" dxfId="153" priority="10" operator="between">
      <formula>0</formula>
      <formula>0.49</formula>
    </cfRule>
  </conditionalFormatting>
  <conditionalFormatting sqref="F34">
    <cfRule type="cellIs" dxfId="152" priority="8" stopIfTrue="1" operator="equal">
      <formula>0</formula>
    </cfRule>
  </conditionalFormatting>
  <conditionalFormatting sqref="I37">
    <cfRule type="cellIs" dxfId="151" priority="4" operator="between">
      <formula>0</formula>
      <formula>0.5</formula>
    </cfRule>
    <cfRule type="cellIs" dxfId="150" priority="5" operator="between">
      <formula>0</formula>
      <formula>0.49</formula>
    </cfRule>
  </conditionalFormatting>
  <conditionalFormatting sqref="F35">
    <cfRule type="cellIs" dxfId="149" priority="2" operator="between">
      <formula>0</formula>
      <formula>0.5</formula>
    </cfRule>
    <cfRule type="cellIs" dxfId="148" priority="3" operator="between">
      <formula>0</formula>
      <formula>0.49</formula>
    </cfRule>
  </conditionalFormatting>
  <conditionalFormatting sqref="F35">
    <cfRule type="cellIs" dxfId="147" priority="1"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09">
        <f>INDICE!A3</f>
        <v>44501</v>
      </c>
      <c r="C3" s="810"/>
      <c r="D3" s="810" t="s">
        <v>115</v>
      </c>
      <c r="E3" s="810"/>
      <c r="F3" s="810" t="s">
        <v>116</v>
      </c>
      <c r="G3" s="810"/>
      <c r="H3" s="1"/>
    </row>
    <row r="4" spans="1:8" x14ac:dyDescent="0.2">
      <c r="A4" s="66"/>
      <c r="B4" s="620" t="s">
        <v>56</v>
      </c>
      <c r="C4" s="620" t="s">
        <v>452</v>
      </c>
      <c r="D4" s="620" t="s">
        <v>56</v>
      </c>
      <c r="E4" s="620" t="s">
        <v>452</v>
      </c>
      <c r="F4" s="620" t="s">
        <v>56</v>
      </c>
      <c r="G4" s="621" t="s">
        <v>452</v>
      </c>
      <c r="H4" s="1"/>
    </row>
    <row r="5" spans="1:8" x14ac:dyDescent="0.2">
      <c r="A5" s="157" t="s">
        <v>8</v>
      </c>
      <c r="B5" s="400">
        <v>71.549023896494603</v>
      </c>
      <c r="C5" s="485">
        <v>111.51782902684847</v>
      </c>
      <c r="D5" s="400">
        <v>70.214511948247292</v>
      </c>
      <c r="E5" s="485">
        <v>92.142904594368503</v>
      </c>
      <c r="F5" s="400">
        <v>56.267136753590997</v>
      </c>
      <c r="G5" s="485">
        <v>46.885402565004789</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520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456</v>
      </c>
      <c r="B1" s="158"/>
      <c r="C1" s="15"/>
      <c r="D1" s="15"/>
      <c r="E1" s="15"/>
      <c r="F1" s="15"/>
      <c r="G1" s="15"/>
      <c r="H1" s="1"/>
    </row>
    <row r="2" spans="1:8" x14ac:dyDescent="0.2">
      <c r="A2" s="159" t="s">
        <v>373</v>
      </c>
      <c r="B2" s="159"/>
      <c r="C2" s="160"/>
      <c r="D2" s="160"/>
      <c r="E2" s="160"/>
      <c r="F2" s="160"/>
      <c r="G2" s="160"/>
      <c r="H2" s="161" t="s">
        <v>151</v>
      </c>
    </row>
    <row r="3" spans="1:8" ht="14.1" customHeight="1" x14ac:dyDescent="0.2">
      <c r="A3" s="162"/>
      <c r="B3" s="809">
        <f>INDICE!A3</f>
        <v>44501</v>
      </c>
      <c r="C3" s="810"/>
      <c r="D3" s="810" t="s">
        <v>115</v>
      </c>
      <c r="E3" s="810"/>
      <c r="F3" s="810" t="s">
        <v>116</v>
      </c>
      <c r="G3" s="810"/>
      <c r="H3" s="810"/>
    </row>
    <row r="4" spans="1:8" x14ac:dyDescent="0.2">
      <c r="A4" s="160"/>
      <c r="B4" s="63" t="s">
        <v>47</v>
      </c>
      <c r="C4" s="63" t="s">
        <v>452</v>
      </c>
      <c r="D4" s="63" t="s">
        <v>47</v>
      </c>
      <c r="E4" s="63" t="s">
        <v>452</v>
      </c>
      <c r="F4" s="63" t="s">
        <v>47</v>
      </c>
      <c r="G4" s="64" t="s">
        <v>452</v>
      </c>
      <c r="H4" s="64" t="s">
        <v>106</v>
      </c>
    </row>
    <row r="5" spans="1:8" x14ac:dyDescent="0.2">
      <c r="A5" s="160" t="s">
        <v>225</v>
      </c>
      <c r="B5" s="163"/>
      <c r="C5" s="163"/>
      <c r="D5" s="163"/>
      <c r="E5" s="163"/>
      <c r="F5" s="163"/>
      <c r="G5" s="164"/>
      <c r="H5" s="165"/>
    </row>
    <row r="6" spans="1:8" x14ac:dyDescent="0.2">
      <c r="A6" s="1" t="s">
        <v>414</v>
      </c>
      <c r="B6" s="466">
        <v>86.051000000000016</v>
      </c>
      <c r="C6" s="402">
        <v>43.418333333333358</v>
      </c>
      <c r="D6" s="240">
        <v>598.84300000000007</v>
      </c>
      <c r="E6" s="402">
        <v>-34.265312843029626</v>
      </c>
      <c r="F6" s="240">
        <v>684.84299999999996</v>
      </c>
      <c r="G6" s="402">
        <v>-35.208798486281935</v>
      </c>
      <c r="H6" s="402">
        <v>4.4716961950069942</v>
      </c>
    </row>
    <row r="7" spans="1:8" x14ac:dyDescent="0.2">
      <c r="A7" s="1" t="s">
        <v>48</v>
      </c>
      <c r="B7" s="466">
        <v>28.927</v>
      </c>
      <c r="C7" s="405">
        <v>-71.073000000000008</v>
      </c>
      <c r="D7" s="466">
        <v>492.99899999999997</v>
      </c>
      <c r="E7" s="405">
        <v>-50.798502994011983</v>
      </c>
      <c r="F7" s="240">
        <v>559.99900000000002</v>
      </c>
      <c r="G7" s="402">
        <v>-49.229465095194918</v>
      </c>
      <c r="H7" s="402">
        <v>3.6565247764928923</v>
      </c>
    </row>
    <row r="8" spans="1:8" x14ac:dyDescent="0.2">
      <c r="A8" s="1" t="s">
        <v>49</v>
      </c>
      <c r="B8" s="466">
        <v>158.15699999999998</v>
      </c>
      <c r="C8" s="402">
        <v>92.874390243902411</v>
      </c>
      <c r="D8" s="240">
        <v>554.64599999999996</v>
      </c>
      <c r="E8" s="402">
        <v>-53.273294018534123</v>
      </c>
      <c r="F8" s="240">
        <v>595.64599999999996</v>
      </c>
      <c r="G8" s="402">
        <v>-53.933023975251359</v>
      </c>
      <c r="H8" s="402">
        <v>3.8892825826811923</v>
      </c>
    </row>
    <row r="9" spans="1:8" x14ac:dyDescent="0.2">
      <c r="A9" s="1" t="s">
        <v>122</v>
      </c>
      <c r="B9" s="466">
        <v>638.81999999999994</v>
      </c>
      <c r="C9" s="402">
        <v>54.677966101694899</v>
      </c>
      <c r="D9" s="240">
        <v>6461.3879999999999</v>
      </c>
      <c r="E9" s="402">
        <v>-4.3465877128053307</v>
      </c>
      <c r="F9" s="240">
        <v>6918.3879999999999</v>
      </c>
      <c r="G9" s="402">
        <v>-6.9984137652910352</v>
      </c>
      <c r="H9" s="402">
        <v>45.173754123473628</v>
      </c>
    </row>
    <row r="10" spans="1:8" x14ac:dyDescent="0.2">
      <c r="A10" s="1" t="s">
        <v>123</v>
      </c>
      <c r="B10" s="466">
        <v>451.51400000000001</v>
      </c>
      <c r="C10" s="402">
        <v>11.760891089108913</v>
      </c>
      <c r="D10" s="240">
        <v>3546.3790000000004</v>
      </c>
      <c r="E10" s="402">
        <v>-3.9182064481170316</v>
      </c>
      <c r="F10" s="240">
        <v>3829.3790000000004</v>
      </c>
      <c r="G10" s="402">
        <v>-6.6915448343079831</v>
      </c>
      <c r="H10" s="402">
        <v>25.004007493016196</v>
      </c>
    </row>
    <row r="11" spans="1:8" x14ac:dyDescent="0.2">
      <c r="A11" s="1" t="s">
        <v>226</v>
      </c>
      <c r="B11" s="466">
        <v>132.88499999999999</v>
      </c>
      <c r="C11" s="402">
        <v>-53.859375</v>
      </c>
      <c r="D11" s="240">
        <v>2559.8060000000005</v>
      </c>
      <c r="E11" s="402">
        <v>30.936368286445038</v>
      </c>
      <c r="F11" s="240">
        <v>2726.8060000000005</v>
      </c>
      <c r="G11" s="402">
        <v>29.847904761904786</v>
      </c>
      <c r="H11" s="402">
        <v>17.804734829329121</v>
      </c>
    </row>
    <row r="12" spans="1:8" x14ac:dyDescent="0.2">
      <c r="A12" s="168" t="s">
        <v>227</v>
      </c>
      <c r="B12" s="467">
        <v>1496.354</v>
      </c>
      <c r="C12" s="170">
        <v>11.087899034892356</v>
      </c>
      <c r="D12" s="169">
        <v>14214.060999999998</v>
      </c>
      <c r="E12" s="170">
        <v>-8.3022966260241411</v>
      </c>
      <c r="F12" s="169">
        <v>15315.060999999998</v>
      </c>
      <c r="G12" s="170">
        <v>-10.417284744969596</v>
      </c>
      <c r="H12" s="170">
        <v>100</v>
      </c>
    </row>
    <row r="13" spans="1:8" x14ac:dyDescent="0.2">
      <c r="A13" s="145" t="s">
        <v>228</v>
      </c>
      <c r="B13" s="468"/>
      <c r="C13" s="172"/>
      <c r="D13" s="171"/>
      <c r="E13" s="172"/>
      <c r="F13" s="171"/>
      <c r="G13" s="172"/>
      <c r="H13" s="172"/>
    </row>
    <row r="14" spans="1:8" x14ac:dyDescent="0.2">
      <c r="A14" s="1" t="s">
        <v>414</v>
      </c>
      <c r="B14" s="466">
        <v>45.555999999999997</v>
      </c>
      <c r="C14" s="466">
        <v>-7.0285714285714338</v>
      </c>
      <c r="D14" s="240">
        <v>486.71099999999996</v>
      </c>
      <c r="E14" s="402">
        <v>14.251408450704215</v>
      </c>
      <c r="F14" s="240">
        <v>506.71099999999996</v>
      </c>
      <c r="G14" s="402">
        <v>11.365054945054935</v>
      </c>
      <c r="H14" s="402">
        <v>2.3974646001951427</v>
      </c>
    </row>
    <row r="15" spans="1:8" x14ac:dyDescent="0.2">
      <c r="A15" s="1" t="s">
        <v>48</v>
      </c>
      <c r="B15" s="466">
        <v>355.53500000000003</v>
      </c>
      <c r="C15" s="402">
        <v>-14.121980676328496</v>
      </c>
      <c r="D15" s="240">
        <v>4310.8009999999995</v>
      </c>
      <c r="E15" s="402">
        <v>7.4209070520807243</v>
      </c>
      <c r="F15" s="240">
        <v>4825.8009999999995</v>
      </c>
      <c r="G15" s="402">
        <v>10.02738258093934</v>
      </c>
      <c r="H15" s="402">
        <v>22.832910801396299</v>
      </c>
    </row>
    <row r="16" spans="1:8" x14ac:dyDescent="0.2">
      <c r="A16" s="1" t="s">
        <v>49</v>
      </c>
      <c r="B16" s="466">
        <v>12.398</v>
      </c>
      <c r="C16" s="478">
        <v>147.96</v>
      </c>
      <c r="D16" s="240">
        <v>689.57900000000006</v>
      </c>
      <c r="E16" s="402">
        <v>36.821230158730174</v>
      </c>
      <c r="F16" s="240">
        <v>704.57900000000006</v>
      </c>
      <c r="G16" s="402">
        <v>24.70424778761063</v>
      </c>
      <c r="H16" s="402">
        <v>3.3336620095890828</v>
      </c>
    </row>
    <row r="17" spans="1:8" x14ac:dyDescent="0.2">
      <c r="A17" s="1" t="s">
        <v>122</v>
      </c>
      <c r="B17" s="466">
        <v>694.38699999999994</v>
      </c>
      <c r="C17" s="402">
        <v>6.5010736196318932</v>
      </c>
      <c r="D17" s="240">
        <v>7775.8909999999996</v>
      </c>
      <c r="E17" s="402">
        <v>-5.6896179502728979</v>
      </c>
      <c r="F17" s="240">
        <v>8685.8909999999996</v>
      </c>
      <c r="G17" s="402">
        <v>-2.2629571283897874</v>
      </c>
      <c r="H17" s="402">
        <v>41.096633374159211</v>
      </c>
    </row>
    <row r="18" spans="1:8" x14ac:dyDescent="0.2">
      <c r="A18" s="1" t="s">
        <v>123</v>
      </c>
      <c r="B18" s="466">
        <v>193.94699999999997</v>
      </c>
      <c r="C18" s="402">
        <v>41.567153284671512</v>
      </c>
      <c r="D18" s="240">
        <v>1840.327</v>
      </c>
      <c r="E18" s="402">
        <v>-19.671453513749455</v>
      </c>
      <c r="F18" s="240">
        <v>2054.3270000000002</v>
      </c>
      <c r="G18" s="402">
        <v>-14.116764214046814</v>
      </c>
      <c r="H18" s="402">
        <v>9.7198921273173227</v>
      </c>
    </row>
    <row r="19" spans="1:8" x14ac:dyDescent="0.2">
      <c r="A19" s="1" t="s">
        <v>226</v>
      </c>
      <c r="B19" s="466">
        <v>418.91499999999996</v>
      </c>
      <c r="C19" s="402">
        <v>24.677083333333321</v>
      </c>
      <c r="D19" s="240">
        <v>4070.9769999999999</v>
      </c>
      <c r="E19" s="402">
        <v>-10.900043773254545</v>
      </c>
      <c r="F19" s="240">
        <v>4357.9769999999999</v>
      </c>
      <c r="G19" s="402">
        <v>-14.56622230935111</v>
      </c>
      <c r="H19" s="402">
        <v>20.619437087342938</v>
      </c>
    </row>
    <row r="20" spans="1:8" x14ac:dyDescent="0.2">
      <c r="A20" s="173" t="s">
        <v>229</v>
      </c>
      <c r="B20" s="469">
        <v>1720.7379999999994</v>
      </c>
      <c r="C20" s="175">
        <v>8.0187068424356163</v>
      </c>
      <c r="D20" s="174">
        <v>19174.286</v>
      </c>
      <c r="E20" s="175">
        <v>-4.3581105347166798</v>
      </c>
      <c r="F20" s="174">
        <v>21135.286</v>
      </c>
      <c r="G20" s="175">
        <v>-2.9868447626916366</v>
      </c>
      <c r="H20" s="175">
        <v>100</v>
      </c>
    </row>
    <row r="21" spans="1:8" x14ac:dyDescent="0.2">
      <c r="A21" s="145" t="s">
        <v>457</v>
      </c>
      <c r="B21" s="470"/>
      <c r="C21" s="404"/>
      <c r="D21" s="403"/>
      <c r="E21" s="404"/>
      <c r="F21" s="403"/>
      <c r="G21" s="404"/>
      <c r="H21" s="404"/>
    </row>
    <row r="22" spans="1:8" x14ac:dyDescent="0.2">
      <c r="A22" s="1" t="s">
        <v>414</v>
      </c>
      <c r="B22" s="466">
        <v>-40.495000000000019</v>
      </c>
      <c r="C22" s="402">
        <v>268.1363636363638</v>
      </c>
      <c r="D22" s="240">
        <v>-112.13200000000012</v>
      </c>
      <c r="E22" s="402">
        <v>-76.879999999999967</v>
      </c>
      <c r="F22" s="240">
        <v>-178.13200000000001</v>
      </c>
      <c r="G22" s="402">
        <v>-70.409966777408641</v>
      </c>
      <c r="H22" s="405" t="s">
        <v>458</v>
      </c>
    </row>
    <row r="23" spans="1:8" x14ac:dyDescent="0.2">
      <c r="A23" s="1" t="s">
        <v>48</v>
      </c>
      <c r="B23" s="466">
        <v>326.608</v>
      </c>
      <c r="C23" s="402">
        <v>4.0152866242038234</v>
      </c>
      <c r="D23" s="240">
        <v>3817.8019999999997</v>
      </c>
      <c r="E23" s="402">
        <v>26.795151112587167</v>
      </c>
      <c r="F23" s="240">
        <v>4265.8019999999997</v>
      </c>
      <c r="G23" s="402">
        <v>29.936095035028927</v>
      </c>
      <c r="H23" s="405" t="s">
        <v>458</v>
      </c>
    </row>
    <row r="24" spans="1:8" x14ac:dyDescent="0.2">
      <c r="A24" s="1" t="s">
        <v>49</v>
      </c>
      <c r="B24" s="466">
        <v>-145.75899999999999</v>
      </c>
      <c r="C24" s="405">
        <v>89.297402597402581</v>
      </c>
      <c r="D24" s="240">
        <v>134.93300000000011</v>
      </c>
      <c r="E24" s="402">
        <v>-119.75592972181555</v>
      </c>
      <c r="F24" s="240">
        <v>108.93300000000011</v>
      </c>
      <c r="G24" s="402">
        <v>-114.9633241758242</v>
      </c>
      <c r="H24" s="405" t="s">
        <v>458</v>
      </c>
    </row>
    <row r="25" spans="1:8" x14ac:dyDescent="0.2">
      <c r="A25" s="1" t="s">
        <v>122</v>
      </c>
      <c r="B25" s="466">
        <v>55.567000000000007</v>
      </c>
      <c r="C25" s="402">
        <v>-76.750209205020909</v>
      </c>
      <c r="D25" s="240">
        <v>1314.5029999999997</v>
      </c>
      <c r="E25" s="402">
        <v>-11.778322147651027</v>
      </c>
      <c r="F25" s="240">
        <v>1767.5029999999997</v>
      </c>
      <c r="G25" s="402">
        <v>22.065124309392246</v>
      </c>
      <c r="H25" s="405" t="s">
        <v>458</v>
      </c>
    </row>
    <row r="26" spans="1:8" x14ac:dyDescent="0.2">
      <c r="A26" s="1" t="s">
        <v>123</v>
      </c>
      <c r="B26" s="466">
        <v>-257.56700000000001</v>
      </c>
      <c r="C26" s="402">
        <v>-3.5329588014981246</v>
      </c>
      <c r="D26" s="240">
        <v>-1706.0520000000004</v>
      </c>
      <c r="E26" s="402">
        <v>21.860857142857167</v>
      </c>
      <c r="F26" s="240">
        <v>-1775.0520000000001</v>
      </c>
      <c r="G26" s="402">
        <v>3.6829439252336527</v>
      </c>
      <c r="H26" s="405" t="s">
        <v>458</v>
      </c>
    </row>
    <row r="27" spans="1:8" x14ac:dyDescent="0.2">
      <c r="A27" s="1" t="s">
        <v>226</v>
      </c>
      <c r="B27" s="466">
        <v>286.02999999999997</v>
      </c>
      <c r="C27" s="402">
        <v>495.89583333333326</v>
      </c>
      <c r="D27" s="240">
        <v>1511.1709999999994</v>
      </c>
      <c r="E27" s="402">
        <v>-42.189326702371865</v>
      </c>
      <c r="F27" s="240">
        <v>1631.1709999999994</v>
      </c>
      <c r="G27" s="402">
        <v>-45.645751416194628</v>
      </c>
      <c r="H27" s="405" t="s">
        <v>458</v>
      </c>
    </row>
    <row r="28" spans="1:8" x14ac:dyDescent="0.2">
      <c r="A28" s="173" t="s">
        <v>230</v>
      </c>
      <c r="B28" s="469">
        <v>224.38399999999933</v>
      </c>
      <c r="C28" s="175">
        <v>-8.7869918699189711</v>
      </c>
      <c r="D28" s="174">
        <v>4960.2250000000022</v>
      </c>
      <c r="E28" s="175">
        <v>9.0878601275566773</v>
      </c>
      <c r="F28" s="174">
        <v>5820.2250000000022</v>
      </c>
      <c r="G28" s="175">
        <v>24.098614072494719</v>
      </c>
      <c r="H28" s="401" t="s">
        <v>458</v>
      </c>
    </row>
    <row r="29" spans="1:8" x14ac:dyDescent="0.2">
      <c r="A29" s="80" t="s">
        <v>125</v>
      </c>
      <c r="B29" s="166"/>
      <c r="C29" s="166"/>
      <c r="D29" s="166"/>
      <c r="E29" s="166"/>
      <c r="F29" s="166"/>
      <c r="G29" s="166"/>
      <c r="H29" s="161" t="s">
        <v>221</v>
      </c>
    </row>
    <row r="30" spans="1:8" x14ac:dyDescent="0.2">
      <c r="A30" s="715" t="s">
        <v>535</v>
      </c>
      <c r="B30" s="166"/>
      <c r="C30" s="166"/>
      <c r="D30" s="166"/>
      <c r="E30" s="166"/>
      <c r="F30" s="166"/>
      <c r="G30" s="167"/>
      <c r="H30" s="167"/>
    </row>
    <row r="31" spans="1:8" x14ac:dyDescent="0.2">
      <c r="A31" s="133" t="s">
        <v>459</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460</v>
      </c>
      <c r="B1" s="158"/>
      <c r="C1" s="1"/>
      <c r="D1" s="1"/>
      <c r="E1" s="1"/>
      <c r="F1" s="1"/>
      <c r="G1" s="1"/>
      <c r="H1" s="1"/>
    </row>
    <row r="2" spans="1:8" x14ac:dyDescent="0.2">
      <c r="A2" s="388"/>
      <c r="B2" s="388"/>
      <c r="C2" s="388"/>
      <c r="D2" s="388"/>
      <c r="E2" s="388"/>
      <c r="F2" s="1"/>
      <c r="G2" s="1"/>
      <c r="H2" s="390" t="s">
        <v>151</v>
      </c>
    </row>
    <row r="3" spans="1:8" ht="14.65" customHeight="1" x14ac:dyDescent="0.2">
      <c r="A3" s="829" t="s">
        <v>454</v>
      </c>
      <c r="B3" s="827" t="s">
        <v>455</v>
      </c>
      <c r="C3" s="812">
        <f>INDICE!A3</f>
        <v>44501</v>
      </c>
      <c r="D3" s="811">
        <v>41671</v>
      </c>
      <c r="E3" s="811">
        <v>41671</v>
      </c>
      <c r="F3" s="810" t="s">
        <v>116</v>
      </c>
      <c r="G3" s="810"/>
      <c r="H3" s="810"/>
    </row>
    <row r="4" spans="1:8" x14ac:dyDescent="0.2">
      <c r="A4" s="830"/>
      <c r="B4" s="828"/>
      <c r="C4" s="82" t="s">
        <v>463</v>
      </c>
      <c r="D4" s="82" t="s">
        <v>464</v>
      </c>
      <c r="E4" s="82" t="s">
        <v>231</v>
      </c>
      <c r="F4" s="82" t="s">
        <v>463</v>
      </c>
      <c r="G4" s="82" t="s">
        <v>464</v>
      </c>
      <c r="H4" s="82" t="s">
        <v>231</v>
      </c>
    </row>
    <row r="5" spans="1:8" x14ac:dyDescent="0.2">
      <c r="A5" s="406"/>
      <c r="B5" s="544" t="s">
        <v>200</v>
      </c>
      <c r="C5" s="141">
        <v>0</v>
      </c>
      <c r="D5" s="141">
        <v>37.491999999999997</v>
      </c>
      <c r="E5" s="177">
        <v>37.491999999999997</v>
      </c>
      <c r="F5" s="143">
        <v>0</v>
      </c>
      <c r="G5" s="141">
        <v>239.583</v>
      </c>
      <c r="H5" s="176">
        <v>239.583</v>
      </c>
    </row>
    <row r="6" spans="1:8" x14ac:dyDescent="0.2">
      <c r="A6" s="653"/>
      <c r="B6" s="734" t="s">
        <v>232</v>
      </c>
      <c r="C6" s="141">
        <v>116.56399999999999</v>
      </c>
      <c r="D6" s="141">
        <v>195.40700000000001</v>
      </c>
      <c r="E6" s="177">
        <v>78.843000000000018</v>
      </c>
      <c r="F6" s="143">
        <v>879.75400000000002</v>
      </c>
      <c r="G6" s="141">
        <v>2241.7449999999999</v>
      </c>
      <c r="H6" s="177">
        <v>1361.991</v>
      </c>
    </row>
    <row r="7" spans="1:8" x14ac:dyDescent="0.2">
      <c r="A7" s="653"/>
      <c r="B7" s="683" t="s">
        <v>201</v>
      </c>
      <c r="C7" s="141">
        <v>0</v>
      </c>
      <c r="D7" s="141">
        <v>1.893</v>
      </c>
      <c r="E7" s="177">
        <v>1.893</v>
      </c>
      <c r="F7" s="143">
        <v>5</v>
      </c>
      <c r="G7" s="141">
        <v>12.685</v>
      </c>
      <c r="H7" s="177">
        <v>7.6850000000000005</v>
      </c>
    </row>
    <row r="8" spans="1:8" x14ac:dyDescent="0.2">
      <c r="A8" s="684" t="s">
        <v>307</v>
      </c>
      <c r="B8" s="682"/>
      <c r="C8" s="146">
        <v>116.56399999999999</v>
      </c>
      <c r="D8" s="178">
        <v>234.792</v>
      </c>
      <c r="E8" s="146">
        <v>118.22800000000001</v>
      </c>
      <c r="F8" s="146">
        <v>884.75400000000002</v>
      </c>
      <c r="G8" s="178">
        <v>2494.0129999999999</v>
      </c>
      <c r="H8" s="146">
        <v>1609.259</v>
      </c>
    </row>
    <row r="9" spans="1:8" x14ac:dyDescent="0.2">
      <c r="A9" s="406"/>
      <c r="B9" s="545" t="s">
        <v>570</v>
      </c>
      <c r="C9" s="144">
        <v>7.9770000000000003</v>
      </c>
      <c r="D9" s="96">
        <v>64.111999999999995</v>
      </c>
      <c r="E9" s="179">
        <v>56.134999999999991</v>
      </c>
      <c r="F9" s="144">
        <v>461.13099999999997</v>
      </c>
      <c r="G9" s="96">
        <v>86.491</v>
      </c>
      <c r="H9" s="179">
        <v>-374.64</v>
      </c>
    </row>
    <row r="10" spans="1:8" x14ac:dyDescent="0.2">
      <c r="A10" s="406"/>
      <c r="B10" s="545" t="s">
        <v>203</v>
      </c>
      <c r="C10" s="144">
        <v>0</v>
      </c>
      <c r="D10" s="141">
        <v>0</v>
      </c>
      <c r="E10" s="179">
        <v>0</v>
      </c>
      <c r="F10" s="144">
        <v>2</v>
      </c>
      <c r="G10" s="141">
        <v>71.783999999999992</v>
      </c>
      <c r="H10" s="179">
        <v>69.783999999999992</v>
      </c>
    </row>
    <row r="11" spans="1:8" x14ac:dyDescent="0.2">
      <c r="A11" s="653"/>
      <c r="B11" s="683" t="s">
        <v>233</v>
      </c>
      <c r="C11" s="141">
        <v>0</v>
      </c>
      <c r="D11" s="141">
        <v>38.018000000000001</v>
      </c>
      <c r="E11" s="177">
        <v>38.018000000000001</v>
      </c>
      <c r="F11" s="143">
        <v>1</v>
      </c>
      <c r="G11" s="141">
        <v>463.10199999999998</v>
      </c>
      <c r="H11" s="177">
        <v>462.10199999999998</v>
      </c>
    </row>
    <row r="12" spans="1:8" x14ac:dyDescent="0.2">
      <c r="A12" s="686" t="s">
        <v>461</v>
      </c>
      <c r="C12" s="146">
        <v>7.9770000000000003</v>
      </c>
      <c r="D12" s="146">
        <v>102.13</v>
      </c>
      <c r="E12" s="146">
        <v>94.152999999999992</v>
      </c>
      <c r="F12" s="146">
        <v>464.13099999999997</v>
      </c>
      <c r="G12" s="146">
        <v>621.37699999999995</v>
      </c>
      <c r="H12" s="178">
        <v>157.24599999999998</v>
      </c>
    </row>
    <row r="13" spans="1:8" x14ac:dyDescent="0.2">
      <c r="A13" s="687"/>
      <c r="B13" s="685" t="s">
        <v>234</v>
      </c>
      <c r="C13" s="144">
        <v>88.09</v>
      </c>
      <c r="D13" s="141">
        <v>100.988</v>
      </c>
      <c r="E13" s="179">
        <v>12.897999999999996</v>
      </c>
      <c r="F13" s="144">
        <v>683.70299999999997</v>
      </c>
      <c r="G13" s="141">
        <v>858.40000000000009</v>
      </c>
      <c r="H13" s="179">
        <v>174.69700000000012</v>
      </c>
    </row>
    <row r="14" spans="1:8" x14ac:dyDescent="0.2">
      <c r="A14" s="406"/>
      <c r="B14" s="545" t="s">
        <v>235</v>
      </c>
      <c r="C14" s="144">
        <v>123.468</v>
      </c>
      <c r="D14" s="141">
        <v>197.518</v>
      </c>
      <c r="E14" s="179">
        <v>74.05</v>
      </c>
      <c r="F14" s="144">
        <v>515.22799999999995</v>
      </c>
      <c r="G14" s="141">
        <v>2646.0129999999999</v>
      </c>
      <c r="H14" s="179">
        <v>2130.7849999999999</v>
      </c>
    </row>
    <row r="15" spans="1:8" x14ac:dyDescent="0.2">
      <c r="A15" s="406"/>
      <c r="B15" s="545" t="s">
        <v>236</v>
      </c>
      <c r="C15" s="144">
        <v>21.071999999999999</v>
      </c>
      <c r="D15" s="144">
        <v>71.97</v>
      </c>
      <c r="E15" s="177">
        <v>50.897999999999996</v>
      </c>
      <c r="F15" s="144">
        <v>266.30099999999999</v>
      </c>
      <c r="G15" s="144">
        <v>435.673</v>
      </c>
      <c r="H15" s="177">
        <v>169.37200000000001</v>
      </c>
    </row>
    <row r="16" spans="1:8" x14ac:dyDescent="0.2">
      <c r="A16" s="406"/>
      <c r="B16" s="545" t="s">
        <v>206</v>
      </c>
      <c r="C16" s="144">
        <v>206.018</v>
      </c>
      <c r="D16" s="141">
        <v>68.397999999999996</v>
      </c>
      <c r="E16" s="177">
        <v>-137.62</v>
      </c>
      <c r="F16" s="144">
        <v>2260.1030000000001</v>
      </c>
      <c r="G16" s="141">
        <v>2057.7080000000001</v>
      </c>
      <c r="H16" s="177">
        <v>-202.39499999999998</v>
      </c>
    </row>
    <row r="17" spans="1:8" x14ac:dyDescent="0.2">
      <c r="A17" s="406"/>
      <c r="B17" s="545" t="s">
        <v>286</v>
      </c>
      <c r="C17" s="144">
        <v>0</v>
      </c>
      <c r="D17" s="141">
        <v>29.998000000000001</v>
      </c>
      <c r="E17" s="177">
        <v>29.998000000000001</v>
      </c>
      <c r="F17" s="144">
        <v>0</v>
      </c>
      <c r="G17" s="141">
        <v>445.28</v>
      </c>
      <c r="H17" s="177">
        <v>445.28</v>
      </c>
    </row>
    <row r="18" spans="1:8" x14ac:dyDescent="0.2">
      <c r="A18" s="406"/>
      <c r="B18" s="545" t="s">
        <v>549</v>
      </c>
      <c r="C18" s="144">
        <v>82.965000000000003</v>
      </c>
      <c r="D18" s="141">
        <v>83.323999999999998</v>
      </c>
      <c r="E18" s="774">
        <v>0.35899999999999466</v>
      </c>
      <c r="F18" s="144">
        <v>993.85800000000006</v>
      </c>
      <c r="G18" s="141">
        <v>1781.7740000000001</v>
      </c>
      <c r="H18" s="177">
        <v>787.91600000000005</v>
      </c>
    </row>
    <row r="19" spans="1:8" x14ac:dyDescent="0.2">
      <c r="A19" s="406"/>
      <c r="B19" s="545" t="s">
        <v>237</v>
      </c>
      <c r="C19" s="144">
        <v>34.220999999999997</v>
      </c>
      <c r="D19" s="141">
        <v>167.762</v>
      </c>
      <c r="E19" s="177">
        <v>133.541</v>
      </c>
      <c r="F19" s="144">
        <v>1233.2849999999999</v>
      </c>
      <c r="G19" s="141">
        <v>1716.4549999999997</v>
      </c>
      <c r="H19" s="177">
        <v>483.16999999999985</v>
      </c>
    </row>
    <row r="20" spans="1:8" x14ac:dyDescent="0.2">
      <c r="A20" s="406"/>
      <c r="B20" s="545" t="s">
        <v>208</v>
      </c>
      <c r="C20" s="144">
        <v>16.215</v>
      </c>
      <c r="D20" s="141">
        <v>66.061000000000007</v>
      </c>
      <c r="E20" s="177">
        <v>49.846000000000004</v>
      </c>
      <c r="F20" s="144">
        <v>445.15</v>
      </c>
      <c r="G20" s="141">
        <v>457.33299999999997</v>
      </c>
      <c r="H20" s="177">
        <v>12.182999999999993</v>
      </c>
    </row>
    <row r="21" spans="1:8" x14ac:dyDescent="0.2">
      <c r="A21" s="406"/>
      <c r="B21" s="545" t="s">
        <v>209</v>
      </c>
      <c r="C21" s="144">
        <v>208.875</v>
      </c>
      <c r="D21" s="96">
        <v>0.13700000000000001</v>
      </c>
      <c r="E21" s="177">
        <v>-208.738</v>
      </c>
      <c r="F21" s="144">
        <v>1105.991</v>
      </c>
      <c r="G21" s="96">
        <v>0.24099999999999999</v>
      </c>
      <c r="H21" s="177">
        <v>-1105.75</v>
      </c>
    </row>
    <row r="22" spans="1:8" x14ac:dyDescent="0.2">
      <c r="A22" s="406"/>
      <c r="B22" s="545" t="s">
        <v>238</v>
      </c>
      <c r="C22" s="144">
        <v>26.989000000000001</v>
      </c>
      <c r="D22" s="96">
        <v>0.44400000000000001</v>
      </c>
      <c r="E22" s="177">
        <v>-26.545000000000002</v>
      </c>
      <c r="F22" s="144">
        <v>555.38700000000006</v>
      </c>
      <c r="G22" s="141">
        <v>37.411000000000001</v>
      </c>
      <c r="H22" s="177">
        <v>-517.97600000000011</v>
      </c>
    </row>
    <row r="23" spans="1:8" x14ac:dyDescent="0.2">
      <c r="A23" s="406"/>
      <c r="B23" s="545" t="s">
        <v>239</v>
      </c>
      <c r="C23" s="96">
        <v>5.3010000000000002</v>
      </c>
      <c r="D23" s="141">
        <v>12.71</v>
      </c>
      <c r="E23" s="177">
        <v>7.4090000000000007</v>
      </c>
      <c r="F23" s="144">
        <v>68.887</v>
      </c>
      <c r="G23" s="141">
        <v>200.642</v>
      </c>
      <c r="H23" s="177">
        <v>131.755</v>
      </c>
    </row>
    <row r="24" spans="1:8" x14ac:dyDescent="0.2">
      <c r="A24" s="406"/>
      <c r="B24" s="688" t="s">
        <v>240</v>
      </c>
      <c r="C24" s="144">
        <v>147.69899999999996</v>
      </c>
      <c r="D24" s="141">
        <v>124.9129999999999</v>
      </c>
      <c r="E24" s="177">
        <v>-22.786000000000058</v>
      </c>
      <c r="F24" s="144">
        <v>1875.5309999999999</v>
      </c>
      <c r="G24" s="141">
        <v>1853.2140000000018</v>
      </c>
      <c r="H24" s="177">
        <v>-22.316999999998188</v>
      </c>
    </row>
    <row r="25" spans="1:8" x14ac:dyDescent="0.2">
      <c r="A25" s="686" t="s">
        <v>446</v>
      </c>
      <c r="C25" s="146">
        <v>960.91300000000012</v>
      </c>
      <c r="D25" s="146">
        <v>924.22299999999996</v>
      </c>
      <c r="E25" s="178">
        <v>-36.690000000000168</v>
      </c>
      <c r="F25" s="146">
        <v>10003.423999999999</v>
      </c>
      <c r="G25" s="146">
        <v>12490.144000000002</v>
      </c>
      <c r="H25" s="178">
        <v>2486.720000000003</v>
      </c>
    </row>
    <row r="26" spans="1:8" x14ac:dyDescent="0.2">
      <c r="A26" s="687"/>
      <c r="B26" s="685" t="s">
        <v>210</v>
      </c>
      <c r="C26" s="144">
        <v>5.25</v>
      </c>
      <c r="D26" s="141">
        <v>0</v>
      </c>
      <c r="E26" s="179">
        <v>-5.25</v>
      </c>
      <c r="F26" s="144">
        <v>481.47500000000002</v>
      </c>
      <c r="G26" s="141">
        <v>65.838999999999999</v>
      </c>
      <c r="H26" s="179">
        <v>-415.63600000000002</v>
      </c>
    </row>
    <row r="27" spans="1:8" x14ac:dyDescent="0.2">
      <c r="A27" s="407"/>
      <c r="B27" s="545" t="s">
        <v>241</v>
      </c>
      <c r="C27" s="144">
        <v>137.084</v>
      </c>
      <c r="D27" s="144">
        <v>28.896999999999998</v>
      </c>
      <c r="E27" s="177">
        <v>-108.18700000000001</v>
      </c>
      <c r="F27" s="412">
        <v>499.18400000000003</v>
      </c>
      <c r="G27" s="144">
        <v>28.896999999999998</v>
      </c>
      <c r="H27" s="177">
        <v>-470.28700000000003</v>
      </c>
    </row>
    <row r="28" spans="1:8" x14ac:dyDescent="0.2">
      <c r="A28" s="407"/>
      <c r="B28" s="545" t="s">
        <v>541</v>
      </c>
      <c r="C28" s="144">
        <v>0</v>
      </c>
      <c r="D28" s="144">
        <v>27.861000000000001</v>
      </c>
      <c r="E28" s="177">
        <v>27.861000000000001</v>
      </c>
      <c r="F28" s="144">
        <v>0</v>
      </c>
      <c r="G28" s="96">
        <v>153.88800000000001</v>
      </c>
      <c r="H28" s="177">
        <v>153.88800000000001</v>
      </c>
    </row>
    <row r="29" spans="1:8" x14ac:dyDescent="0.2">
      <c r="A29" s="407"/>
      <c r="B29" s="545" t="s">
        <v>656</v>
      </c>
      <c r="C29" s="144">
        <v>0</v>
      </c>
      <c r="D29" s="144">
        <v>7.6660000000000004</v>
      </c>
      <c r="E29" s="177">
        <v>7.6660000000000004</v>
      </c>
      <c r="F29" s="144">
        <v>85.418999999999997</v>
      </c>
      <c r="G29" s="144">
        <v>7.6660000000000004</v>
      </c>
      <c r="H29" s="177">
        <v>-77.753</v>
      </c>
    </row>
    <row r="30" spans="1:8" x14ac:dyDescent="0.2">
      <c r="A30" s="407"/>
      <c r="B30" s="688" t="s">
        <v>525</v>
      </c>
      <c r="C30" s="144">
        <v>52.884999999999991</v>
      </c>
      <c r="D30" s="141">
        <v>0</v>
      </c>
      <c r="E30" s="177">
        <v>-52.884999999999991</v>
      </c>
      <c r="F30" s="144">
        <v>296.23500000000013</v>
      </c>
      <c r="G30" s="141">
        <v>53.528999999999996</v>
      </c>
      <c r="H30" s="177">
        <v>-242.70600000000013</v>
      </c>
    </row>
    <row r="31" spans="1:8" x14ac:dyDescent="0.2">
      <c r="A31" s="686" t="s">
        <v>344</v>
      </c>
      <c r="C31" s="146">
        <v>195.21899999999999</v>
      </c>
      <c r="D31" s="146">
        <v>64.423999999999992</v>
      </c>
      <c r="E31" s="178">
        <v>-130.79500000000002</v>
      </c>
      <c r="F31" s="146">
        <v>1362.3130000000003</v>
      </c>
      <c r="G31" s="146">
        <v>309.81900000000002</v>
      </c>
      <c r="H31" s="178">
        <v>-1052.4940000000004</v>
      </c>
    </row>
    <row r="32" spans="1:8" x14ac:dyDescent="0.2">
      <c r="A32" s="687"/>
      <c r="B32" s="685" t="s">
        <v>213</v>
      </c>
      <c r="C32" s="144">
        <v>65.372</v>
      </c>
      <c r="D32" s="141">
        <v>0</v>
      </c>
      <c r="E32" s="179">
        <v>-65.372</v>
      </c>
      <c r="F32" s="144">
        <v>1552.4280000000001</v>
      </c>
      <c r="G32" s="141">
        <v>26.414000000000001</v>
      </c>
      <c r="H32" s="179">
        <v>-1526.0140000000001</v>
      </c>
    </row>
    <row r="33" spans="1:8" x14ac:dyDescent="0.2">
      <c r="A33" s="407"/>
      <c r="B33" s="545" t="s">
        <v>217</v>
      </c>
      <c r="C33" s="144">
        <v>37.368000000000002</v>
      </c>
      <c r="D33" s="144">
        <v>0</v>
      </c>
      <c r="E33" s="177">
        <v>-37.368000000000002</v>
      </c>
      <c r="F33" s="144">
        <v>160.36799999999999</v>
      </c>
      <c r="G33" s="144">
        <v>110.001</v>
      </c>
      <c r="H33" s="177">
        <v>-50.36699999999999</v>
      </c>
    </row>
    <row r="34" spans="1:8" x14ac:dyDescent="0.2">
      <c r="A34" s="407"/>
      <c r="B34" s="545" t="s">
        <v>242</v>
      </c>
      <c r="C34" s="144">
        <v>0</v>
      </c>
      <c r="D34" s="144">
        <v>218.286</v>
      </c>
      <c r="E34" s="177">
        <v>218.286</v>
      </c>
      <c r="F34" s="144">
        <v>15.728999999999999</v>
      </c>
      <c r="G34" s="144">
        <v>2969.4179999999997</v>
      </c>
      <c r="H34" s="177">
        <v>2953.6889999999999</v>
      </c>
    </row>
    <row r="35" spans="1:8" x14ac:dyDescent="0.2">
      <c r="A35" s="407"/>
      <c r="B35" s="545" t="s">
        <v>219</v>
      </c>
      <c r="C35" s="144">
        <v>11.992000000000001</v>
      </c>
      <c r="D35" s="144">
        <v>41.978999999999999</v>
      </c>
      <c r="E35" s="179">
        <v>29.986999999999998</v>
      </c>
      <c r="F35" s="144">
        <v>35.426000000000002</v>
      </c>
      <c r="G35" s="144">
        <v>561.49900000000002</v>
      </c>
      <c r="H35" s="177">
        <v>526.07299999999998</v>
      </c>
    </row>
    <row r="36" spans="1:8" x14ac:dyDescent="0.2">
      <c r="A36" s="407"/>
      <c r="B36" s="688" t="s">
        <v>220</v>
      </c>
      <c r="C36" s="144">
        <v>0</v>
      </c>
      <c r="D36" s="144">
        <v>55.761000000000024</v>
      </c>
      <c r="E36" s="177">
        <v>55.761000000000024</v>
      </c>
      <c r="F36" s="144">
        <v>169.00199999999995</v>
      </c>
      <c r="G36" s="144">
        <v>854.53300000000036</v>
      </c>
      <c r="H36" s="177">
        <v>685.5310000000004</v>
      </c>
    </row>
    <row r="37" spans="1:8" x14ac:dyDescent="0.2">
      <c r="A37" s="686" t="s">
        <v>447</v>
      </c>
      <c r="C37" s="146">
        <v>114.73200000000001</v>
      </c>
      <c r="D37" s="146">
        <v>316.02600000000001</v>
      </c>
      <c r="E37" s="178">
        <v>201.29399999999998</v>
      </c>
      <c r="F37" s="146">
        <v>1932.953</v>
      </c>
      <c r="G37" s="146">
        <v>4521.8649999999998</v>
      </c>
      <c r="H37" s="178">
        <v>2588.9119999999998</v>
      </c>
    </row>
    <row r="38" spans="1:8" x14ac:dyDescent="0.2">
      <c r="A38" s="687"/>
      <c r="B38" s="685" t="s">
        <v>542</v>
      </c>
      <c r="C38" s="144">
        <v>29.218</v>
      </c>
      <c r="D38" s="141">
        <v>0</v>
      </c>
      <c r="E38" s="179">
        <v>-29.218</v>
      </c>
      <c r="F38" s="144">
        <v>254.25099999999998</v>
      </c>
      <c r="G38" s="141">
        <v>1</v>
      </c>
      <c r="H38" s="179">
        <v>-253.25099999999998</v>
      </c>
    </row>
    <row r="39" spans="1:8" x14ac:dyDescent="0.2">
      <c r="A39" s="407"/>
      <c r="B39" s="545" t="s">
        <v>654</v>
      </c>
      <c r="C39" s="144">
        <v>71.730999999999995</v>
      </c>
      <c r="D39" s="144">
        <v>0</v>
      </c>
      <c r="E39" s="177">
        <v>-71.730999999999995</v>
      </c>
      <c r="F39" s="412">
        <v>196.13</v>
      </c>
      <c r="G39" s="144">
        <v>0</v>
      </c>
      <c r="H39" s="177">
        <v>-196.13</v>
      </c>
    </row>
    <row r="40" spans="1:8" x14ac:dyDescent="0.2">
      <c r="A40" s="407"/>
      <c r="B40" s="545" t="s">
        <v>638</v>
      </c>
      <c r="C40" s="144">
        <v>0</v>
      </c>
      <c r="D40" s="144">
        <v>78.878</v>
      </c>
      <c r="E40" s="177">
        <v>78.878</v>
      </c>
      <c r="F40" s="144">
        <v>0</v>
      </c>
      <c r="G40" s="144">
        <v>435.137</v>
      </c>
      <c r="H40" s="177">
        <v>435.137</v>
      </c>
    </row>
    <row r="41" spans="1:8" x14ac:dyDescent="0.2">
      <c r="A41" s="407"/>
      <c r="B41" s="545" t="s">
        <v>581</v>
      </c>
      <c r="C41" s="144">
        <v>0</v>
      </c>
      <c r="D41" s="96">
        <v>0.216</v>
      </c>
      <c r="E41" s="774">
        <v>0.216</v>
      </c>
      <c r="F41" s="412">
        <v>152.65200000000002</v>
      </c>
      <c r="G41" s="144">
        <v>77.251999999999995</v>
      </c>
      <c r="H41" s="177">
        <v>-75.40000000000002</v>
      </c>
    </row>
    <row r="42" spans="1:8" x14ac:dyDescent="0.2">
      <c r="A42" s="407"/>
      <c r="B42" s="545" t="s">
        <v>645</v>
      </c>
      <c r="C42" s="144">
        <v>0</v>
      </c>
      <c r="D42" s="96">
        <v>4.9000000000000002E-2</v>
      </c>
      <c r="E42" s="774">
        <v>4.9000000000000002E-2</v>
      </c>
      <c r="F42" s="144">
        <v>0</v>
      </c>
      <c r="G42" s="144">
        <v>124.104</v>
      </c>
      <c r="H42" s="177">
        <v>124.104</v>
      </c>
    </row>
    <row r="43" spans="1:8" x14ac:dyDescent="0.2">
      <c r="A43" s="407"/>
      <c r="B43" s="688" t="s">
        <v>243</v>
      </c>
      <c r="C43" s="144">
        <v>0</v>
      </c>
      <c r="D43" s="144">
        <v>0</v>
      </c>
      <c r="E43" s="794">
        <v>0</v>
      </c>
      <c r="F43" s="412">
        <v>64.452999999999975</v>
      </c>
      <c r="G43" s="144">
        <v>60.575000000000045</v>
      </c>
      <c r="H43" s="179">
        <v>-3.8779999999999291</v>
      </c>
    </row>
    <row r="44" spans="1:8" x14ac:dyDescent="0.2">
      <c r="A44" s="684" t="s">
        <v>462</v>
      </c>
      <c r="B44" s="486"/>
      <c r="C44" s="146">
        <v>100.949</v>
      </c>
      <c r="D44" s="773">
        <v>79.143000000000001</v>
      </c>
      <c r="E44" s="178">
        <v>-21.805999999999997</v>
      </c>
      <c r="F44" s="146">
        <v>667.48599999999999</v>
      </c>
      <c r="G44" s="146">
        <v>698.0680000000001</v>
      </c>
      <c r="H44" s="178">
        <v>30.582000000000107</v>
      </c>
    </row>
    <row r="45" spans="1:8" x14ac:dyDescent="0.2">
      <c r="A45" s="150" t="s">
        <v>114</v>
      </c>
      <c r="B45" s="150"/>
      <c r="C45" s="150">
        <v>1496.3540000000003</v>
      </c>
      <c r="D45" s="180">
        <v>1720.7379999999994</v>
      </c>
      <c r="E45" s="150">
        <v>224.38399999999911</v>
      </c>
      <c r="F45" s="150">
        <v>15315.061</v>
      </c>
      <c r="G45" s="180">
        <v>21135.285999999996</v>
      </c>
      <c r="H45" s="150">
        <v>5820.2249999999967</v>
      </c>
    </row>
    <row r="46" spans="1:8" x14ac:dyDescent="0.2">
      <c r="A46" s="232" t="s">
        <v>448</v>
      </c>
      <c r="B46" s="152"/>
      <c r="C46" s="152">
        <v>245.07400000000001</v>
      </c>
      <c r="D46" s="699">
        <v>29.015999999999998</v>
      </c>
      <c r="E46" s="152">
        <v>-216.05800000000002</v>
      </c>
      <c r="F46" s="152">
        <v>2699.4550000000004</v>
      </c>
      <c r="G46" s="152">
        <v>392.94099999999997</v>
      </c>
      <c r="H46" s="152">
        <v>-2306.5140000000006</v>
      </c>
    </row>
    <row r="47" spans="1:8" x14ac:dyDescent="0.2">
      <c r="A47" s="232" t="s">
        <v>449</v>
      </c>
      <c r="B47" s="152"/>
      <c r="C47" s="152">
        <v>1251.2800000000002</v>
      </c>
      <c r="D47" s="152">
        <v>1691.7219999999993</v>
      </c>
      <c r="E47" s="152">
        <v>440.4419999999991</v>
      </c>
      <c r="F47" s="152">
        <v>12615.606</v>
      </c>
      <c r="G47" s="152">
        <v>20742.344999999998</v>
      </c>
      <c r="H47" s="152">
        <v>8126.7389999999978</v>
      </c>
    </row>
    <row r="48" spans="1:8" x14ac:dyDescent="0.2">
      <c r="A48" s="490" t="s">
        <v>450</v>
      </c>
      <c r="B48" s="154"/>
      <c r="C48" s="154">
        <v>751.73700000000008</v>
      </c>
      <c r="D48" s="154">
        <v>1105.52</v>
      </c>
      <c r="E48" s="154">
        <v>353.7829999999999</v>
      </c>
      <c r="F48" s="154">
        <v>8237.9340000000011</v>
      </c>
      <c r="G48" s="154">
        <v>13568.854000000001</v>
      </c>
      <c r="H48" s="154">
        <v>5330.92</v>
      </c>
    </row>
    <row r="49" spans="1:147" x14ac:dyDescent="0.2">
      <c r="A49" s="490" t="s">
        <v>451</v>
      </c>
      <c r="B49" s="154"/>
      <c r="C49" s="154">
        <v>744.61700000000019</v>
      </c>
      <c r="D49" s="154">
        <v>615.21799999999939</v>
      </c>
      <c r="E49" s="154">
        <v>-129.3990000000008</v>
      </c>
      <c r="F49" s="154">
        <v>7077.1269999999986</v>
      </c>
      <c r="G49" s="154">
        <v>7566.4319999999952</v>
      </c>
      <c r="H49" s="154">
        <v>489.30499999999665</v>
      </c>
    </row>
    <row r="50" spans="1:147" x14ac:dyDescent="0.2">
      <c r="A50" s="491" t="s">
        <v>685</v>
      </c>
      <c r="B50" s="488"/>
      <c r="C50" s="488">
        <v>597.29600000000005</v>
      </c>
      <c r="D50" s="476">
        <v>780.18299999999999</v>
      </c>
      <c r="E50" s="489">
        <v>182.88699999999994</v>
      </c>
      <c r="F50" s="489">
        <v>6898.6440000000002</v>
      </c>
      <c r="G50" s="489">
        <v>10486.663</v>
      </c>
      <c r="H50" s="489">
        <v>3588.0190000000002</v>
      </c>
    </row>
    <row r="51" spans="1:147" x14ac:dyDescent="0.2">
      <c r="B51" s="84"/>
      <c r="C51" s="84"/>
      <c r="D51" s="84"/>
      <c r="E51" s="84"/>
      <c r="F51" s="84"/>
      <c r="G51" s="84"/>
      <c r="H51" s="691" t="s">
        <v>221</v>
      </c>
    </row>
    <row r="52" spans="1:147" x14ac:dyDescent="0.2">
      <c r="A52" s="715" t="s">
        <v>643</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715" t="s">
        <v>535</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46" priority="27" operator="between">
      <formula>0</formula>
      <formula>0.5</formula>
    </cfRule>
    <cfRule type="cellIs" dxfId="145" priority="28" operator="between">
      <formula>0</formula>
      <formula>0.49</formula>
    </cfRule>
  </conditionalFormatting>
  <conditionalFormatting sqref="D22">
    <cfRule type="cellIs" dxfId="144" priority="25" operator="between">
      <formula>0</formula>
      <formula>0.5</formula>
    </cfRule>
    <cfRule type="cellIs" dxfId="143" priority="26" operator="between">
      <formula>0</formula>
      <formula>0.49</formula>
    </cfRule>
  </conditionalFormatting>
  <conditionalFormatting sqref="G28">
    <cfRule type="cellIs" dxfId="142" priority="23" operator="between">
      <formula>0</formula>
      <formula>0.5</formula>
    </cfRule>
    <cfRule type="cellIs" dxfId="141" priority="24" operator="between">
      <formula>0</formula>
      <formula>0.49</formula>
    </cfRule>
  </conditionalFormatting>
  <conditionalFormatting sqref="D9">
    <cfRule type="cellIs" dxfId="140" priority="17" operator="between">
      <formula>0</formula>
      <formula>0.5</formula>
    </cfRule>
    <cfRule type="cellIs" dxfId="139" priority="18" operator="between">
      <formula>0</formula>
      <formula>0.49</formula>
    </cfRule>
  </conditionalFormatting>
  <conditionalFormatting sqref="G9">
    <cfRule type="cellIs" dxfId="138" priority="15" operator="between">
      <formula>0</formula>
      <formula>0.5</formula>
    </cfRule>
    <cfRule type="cellIs" dxfId="137" priority="16" operator="between">
      <formula>0</formula>
      <formula>0.49</formula>
    </cfRule>
  </conditionalFormatting>
  <conditionalFormatting sqref="D41:D42">
    <cfRule type="cellIs" dxfId="136" priority="13" operator="between">
      <formula>0</formula>
      <formula>0.5</formula>
    </cfRule>
    <cfRule type="cellIs" dxfId="135" priority="14" operator="between">
      <formula>0</formula>
      <formula>0.49</formula>
    </cfRule>
  </conditionalFormatting>
  <conditionalFormatting sqref="D44">
    <cfRule type="cellIs" dxfId="134" priority="11" operator="between">
      <formula>0</formula>
      <formula>0.5</formula>
    </cfRule>
    <cfRule type="cellIs" dxfId="133" priority="12" operator="between">
      <formula>0</formula>
      <formula>0.49</formula>
    </cfRule>
  </conditionalFormatting>
  <conditionalFormatting sqref="E42">
    <cfRule type="cellIs" dxfId="132" priority="9" operator="between">
      <formula>0</formula>
      <formula>0.5</formula>
    </cfRule>
    <cfRule type="cellIs" dxfId="131" priority="10" operator="between">
      <formula>0</formula>
      <formula>0.49</formula>
    </cfRule>
  </conditionalFormatting>
  <conditionalFormatting sqref="E41">
    <cfRule type="cellIs" dxfId="130" priority="7" operator="between">
      <formula>0</formula>
      <formula>0.5</formula>
    </cfRule>
    <cfRule type="cellIs" dxfId="129" priority="8" operator="between">
      <formula>0</formula>
      <formula>0.49</formula>
    </cfRule>
  </conditionalFormatting>
  <conditionalFormatting sqref="G21">
    <cfRule type="cellIs" dxfId="128" priority="5" operator="between">
      <formula>0</formula>
      <formula>0.5</formula>
    </cfRule>
    <cfRule type="cellIs" dxfId="127" priority="6" operator="between">
      <formula>0</formula>
      <formula>0.49</formula>
    </cfRule>
  </conditionalFormatting>
  <conditionalFormatting sqref="E18">
    <cfRule type="cellIs" dxfId="126" priority="3" operator="between">
      <formula>0</formula>
      <formula>0.5</formula>
    </cfRule>
    <cfRule type="cellIs" dxfId="125" priority="4" operator="between">
      <formula>0</formula>
      <formula>0.49</formula>
    </cfRule>
  </conditionalFormatting>
  <conditionalFormatting sqref="D21">
    <cfRule type="cellIs" dxfId="124" priority="1" operator="between">
      <formula>0</formula>
      <formula>0.5</formula>
    </cfRule>
    <cfRule type="cellIs" dxfId="123"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9">
        <f>INDICE!A3</f>
        <v>44501</v>
      </c>
      <c r="C3" s="810"/>
      <c r="D3" s="810" t="s">
        <v>115</v>
      </c>
      <c r="E3" s="810"/>
      <c r="F3" s="810" t="s">
        <v>116</v>
      </c>
      <c r="G3" s="810"/>
      <c r="H3" s="810"/>
    </row>
    <row r="4" spans="1:8" x14ac:dyDescent="0.2">
      <c r="A4" s="66"/>
      <c r="B4" s="82" t="s">
        <v>47</v>
      </c>
      <c r="C4" s="82" t="s">
        <v>452</v>
      </c>
      <c r="D4" s="82" t="s">
        <v>47</v>
      </c>
      <c r="E4" s="82" t="s">
        <v>452</v>
      </c>
      <c r="F4" s="82" t="s">
        <v>47</v>
      </c>
      <c r="G4" s="83" t="s">
        <v>452</v>
      </c>
      <c r="H4" s="83" t="s">
        <v>121</v>
      </c>
    </row>
    <row r="5" spans="1:8" x14ac:dyDescent="0.2">
      <c r="A5" s="1" t="s">
        <v>589</v>
      </c>
      <c r="B5" s="595">
        <v>0</v>
      </c>
      <c r="C5" s="187">
        <v>-100</v>
      </c>
      <c r="D5" s="95">
        <v>2.2930000000000001</v>
      </c>
      <c r="E5" s="187">
        <v>-58.04208600182983</v>
      </c>
      <c r="F5" s="95">
        <v>7.9930000000000003</v>
      </c>
      <c r="G5" s="187">
        <v>36.02791014295439</v>
      </c>
      <c r="H5" s="484">
        <v>23.963136403700755</v>
      </c>
    </row>
    <row r="6" spans="1:8" x14ac:dyDescent="0.2">
      <c r="A6" s="1" t="s">
        <v>245</v>
      </c>
      <c r="B6" s="595">
        <v>0</v>
      </c>
      <c r="C6" s="73">
        <v>-100</v>
      </c>
      <c r="D6" s="95">
        <v>1.893</v>
      </c>
      <c r="E6" s="187">
        <v>-89.705802381858717</v>
      </c>
      <c r="F6" s="95">
        <v>20.948</v>
      </c>
      <c r="G6" s="187">
        <v>1.2323007780408834</v>
      </c>
      <c r="H6" s="484">
        <v>62.802424794785864</v>
      </c>
    </row>
    <row r="7" spans="1:8" x14ac:dyDescent="0.2">
      <c r="A7" s="1" t="s">
        <v>246</v>
      </c>
      <c r="B7" s="595">
        <v>0</v>
      </c>
      <c r="C7" s="73" t="s">
        <v>142</v>
      </c>
      <c r="D7" s="719">
        <v>0</v>
      </c>
      <c r="E7" s="187">
        <v>-100</v>
      </c>
      <c r="F7" s="719">
        <v>5.8999999999999997E-2</v>
      </c>
      <c r="G7" s="187">
        <v>-84.715025906735747</v>
      </c>
      <c r="H7" s="484">
        <v>0.1768829035178712</v>
      </c>
    </row>
    <row r="8" spans="1:8" x14ac:dyDescent="0.2">
      <c r="A8" s="1" t="s">
        <v>247</v>
      </c>
      <c r="B8" s="595">
        <v>0</v>
      </c>
      <c r="C8" s="73">
        <v>-100</v>
      </c>
      <c r="D8" s="95">
        <v>0.56200000000000006</v>
      </c>
      <c r="E8" s="187">
        <v>-54.786806114239738</v>
      </c>
      <c r="F8" s="95">
        <v>1.903</v>
      </c>
      <c r="G8" s="187">
        <v>40.339233038348084</v>
      </c>
      <c r="H8" s="484">
        <v>5.7052231422798121</v>
      </c>
    </row>
    <row r="9" spans="1:8" x14ac:dyDescent="0.2">
      <c r="A9" t="s">
        <v>620</v>
      </c>
      <c r="B9" s="595">
        <v>7.7900000000000011E-2</v>
      </c>
      <c r="C9" s="73">
        <v>-4.9999999999999929</v>
      </c>
      <c r="D9" s="95">
        <v>0.99324000000000001</v>
      </c>
      <c r="E9" s="187">
        <v>-24.032857601762185</v>
      </c>
      <c r="F9" s="95">
        <v>2.4523999999999995</v>
      </c>
      <c r="G9" s="187">
        <v>56.299393259572739</v>
      </c>
      <c r="H9" s="484">
        <v>7.3523327557157154</v>
      </c>
    </row>
    <row r="10" spans="1:8" x14ac:dyDescent="0.2">
      <c r="A10" s="189" t="s">
        <v>248</v>
      </c>
      <c r="B10" s="189">
        <v>7.7900000000000011E-2</v>
      </c>
      <c r="C10" s="189">
        <v>-93.243712055507359</v>
      </c>
      <c r="D10" s="188">
        <v>5.7412399999999995</v>
      </c>
      <c r="E10" s="189">
        <v>-78.30502889644815</v>
      </c>
      <c r="F10" s="188">
        <v>33.355399999999996</v>
      </c>
      <c r="G10" s="189">
        <v>11.631041993250347</v>
      </c>
      <c r="H10" s="189">
        <v>100</v>
      </c>
    </row>
    <row r="11" spans="1:8" x14ac:dyDescent="0.2">
      <c r="A11" s="569" t="s">
        <v>249</v>
      </c>
      <c r="B11" s="747">
        <f>B10/'Consumo PP'!B11*100</f>
        <v>1.6504438943007178E-3</v>
      </c>
      <c r="C11" s="635"/>
      <c r="D11" s="635">
        <f>D10/'Consumo PP'!D11*100</f>
        <v>1.1836738445399304E-2</v>
      </c>
      <c r="E11" s="635"/>
      <c r="F11" s="635">
        <f>F10/'Consumo PP'!F11*100</f>
        <v>6.2969954674466325E-2</v>
      </c>
      <c r="G11" s="569"/>
      <c r="H11" s="634"/>
    </row>
    <row r="12" spans="1:8" x14ac:dyDescent="0.2">
      <c r="A12" s="80" t="s">
        <v>576</v>
      </c>
      <c r="B12" s="59"/>
      <c r="C12" s="108"/>
      <c r="D12" s="108"/>
      <c r="E12" s="108"/>
      <c r="F12" s="108"/>
      <c r="G12" s="108"/>
      <c r="H12" s="161" t="s">
        <v>221</v>
      </c>
    </row>
    <row r="13" spans="1:8" s="1" customFormat="1" x14ac:dyDescent="0.2">
      <c r="A13" s="80" t="s">
        <v>528</v>
      </c>
      <c r="B13" s="108"/>
    </row>
    <row r="14" spans="1:8" s="1" customFormat="1" x14ac:dyDescent="0.2">
      <c r="A14" s="391"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6 D8:D9">
    <cfRule type="cellIs" dxfId="122" priority="64" operator="between">
      <formula>0.00001</formula>
      <formula>0.499</formula>
    </cfRule>
  </conditionalFormatting>
  <conditionalFormatting sqref="F5:F6">
    <cfRule type="cellIs" dxfId="121" priority="62" operator="between">
      <formula>0.00001</formula>
      <formula>0.499</formula>
    </cfRule>
  </conditionalFormatting>
  <conditionalFormatting sqref="G5">
    <cfRule type="cellIs" dxfId="120" priority="61" operator="between">
      <formula>0.00001</formula>
      <formula>0.499</formula>
    </cfRule>
  </conditionalFormatting>
  <conditionalFormatting sqref="B7">
    <cfRule type="cellIs" dxfId="119" priority="50" operator="between">
      <formula>0.00001</formula>
      <formula>0.499</formula>
    </cfRule>
  </conditionalFormatting>
  <conditionalFormatting sqref="B7">
    <cfRule type="cellIs" dxfId="118" priority="45" operator="between">
      <formula>0.00001</formula>
      <formula>0.499</formula>
    </cfRule>
  </conditionalFormatting>
  <conditionalFormatting sqref="D8 B8">
    <cfRule type="cellIs" dxfId="117" priority="43" operator="between">
      <formula>0.00001</formula>
      <formula>0.499</formula>
    </cfRule>
  </conditionalFormatting>
  <conditionalFormatting sqref="D8">
    <cfRule type="cellIs" dxfId="116" priority="37" operator="between">
      <formula>0.00001</formula>
      <formula>0.499</formula>
    </cfRule>
  </conditionalFormatting>
  <conditionalFormatting sqref="D9 B9">
    <cfRule type="cellIs" dxfId="115" priority="41" operator="between">
      <formula>0.00001</formula>
      <formula>0.499</formula>
    </cfRule>
  </conditionalFormatting>
  <conditionalFormatting sqref="B5">
    <cfRule type="cellIs" dxfId="114" priority="38" operator="between">
      <formula>0.00001</formula>
      <formula>0.499</formula>
    </cfRule>
  </conditionalFormatting>
  <conditionalFormatting sqref="B5">
    <cfRule type="cellIs" dxfId="113" priority="39" operator="between">
      <formula>0.00001</formula>
      <formula>0.499</formula>
    </cfRule>
  </conditionalFormatting>
  <conditionalFormatting sqref="F8">
    <cfRule type="cellIs" dxfId="112" priority="36" operator="between">
      <formula>0.00001</formula>
      <formula>0.499</formula>
    </cfRule>
  </conditionalFormatting>
  <conditionalFormatting sqref="F8">
    <cfRule type="cellIs" dxfId="111" priority="35" operator="between">
      <formula>0.00001</formula>
      <formula>0.499</formula>
    </cfRule>
  </conditionalFormatting>
  <conditionalFormatting sqref="F8">
    <cfRule type="cellIs" dxfId="110" priority="34" operator="between">
      <formula>0.00001</formula>
      <formula>0.499</formula>
    </cfRule>
  </conditionalFormatting>
  <conditionalFormatting sqref="F9">
    <cfRule type="cellIs" dxfId="109" priority="33" operator="between">
      <formula>0.00001</formula>
      <formula>0.499</formula>
    </cfRule>
  </conditionalFormatting>
  <conditionalFormatting sqref="F9">
    <cfRule type="cellIs" dxfId="108" priority="32" operator="between">
      <formula>0.00001</formula>
      <formula>0.499</formula>
    </cfRule>
  </conditionalFormatting>
  <conditionalFormatting sqref="B7">
    <cfRule type="cellIs" dxfId="107" priority="31" operator="between">
      <formula>0.00001</formula>
      <formula>0.499</formula>
    </cfRule>
  </conditionalFormatting>
  <conditionalFormatting sqref="B6">
    <cfRule type="cellIs" dxfId="106" priority="30" operator="between">
      <formula>0.00001</formula>
      <formula>0.499</formula>
    </cfRule>
  </conditionalFormatting>
  <conditionalFormatting sqref="B6">
    <cfRule type="cellIs" dxfId="105" priority="29" operator="between">
      <formula>0.00001</formula>
      <formula>0.499</formula>
    </cfRule>
  </conditionalFormatting>
  <conditionalFormatting sqref="B6">
    <cfRule type="cellIs" dxfId="104" priority="28" operator="between">
      <formula>0.00001</formula>
      <formula>0.499</formula>
    </cfRule>
  </conditionalFormatting>
  <conditionalFormatting sqref="D7">
    <cfRule type="cellIs" dxfId="103" priority="8" operator="between">
      <formula>0.00001</formula>
      <formula>0.499</formula>
    </cfRule>
  </conditionalFormatting>
  <conditionalFormatting sqref="D7">
    <cfRule type="cellIs" dxfId="102" priority="7" operator="between">
      <formula>0.00001</formula>
      <formula>0.499</formula>
    </cfRule>
  </conditionalFormatting>
  <conditionalFormatting sqref="D7">
    <cfRule type="cellIs" dxfId="101" priority="6" operator="between">
      <formula>0.00001</formula>
      <formula>0.499</formula>
    </cfRule>
  </conditionalFormatting>
  <conditionalFormatting sqref="D7">
    <cfRule type="cellIs" dxfId="100" priority="5" operator="between">
      <formula>0.00001</formula>
      <formula>0.499</formula>
    </cfRule>
  </conditionalFormatting>
  <conditionalFormatting sqref="F7">
    <cfRule type="cellIs" dxfId="99" priority="4" operator="between">
      <formula>0.00001</formula>
      <formula>0.499</formula>
    </cfRule>
  </conditionalFormatting>
  <conditionalFormatting sqref="F7">
    <cfRule type="cellIs" dxfId="98" priority="3" operator="between">
      <formula>0.00001</formula>
      <formula>0.499</formula>
    </cfRule>
  </conditionalFormatting>
  <conditionalFormatting sqref="F7">
    <cfRule type="cellIs" dxfId="97" priority="2" operator="between">
      <formula>0.00001</formula>
      <formula>0.499</formula>
    </cfRule>
  </conditionalFormatting>
  <conditionalFormatting sqref="F7">
    <cfRule type="cellIs" dxfId="96"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250</v>
      </c>
      <c r="B1" s="429"/>
      <c r="C1" s="1"/>
      <c r="D1" s="1"/>
      <c r="E1" s="1"/>
      <c r="F1" s="1"/>
      <c r="G1" s="1"/>
    </row>
    <row r="2" spans="1:7" x14ac:dyDescent="0.2">
      <c r="A2" s="1"/>
      <c r="B2" s="1"/>
      <c r="C2" s="1"/>
      <c r="D2" s="1"/>
      <c r="E2" s="1"/>
      <c r="F2" s="1"/>
      <c r="G2" s="55" t="s">
        <v>151</v>
      </c>
    </row>
    <row r="3" spans="1:7" x14ac:dyDescent="0.2">
      <c r="A3" s="56"/>
      <c r="B3" s="812">
        <f>INDICE!A3</f>
        <v>44501</v>
      </c>
      <c r="C3" s="812"/>
      <c r="D3" s="811" t="s">
        <v>115</v>
      </c>
      <c r="E3" s="811"/>
      <c r="F3" s="811" t="s">
        <v>116</v>
      </c>
      <c r="G3" s="811"/>
    </row>
    <row r="4" spans="1:7" x14ac:dyDescent="0.2">
      <c r="A4" s="66"/>
      <c r="B4" s="622" t="s">
        <v>47</v>
      </c>
      <c r="C4" s="197" t="s">
        <v>452</v>
      </c>
      <c r="D4" s="622" t="s">
        <v>47</v>
      </c>
      <c r="E4" s="197" t="s">
        <v>452</v>
      </c>
      <c r="F4" s="622" t="s">
        <v>47</v>
      </c>
      <c r="G4" s="197" t="s">
        <v>452</v>
      </c>
    </row>
    <row r="5" spans="1:7" ht="15" x14ac:dyDescent="0.25">
      <c r="A5" s="424" t="s">
        <v>114</v>
      </c>
      <c r="B5" s="427">
        <v>5241.8040000000001</v>
      </c>
      <c r="C5" s="425">
        <v>14.600000000000001</v>
      </c>
      <c r="D5" s="426">
        <v>53602.679000000004</v>
      </c>
      <c r="E5" s="425">
        <v>3.209101586568091</v>
      </c>
      <c r="F5" s="428">
        <v>58283.679000000004</v>
      </c>
      <c r="G5" s="425">
        <v>1.1693785801076266</v>
      </c>
    </row>
    <row r="6" spans="1:7" x14ac:dyDescent="0.2">
      <c r="A6" s="80"/>
      <c r="B6" s="1"/>
      <c r="C6" s="1"/>
      <c r="D6" s="1"/>
      <c r="E6" s="1"/>
      <c r="F6" s="1"/>
      <c r="G6" s="55" t="s">
        <v>221</v>
      </c>
    </row>
    <row r="7" spans="1:7" x14ac:dyDescent="0.2">
      <c r="A7" s="80" t="s">
        <v>576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251</v>
      </c>
      <c r="B1" s="3"/>
      <c r="C1" s="3"/>
      <c r="D1" s="3"/>
      <c r="E1" s="3"/>
      <c r="F1" s="3"/>
      <c r="G1" s="3"/>
    </row>
    <row r="2" spans="1:8" ht="15.75" x14ac:dyDescent="0.25">
      <c r="A2" s="2"/>
      <c r="B2" s="89"/>
      <c r="C2" s="3"/>
      <c r="D2" s="3"/>
      <c r="E2" s="3"/>
      <c r="F2" s="3"/>
      <c r="G2" s="3"/>
      <c r="H2" s="55" t="s">
        <v>151</v>
      </c>
    </row>
    <row r="3" spans="1:8" x14ac:dyDescent="0.2">
      <c r="A3" s="70"/>
      <c r="B3" s="809">
        <f>INDICE!A3</f>
        <v>44501</v>
      </c>
      <c r="C3" s="810"/>
      <c r="D3" s="810" t="s">
        <v>115</v>
      </c>
      <c r="E3" s="810"/>
      <c r="F3" s="810" t="s">
        <v>116</v>
      </c>
      <c r="G3" s="810"/>
      <c r="H3" s="810"/>
    </row>
    <row r="4" spans="1:8" x14ac:dyDescent="0.2">
      <c r="A4" s="66"/>
      <c r="B4" s="63" t="s">
        <v>47</v>
      </c>
      <c r="C4" s="63" t="s">
        <v>425</v>
      </c>
      <c r="D4" s="63" t="s">
        <v>47</v>
      </c>
      <c r="E4" s="63" t="s">
        <v>425</v>
      </c>
      <c r="F4" s="63" t="s">
        <v>47</v>
      </c>
      <c r="G4" s="64" t="s">
        <v>425</v>
      </c>
      <c r="H4" s="64" t="s">
        <v>121</v>
      </c>
    </row>
    <row r="5" spans="1:8" x14ac:dyDescent="0.2">
      <c r="A5" s="3" t="s">
        <v>517</v>
      </c>
      <c r="B5" s="307">
        <v>148.13900000000001</v>
      </c>
      <c r="C5" s="72">
        <v>34.671818181818196</v>
      </c>
      <c r="D5" s="71">
        <v>1100.8630000000001</v>
      </c>
      <c r="E5" s="72">
        <v>34.909681372549031</v>
      </c>
      <c r="F5" s="71">
        <v>1204.8630000000003</v>
      </c>
      <c r="G5" s="72">
        <v>23.957098765432129</v>
      </c>
      <c r="H5" s="310">
        <v>2.095427469548151</v>
      </c>
    </row>
    <row r="6" spans="1:8" x14ac:dyDescent="0.2">
      <c r="A6" s="3" t="s">
        <v>48</v>
      </c>
      <c r="B6" s="308">
        <v>867.30599999999993</v>
      </c>
      <c r="C6" s="59">
        <v>35.171663552217545</v>
      </c>
      <c r="D6" s="58">
        <v>8792.018</v>
      </c>
      <c r="E6" s="59">
        <v>23.626211459164562</v>
      </c>
      <c r="F6" s="58">
        <v>9502.4220000000005</v>
      </c>
      <c r="G6" s="59">
        <v>19.238688136540944</v>
      </c>
      <c r="H6" s="311">
        <v>16.526058220759271</v>
      </c>
    </row>
    <row r="7" spans="1:8" x14ac:dyDescent="0.2">
      <c r="A7" s="3" t="s">
        <v>49</v>
      </c>
      <c r="B7" s="308">
        <v>771.84100000000001</v>
      </c>
      <c r="C7" s="59">
        <v>19.560725195333081</v>
      </c>
      <c r="D7" s="58">
        <v>7869.661000000001</v>
      </c>
      <c r="E7" s="59">
        <v>6.4881116530616731</v>
      </c>
      <c r="F7" s="58">
        <v>8473.3089999999993</v>
      </c>
      <c r="G7" s="59">
        <v>2.4712533447366161</v>
      </c>
      <c r="H7" s="311">
        <v>14.73628490257363</v>
      </c>
    </row>
    <row r="8" spans="1:8" x14ac:dyDescent="0.2">
      <c r="A8" s="3" t="s">
        <v>122</v>
      </c>
      <c r="B8" s="308">
        <v>2111.1060000000002</v>
      </c>
      <c r="C8" s="59">
        <v>8.9884357253484879</v>
      </c>
      <c r="D8" s="58">
        <v>22060.548000000003</v>
      </c>
      <c r="E8" s="59">
        <v>-1.1225494150867175</v>
      </c>
      <c r="F8" s="58">
        <v>24123.548000000003</v>
      </c>
      <c r="G8" s="59">
        <v>-2.4128317152103458</v>
      </c>
      <c r="H8" s="311">
        <v>41.954267947611768</v>
      </c>
    </row>
    <row r="9" spans="1:8" x14ac:dyDescent="0.2">
      <c r="A9" s="3" t="s">
        <v>123</v>
      </c>
      <c r="B9" s="308">
        <v>355.81399999999996</v>
      </c>
      <c r="C9" s="59">
        <v>284.97592642683253</v>
      </c>
      <c r="D9" s="58">
        <v>2327.5749999999998</v>
      </c>
      <c r="E9" s="59">
        <v>0.17322631318457066</v>
      </c>
      <c r="F9" s="58">
        <v>2446.567</v>
      </c>
      <c r="G9" s="73">
        <v>-8.9057672445056362</v>
      </c>
      <c r="H9" s="311">
        <v>4.2549266579602909</v>
      </c>
    </row>
    <row r="10" spans="1:8" x14ac:dyDescent="0.2">
      <c r="A10" s="66" t="s">
        <v>612</v>
      </c>
      <c r="B10" s="309">
        <v>955.17499999999995</v>
      </c>
      <c r="C10" s="75">
        <v>-6.1642247637834799</v>
      </c>
      <c r="D10" s="74">
        <v>10750.465999999999</v>
      </c>
      <c r="E10" s="75">
        <v>-4.4869635243084867</v>
      </c>
      <c r="F10" s="74">
        <v>11748.919</v>
      </c>
      <c r="G10" s="75">
        <v>-3.8564004550506548</v>
      </c>
      <c r="H10" s="312">
        <v>20.433034801546889</v>
      </c>
    </row>
    <row r="11" spans="1:8" x14ac:dyDescent="0.2">
      <c r="A11" s="76" t="s">
        <v>114</v>
      </c>
      <c r="B11" s="77">
        <v>5209.3810000000003</v>
      </c>
      <c r="C11" s="78">
        <v>17.20844703078652</v>
      </c>
      <c r="D11" s="77">
        <v>52901.131000000001</v>
      </c>
      <c r="E11" s="78">
        <v>3.306381879909031</v>
      </c>
      <c r="F11" s="77">
        <v>57499.628000000004</v>
      </c>
      <c r="G11" s="78">
        <v>1.1673734763610972</v>
      </c>
      <c r="H11" s="78">
        <v>100</v>
      </c>
    </row>
    <row r="12" spans="1:8" x14ac:dyDescent="0.2">
      <c r="A12" s="3"/>
      <c r="B12" s="3"/>
      <c r="C12" s="3"/>
      <c r="D12" s="3"/>
      <c r="E12" s="3"/>
      <c r="F12" s="3"/>
      <c r="G12" s="3"/>
      <c r="H12" s="79" t="s">
        <v>221</v>
      </c>
    </row>
    <row r="13" spans="1:8" x14ac:dyDescent="0.2">
      <c r="A13" s="80" t="s">
        <v>577</v>
      </c>
      <c r="B13" s="3"/>
      <c r="C13" s="3"/>
      <c r="D13" s="3"/>
      <c r="E13" s="3"/>
      <c r="F13" s="3"/>
      <c r="G13" s="3"/>
      <c r="H13" s="3"/>
    </row>
    <row r="14" spans="1:8" x14ac:dyDescent="0.2">
      <c r="A14" s="80" t="s">
        <v>578</v>
      </c>
      <c r="B14" s="58"/>
      <c r="C14" s="3"/>
      <c r="D14" s="3"/>
      <c r="E14" s="3"/>
      <c r="F14" s="3"/>
      <c r="G14" s="3"/>
      <c r="H14" s="3"/>
    </row>
    <row r="15" spans="1:8" x14ac:dyDescent="0.2">
      <c r="A15" s="80" t="s">
        <v>536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252</v>
      </c>
      <c r="B1" s="158"/>
      <c r="C1" s="158"/>
      <c r="D1" s="158"/>
      <c r="E1" s="158"/>
      <c r="F1" s="15"/>
      <c r="G1" s="15"/>
    </row>
    <row r="2" spans="1:7" x14ac:dyDescent="0.2">
      <c r="A2" s="158"/>
      <c r="B2" s="158"/>
      <c r="C2" s="158"/>
      <c r="D2" s="158"/>
      <c r="E2" s="161" t="s">
        <v>151</v>
      </c>
      <c r="F2" s="15"/>
      <c r="G2" s="15"/>
    </row>
    <row r="3" spans="1:7" x14ac:dyDescent="0.2">
      <c r="A3" s="831">
        <f>INDICE!A3</f>
        <v>44501</v>
      </c>
      <c r="B3" s="831">
        <v>41671</v>
      </c>
      <c r="C3" s="832">
        <v>41671</v>
      </c>
      <c r="D3" s="831">
        <v>41671</v>
      </c>
      <c r="E3" s="831">
        <v>41671</v>
      </c>
      <c r="F3" s="15"/>
    </row>
    <row r="4" spans="1:7" ht="15" x14ac:dyDescent="0.25">
      <c r="A4" s="1" t="s">
        <v>30</v>
      </c>
      <c r="B4" s="167">
        <v>7.7900000000000011E-2</v>
      </c>
      <c r="C4" s="430"/>
      <c r="D4" s="15" t="s">
        <v>253</v>
      </c>
      <c r="E4" s="493">
        <v>5209.3810000000003</v>
      </c>
    </row>
    <row r="5" spans="1:7" x14ac:dyDescent="0.2">
      <c r="A5" s="1" t="s">
        <v>254</v>
      </c>
      <c r="B5" s="166">
        <v>4973.1729999999998</v>
      </c>
      <c r="C5" s="239"/>
      <c r="D5" s="1" t="s">
        <v>255</v>
      </c>
      <c r="E5" s="166">
        <v>-334.90899999999999</v>
      </c>
    </row>
    <row r="6" spans="1:7" x14ac:dyDescent="0.2">
      <c r="A6" s="1" t="s">
        <v>476</v>
      </c>
      <c r="B6" s="166">
        <v>313.21600000000001</v>
      </c>
      <c r="C6" s="239"/>
      <c r="D6" s="1" t="s">
        <v>256</v>
      </c>
      <c r="E6" s="166">
        <v>143.13732999999775</v>
      </c>
    </row>
    <row r="7" spans="1:7" x14ac:dyDescent="0.2">
      <c r="A7" s="1" t="s">
        <v>477</v>
      </c>
      <c r="B7" s="166">
        <v>32.000100000000074</v>
      </c>
      <c r="C7" s="239"/>
      <c r="D7" s="1" t="s">
        <v>478</v>
      </c>
      <c r="E7" s="166">
        <v>1496.354</v>
      </c>
    </row>
    <row r="8" spans="1:7" x14ac:dyDescent="0.2">
      <c r="A8" s="1" t="s">
        <v>479</v>
      </c>
      <c r="B8" s="166">
        <v>-76.662999999999997</v>
      </c>
      <c r="C8" s="239"/>
      <c r="D8" s="1" t="s">
        <v>480</v>
      </c>
      <c r="E8" s="166">
        <v>-1720.7380000000001</v>
      </c>
    </row>
    <row r="9" spans="1:7" ht="15" x14ac:dyDescent="0.25">
      <c r="A9" s="173" t="s">
        <v>58</v>
      </c>
      <c r="B9" s="433">
        <v>5241.8040000000001</v>
      </c>
      <c r="C9" s="239"/>
      <c r="D9" s="1" t="s">
        <v>258</v>
      </c>
      <c r="E9" s="166">
        <v>-73.283000000000001</v>
      </c>
    </row>
    <row r="10" spans="1:7" ht="15" x14ac:dyDescent="0.25">
      <c r="A10" s="1" t="s">
        <v>257</v>
      </c>
      <c r="B10" s="166">
        <v>-32.422999999999774</v>
      </c>
      <c r="C10" s="239"/>
      <c r="D10" s="173" t="s">
        <v>481</v>
      </c>
      <c r="E10" s="433">
        <v>4719.942329999998</v>
      </c>
      <c r="G10" s="505"/>
    </row>
    <row r="11" spans="1:7" ht="15" x14ac:dyDescent="0.25">
      <c r="A11" s="173" t="s">
        <v>253</v>
      </c>
      <c r="B11" s="433">
        <v>5209.3810000000003</v>
      </c>
      <c r="C11" s="431"/>
      <c r="D11" s="212"/>
      <c r="E11" s="423"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3" t="s">
        <v>483</v>
      </c>
      <c r="B1" s="833"/>
      <c r="C1" s="833"/>
      <c r="D1" s="833"/>
      <c r="E1" s="192"/>
      <c r="F1" s="192"/>
      <c r="G1" s="6"/>
      <c r="H1" s="6"/>
      <c r="I1" s="6"/>
      <c r="J1" s="6"/>
    </row>
    <row r="2" spans="1:10" ht="14.25" customHeight="1" x14ac:dyDescent="0.2">
      <c r="A2" s="833"/>
      <c r="B2" s="833"/>
      <c r="C2" s="833"/>
      <c r="D2" s="833"/>
      <c r="E2" s="192"/>
      <c r="F2" s="192"/>
      <c r="G2" s="6"/>
      <c r="H2" s="6"/>
      <c r="I2" s="6"/>
      <c r="J2" s="6"/>
    </row>
    <row r="3" spans="1:10" ht="14.25" customHeight="1" x14ac:dyDescent="0.2">
      <c r="A3" s="53"/>
      <c r="B3" s="53"/>
      <c r="C3" s="53"/>
      <c r="D3" s="55" t="s">
        <v>259</v>
      </c>
    </row>
    <row r="4" spans="1:10" ht="14.25" customHeight="1" x14ac:dyDescent="0.2">
      <c r="A4" s="193"/>
      <c r="B4" s="193"/>
      <c r="C4" s="194" t="s">
        <v>590</v>
      </c>
      <c r="D4" s="194" t="s">
        <v>591</v>
      </c>
    </row>
    <row r="5" spans="1:10" ht="14.25" customHeight="1" x14ac:dyDescent="0.2">
      <c r="A5" s="784">
        <v>2017</v>
      </c>
      <c r="B5" s="781" t="s">
        <v>592</v>
      </c>
      <c r="C5" s="782">
        <v>14.45</v>
      </c>
      <c r="D5" s="783">
        <v>2.1201413427561762</v>
      </c>
    </row>
    <row r="6" spans="1:10" ht="14.25" customHeight="1" x14ac:dyDescent="0.2">
      <c r="A6" s="834">
        <v>2018</v>
      </c>
      <c r="B6" s="195" t="s">
        <v>593</v>
      </c>
      <c r="C6" s="667">
        <v>14.68</v>
      </c>
      <c r="D6" s="196">
        <v>1.5916955017301067</v>
      </c>
    </row>
    <row r="7" spans="1:10" ht="14.25" customHeight="1" x14ac:dyDescent="0.2">
      <c r="A7" s="834" t="s">
        <v>513</v>
      </c>
      <c r="B7" s="195" t="s">
        <v>594</v>
      </c>
      <c r="C7" s="667">
        <v>13.96</v>
      </c>
      <c r="D7" s="196">
        <v>-4.9046321525885483</v>
      </c>
    </row>
    <row r="8" spans="1:10" ht="14.25" customHeight="1" x14ac:dyDescent="0.2">
      <c r="A8" s="834" t="s">
        <v>513</v>
      </c>
      <c r="B8" s="195" t="s">
        <v>595</v>
      </c>
      <c r="C8" s="667">
        <v>13.27</v>
      </c>
      <c r="D8" s="196">
        <v>-4.9426934097421293</v>
      </c>
    </row>
    <row r="9" spans="1:10" ht="14.25" customHeight="1" x14ac:dyDescent="0.2">
      <c r="A9" s="834" t="s">
        <v>513</v>
      </c>
      <c r="B9" s="195" t="s">
        <v>596</v>
      </c>
      <c r="C9" s="667">
        <v>13.92</v>
      </c>
      <c r="D9" s="196">
        <v>4.8982667671439364</v>
      </c>
    </row>
    <row r="10" spans="1:10" ht="14.25" customHeight="1" x14ac:dyDescent="0.2">
      <c r="A10" s="834" t="s">
        <v>513</v>
      </c>
      <c r="B10" s="195" t="s">
        <v>597</v>
      </c>
      <c r="C10" s="667">
        <v>14.61</v>
      </c>
      <c r="D10" s="196">
        <v>4.9568965517241343</v>
      </c>
    </row>
    <row r="11" spans="1:10" ht="14.25" customHeight="1" x14ac:dyDescent="0.2">
      <c r="A11" s="835" t="s">
        <v>513</v>
      </c>
      <c r="B11" s="198" t="s">
        <v>598</v>
      </c>
      <c r="C11" s="631">
        <v>15.33</v>
      </c>
      <c r="D11" s="199">
        <v>4.928131416837787</v>
      </c>
    </row>
    <row r="12" spans="1:10" ht="14.25" customHeight="1" x14ac:dyDescent="0.2">
      <c r="A12" s="836">
        <v>2019</v>
      </c>
      <c r="B12" s="649" t="s">
        <v>599</v>
      </c>
      <c r="C12" s="650">
        <v>14.57</v>
      </c>
      <c r="D12" s="197">
        <v>-4.9575994781474213</v>
      </c>
    </row>
    <row r="13" spans="1:10" ht="14.25" customHeight="1" x14ac:dyDescent="0.2">
      <c r="A13" s="834" t="s">
        <v>513</v>
      </c>
      <c r="B13" s="195" t="s">
        <v>600</v>
      </c>
      <c r="C13" s="667">
        <v>13.86</v>
      </c>
      <c r="D13" s="196">
        <v>-4.8730267673301357</v>
      </c>
    </row>
    <row r="14" spans="1:10" ht="14.25" customHeight="1" x14ac:dyDescent="0.2">
      <c r="A14" s="834" t="s">
        <v>513</v>
      </c>
      <c r="B14" s="195" t="s">
        <v>602</v>
      </c>
      <c r="C14" s="667">
        <v>13.17</v>
      </c>
      <c r="D14" s="196">
        <v>-4.9783549783549752</v>
      </c>
    </row>
    <row r="15" spans="1:10" ht="14.25" customHeight="1" x14ac:dyDescent="0.2">
      <c r="A15" s="834" t="s">
        <v>513</v>
      </c>
      <c r="B15" s="195" t="s">
        <v>603</v>
      </c>
      <c r="C15" s="667">
        <v>12.77</v>
      </c>
      <c r="D15" s="196">
        <v>-3.0372057706909672</v>
      </c>
    </row>
    <row r="16" spans="1:10" ht="14.25" customHeight="1" x14ac:dyDescent="0.2">
      <c r="A16" s="834" t="s">
        <v>513</v>
      </c>
      <c r="B16" s="195" t="s">
        <v>605</v>
      </c>
      <c r="C16" s="667">
        <v>12.15</v>
      </c>
      <c r="D16" s="196">
        <v>-4.8551292090837839</v>
      </c>
    </row>
    <row r="17" spans="1:4" ht="14.25" customHeight="1" x14ac:dyDescent="0.2">
      <c r="A17" s="835" t="s">
        <v>513</v>
      </c>
      <c r="B17" s="198" t="s">
        <v>607</v>
      </c>
      <c r="C17" s="631">
        <v>12.74</v>
      </c>
      <c r="D17" s="199">
        <v>4.8559670781892992</v>
      </c>
    </row>
    <row r="18" spans="1:4" ht="14.25" customHeight="1" x14ac:dyDescent="0.2">
      <c r="A18" s="837">
        <v>2020</v>
      </c>
      <c r="B18" s="649" t="s">
        <v>624</v>
      </c>
      <c r="C18" s="650">
        <v>13.37</v>
      </c>
      <c r="D18" s="197">
        <v>4.9450549450549373</v>
      </c>
    </row>
    <row r="19" spans="1:4" ht="14.25" customHeight="1" x14ac:dyDescent="0.2">
      <c r="A19" s="838" t="s">
        <v>513</v>
      </c>
      <c r="B19" s="195" t="s">
        <v>632</v>
      </c>
      <c r="C19" s="667">
        <v>12.71</v>
      </c>
      <c r="D19" s="196">
        <v>-4.9364248317127783</v>
      </c>
    </row>
    <row r="20" spans="1:4" ht="14.25" customHeight="1" x14ac:dyDescent="0.2">
      <c r="A20" s="838" t="s">
        <v>513</v>
      </c>
      <c r="B20" s="195" t="s">
        <v>633</v>
      </c>
      <c r="C20" s="667">
        <v>12.09</v>
      </c>
      <c r="D20" s="196">
        <v>-4.8780487804878128</v>
      </c>
    </row>
    <row r="21" spans="1:4" ht="14.25" customHeight="1" x14ac:dyDescent="0.2">
      <c r="A21" s="839" t="s">
        <v>513</v>
      </c>
      <c r="B21" s="198" t="s">
        <v>635</v>
      </c>
      <c r="C21" s="631">
        <v>12.68</v>
      </c>
      <c r="D21" s="199">
        <v>4.8800661703887496</v>
      </c>
    </row>
    <row r="22" spans="1:4" ht="14.25" customHeight="1" x14ac:dyDescent="0.2">
      <c r="A22" s="836">
        <v>2021</v>
      </c>
      <c r="B22" s="195" t="s">
        <v>636</v>
      </c>
      <c r="C22" s="667">
        <v>13.3</v>
      </c>
      <c r="D22" s="197">
        <v>4.8895899053627838</v>
      </c>
    </row>
    <row r="23" spans="1:4" ht="14.25" customHeight="1" x14ac:dyDescent="0.2">
      <c r="A23" s="834"/>
      <c r="B23" s="195" t="s">
        <v>637</v>
      </c>
      <c r="C23" s="667">
        <v>13.96</v>
      </c>
      <c r="D23" s="785">
        <v>4.9624060150375948</v>
      </c>
    </row>
    <row r="24" spans="1:4" ht="14.25" customHeight="1" x14ac:dyDescent="0.2">
      <c r="A24" s="834"/>
      <c r="B24" s="195" t="s">
        <v>644</v>
      </c>
      <c r="C24" s="667">
        <v>14.64</v>
      </c>
      <c r="D24" s="785">
        <v>4.871060171919769</v>
      </c>
    </row>
    <row r="25" spans="1:4" ht="14.25" customHeight="1" x14ac:dyDescent="0.2">
      <c r="A25" s="834"/>
      <c r="B25" s="195" t="s">
        <v>653</v>
      </c>
      <c r="C25" s="667">
        <v>15.37</v>
      </c>
      <c r="D25" s="785">
        <v>4.9863387978141978</v>
      </c>
    </row>
    <row r="26" spans="1:4" ht="14.25" customHeight="1" x14ac:dyDescent="0.2">
      <c r="A26" s="834"/>
      <c r="B26" s="195" t="s">
        <v>658</v>
      </c>
      <c r="C26" s="667">
        <v>16.12</v>
      </c>
      <c r="D26" s="785">
        <v>4.8796356538711896</v>
      </c>
    </row>
    <row r="27" spans="1:4" ht="14.25" customHeight="1" x14ac:dyDescent="0.2">
      <c r="A27" s="835"/>
      <c r="B27" s="198" t="s">
        <v>682</v>
      </c>
      <c r="C27" s="631">
        <v>16.920000000000002</v>
      </c>
      <c r="D27" s="199">
        <v>4.9627791563275476</v>
      </c>
    </row>
    <row r="28" spans="1:4" ht="14.25" customHeight="1" x14ac:dyDescent="0.2">
      <c r="A28" s="651" t="s">
        <v>260</v>
      </c>
      <c r="B28"/>
      <c r="C28"/>
      <c r="D28" s="691" t="s">
        <v>575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6:A11"/>
    <mergeCell ref="A12:A17"/>
    <mergeCell ref="A18:A21"/>
    <mergeCell ref="A22: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583</v>
      </c>
      <c r="B1" s="53"/>
      <c r="C1" s="53"/>
      <c r="D1" s="53"/>
      <c r="E1" s="53"/>
      <c r="F1" s="6"/>
    </row>
    <row r="2" spans="1:6" x14ac:dyDescent="0.2">
      <c r="A2" s="54"/>
      <c r="B2" s="54"/>
      <c r="C2" s="54"/>
      <c r="D2" s="54"/>
      <c r="E2" s="54"/>
      <c r="F2" s="55" t="s">
        <v>105</v>
      </c>
    </row>
    <row r="3" spans="1:6" ht="14.65" customHeight="1" x14ac:dyDescent="0.2">
      <c r="A3" s="56"/>
      <c r="B3" s="801" t="s">
        <v>640</v>
      </c>
      <c r="C3" s="803" t="s">
        <v>424</v>
      </c>
      <c r="D3" s="801" t="s">
        <v>629</v>
      </c>
      <c r="E3" s="803" t="s">
        <v>424</v>
      </c>
      <c r="F3" s="805" t="s">
        <v>641</v>
      </c>
    </row>
    <row r="4" spans="1:6" ht="14.65" customHeight="1" x14ac:dyDescent="0.2">
      <c r="A4" s="503"/>
      <c r="B4" s="802"/>
      <c r="C4" s="804"/>
      <c r="D4" s="802"/>
      <c r="E4" s="804"/>
      <c r="F4" s="806"/>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3">
        <v>110510.53273060871</v>
      </c>
      <c r="C12" s="474">
        <v>100</v>
      </c>
      <c r="D12" s="473">
        <v>126107.38577395624</v>
      </c>
      <c r="E12" s="474">
        <v>100</v>
      </c>
      <c r="F12" s="474">
        <v>-12.367914018378292</v>
      </c>
    </row>
    <row r="13" spans="1:6" x14ac:dyDescent="0.2">
      <c r="A13" s="3"/>
      <c r="B13" s="3"/>
      <c r="C13" s="3"/>
      <c r="D13" s="3"/>
      <c r="E13" s="3"/>
      <c r="F13" s="55" t="s">
        <v>575</v>
      </c>
    </row>
    <row r="14" spans="1:6" x14ac:dyDescent="0.2">
      <c r="A14" s="475"/>
      <c r="B14" s="1"/>
      <c r="C14" s="1"/>
      <c r="D14" s="1"/>
      <c r="E14" s="1"/>
      <c r="F14" s="1"/>
    </row>
    <row r="15" spans="1:6" x14ac:dyDescent="0.2">
      <c r="A15" s="50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484</v>
      </c>
      <c r="B1" s="53"/>
      <c r="C1" s="53"/>
      <c r="D1" s="6"/>
      <c r="E1" s="6"/>
      <c r="F1" s="6"/>
    </row>
    <row r="2" spans="1:6" x14ac:dyDescent="0.2">
      <c r="A2" s="54"/>
      <c r="B2" s="54"/>
      <c r="C2" s="54"/>
      <c r="D2" s="65"/>
      <c r="E2" s="65"/>
      <c r="F2" s="55" t="s">
        <v>261</v>
      </c>
    </row>
    <row r="3" spans="1:6" x14ac:dyDescent="0.2">
      <c r="A3" s="56"/>
      <c r="B3" s="812" t="s">
        <v>262</v>
      </c>
      <c r="C3" s="812"/>
      <c r="D3" s="812"/>
      <c r="E3" s="811" t="s">
        <v>263</v>
      </c>
      <c r="F3" s="811"/>
    </row>
    <row r="4" spans="1:6" x14ac:dyDescent="0.2">
      <c r="A4" s="66"/>
      <c r="B4" s="201" t="s">
        <v>679</v>
      </c>
      <c r="C4" s="202" t="s">
        <v>661</v>
      </c>
      <c r="D4" s="201" t="s">
        <v>683</v>
      </c>
      <c r="E4" s="185" t="s">
        <v>264</v>
      </c>
      <c r="F4" s="184" t="s">
        <v>265</v>
      </c>
    </row>
    <row r="5" spans="1:6" x14ac:dyDescent="0.2">
      <c r="A5" s="432" t="s">
        <v>486</v>
      </c>
      <c r="B5" s="90">
        <v>151.07164257999997</v>
      </c>
      <c r="C5" s="90">
        <v>148.2827944</v>
      </c>
      <c r="D5" s="90">
        <v>115.35129103333333</v>
      </c>
      <c r="E5" s="90">
        <v>1.8807631669503888</v>
      </c>
      <c r="F5" s="90">
        <v>30.966581497856367</v>
      </c>
    </row>
    <row r="6" spans="1:6" x14ac:dyDescent="0.2">
      <c r="A6" s="66" t="s">
        <v>485</v>
      </c>
      <c r="B6" s="97">
        <v>138.12949954000001</v>
      </c>
      <c r="C6" s="199">
        <v>135.51318057419357</v>
      </c>
      <c r="D6" s="97">
        <v>102.75802074666665</v>
      </c>
      <c r="E6" s="97">
        <v>1.9306749016742366</v>
      </c>
      <c r="F6" s="97">
        <v>34.422109861901731</v>
      </c>
    </row>
    <row r="7" spans="1:6" x14ac:dyDescent="0.2">
      <c r="F7" s="55" t="s">
        <v>575</v>
      </c>
    </row>
    <row r="13" spans="1:6" x14ac:dyDescent="0.2">
      <c r="C13" s="1" t="s">
        <v>373</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9" t="s">
        <v>266</v>
      </c>
      <c r="B1" s="799"/>
      <c r="C1" s="799"/>
      <c r="D1" s="3"/>
      <c r="E1" s="3"/>
    </row>
    <row r="2" spans="1:38" x14ac:dyDescent="0.2">
      <c r="A2" s="800"/>
      <c r="B2" s="799"/>
      <c r="C2" s="799"/>
      <c r="D2" s="3"/>
      <c r="E2" s="55" t="s">
        <v>261</v>
      </c>
    </row>
    <row r="3" spans="1:38" x14ac:dyDescent="0.2">
      <c r="A3" s="57"/>
      <c r="B3" s="203" t="s">
        <v>267</v>
      </c>
      <c r="C3" s="203" t="s">
        <v>268</v>
      </c>
      <c r="D3" s="203" t="s">
        <v>269</v>
      </c>
      <c r="E3" s="203" t="s">
        <v>270</v>
      </c>
    </row>
    <row r="4" spans="1:38" x14ac:dyDescent="0.2">
      <c r="A4" s="204" t="s">
        <v>271</v>
      </c>
      <c r="B4" s="205">
        <v>151.07164257999997</v>
      </c>
      <c r="C4" s="206">
        <v>26.219045406446277</v>
      </c>
      <c r="D4" s="206">
        <v>47.411314066887023</v>
      </c>
      <c r="E4" s="206">
        <v>77.441283106666674</v>
      </c>
      <c r="F4" s="623"/>
      <c r="G4" s="623"/>
      <c r="H4" s="623"/>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272</v>
      </c>
      <c r="B5" s="208">
        <v>174.64333333333335</v>
      </c>
      <c r="C5" s="92">
        <v>24.088735632183912</v>
      </c>
      <c r="D5" s="92">
        <v>69.245264367816091</v>
      </c>
      <c r="E5" s="92">
        <v>81.309333333333342</v>
      </c>
      <c r="F5" s="623"/>
      <c r="G5" s="623"/>
      <c r="M5" s="624"/>
      <c r="N5" s="624"/>
      <c r="O5" s="624"/>
      <c r="P5" s="624"/>
      <c r="Q5" s="624"/>
      <c r="R5" s="624"/>
      <c r="S5" s="624"/>
      <c r="T5" s="624"/>
      <c r="U5" s="624"/>
      <c r="V5" s="624"/>
      <c r="W5" s="624"/>
      <c r="X5" s="624"/>
      <c r="Y5" s="624"/>
      <c r="Z5" s="624"/>
      <c r="AA5" s="624"/>
      <c r="AB5" s="624"/>
      <c r="AC5" s="624"/>
      <c r="AD5" s="624"/>
      <c r="AE5" s="283"/>
      <c r="AF5" s="283"/>
      <c r="AG5" s="283"/>
      <c r="AH5" s="283"/>
      <c r="AI5" s="283"/>
      <c r="AJ5" s="283"/>
      <c r="AK5" s="283"/>
      <c r="AL5" s="283"/>
    </row>
    <row r="6" spans="1:38" x14ac:dyDescent="0.2">
      <c r="A6" s="207" t="s">
        <v>273</v>
      </c>
      <c r="B6" s="208">
        <v>142.50666666666666</v>
      </c>
      <c r="C6" s="92">
        <v>23.751111111111115</v>
      </c>
      <c r="D6" s="92">
        <v>48.927022222222206</v>
      </c>
      <c r="E6" s="92">
        <v>69.82853333333334</v>
      </c>
      <c r="F6" s="623"/>
      <c r="G6" s="623"/>
      <c r="M6" s="624"/>
      <c r="N6" s="624"/>
      <c r="O6" s="624"/>
      <c r="P6" s="624"/>
      <c r="Q6" s="624"/>
      <c r="R6" s="624"/>
      <c r="S6" s="624"/>
      <c r="T6" s="624"/>
      <c r="U6" s="624"/>
      <c r="V6" s="624"/>
      <c r="W6" s="624"/>
      <c r="X6" s="624"/>
      <c r="Y6" s="624"/>
      <c r="Z6" s="624"/>
      <c r="AA6" s="624"/>
      <c r="AB6" s="624"/>
      <c r="AC6" s="624"/>
      <c r="AD6" s="624"/>
      <c r="AE6" s="283"/>
      <c r="AF6" s="283"/>
      <c r="AG6" s="283"/>
      <c r="AH6" s="283"/>
      <c r="AI6" s="283"/>
      <c r="AJ6" s="283"/>
      <c r="AK6" s="283"/>
      <c r="AL6" s="283"/>
    </row>
    <row r="7" spans="1:38" x14ac:dyDescent="0.2">
      <c r="A7" s="207" t="s">
        <v>234</v>
      </c>
      <c r="B7" s="208">
        <v>167.76533333333333</v>
      </c>
      <c r="C7" s="92">
        <v>29.116297520661156</v>
      </c>
      <c r="D7" s="92">
        <v>60.016035812672179</v>
      </c>
      <c r="E7" s="92">
        <v>78.632999999999996</v>
      </c>
      <c r="F7" s="623"/>
      <c r="G7" s="623"/>
      <c r="N7" s="624"/>
      <c r="O7" s="624"/>
      <c r="P7" s="624"/>
      <c r="Q7" s="624"/>
      <c r="R7" s="624"/>
      <c r="S7" s="624"/>
      <c r="T7" s="624"/>
      <c r="U7" s="624"/>
      <c r="V7" s="624"/>
      <c r="W7" s="624"/>
      <c r="X7" s="624"/>
      <c r="Y7" s="624"/>
      <c r="Z7" s="624"/>
      <c r="AA7" s="624"/>
      <c r="AB7" s="624"/>
      <c r="AC7" s="624"/>
      <c r="AD7" s="624"/>
      <c r="AE7" s="283"/>
      <c r="AF7" s="283"/>
      <c r="AG7" s="283"/>
      <c r="AH7" s="283"/>
      <c r="AI7" s="283"/>
      <c r="AJ7" s="283"/>
      <c r="AK7" s="283"/>
      <c r="AL7" s="283"/>
    </row>
    <row r="8" spans="1:38" x14ac:dyDescent="0.2">
      <c r="A8" s="207" t="s">
        <v>274</v>
      </c>
      <c r="B8" s="208">
        <v>120.8548</v>
      </c>
      <c r="C8" s="92">
        <v>20.142466666666667</v>
      </c>
      <c r="D8" s="92">
        <v>36.302333333333337</v>
      </c>
      <c r="E8" s="92">
        <v>64.41</v>
      </c>
      <c r="F8" s="623"/>
      <c r="G8" s="623"/>
      <c r="N8" s="624"/>
      <c r="O8" s="624"/>
      <c r="P8" s="624"/>
      <c r="Q8" s="624"/>
      <c r="R8" s="624"/>
      <c r="S8" s="624"/>
      <c r="T8" s="624"/>
      <c r="U8" s="624"/>
      <c r="V8" s="624"/>
      <c r="W8" s="624"/>
      <c r="X8" s="624"/>
      <c r="Y8" s="624"/>
      <c r="Z8" s="624"/>
      <c r="AA8" s="624"/>
      <c r="AB8" s="624"/>
      <c r="AC8" s="624"/>
      <c r="AD8" s="624"/>
      <c r="AE8" s="283"/>
      <c r="AF8" s="283"/>
      <c r="AG8" s="283"/>
      <c r="AH8" s="283"/>
      <c r="AI8" s="283"/>
      <c r="AJ8" s="283"/>
      <c r="AK8" s="283"/>
      <c r="AL8" s="283"/>
    </row>
    <row r="9" spans="1:38" x14ac:dyDescent="0.2">
      <c r="A9" s="207" t="s">
        <v>275</v>
      </c>
      <c r="B9" s="208">
        <v>136.15683333333334</v>
      </c>
      <c r="C9" s="92">
        <v>21.739326330532215</v>
      </c>
      <c r="D9" s="92">
        <v>43.970107002801122</v>
      </c>
      <c r="E9" s="92">
        <v>70.447400000000002</v>
      </c>
      <c r="F9" s="623"/>
      <c r="G9" s="623"/>
    </row>
    <row r="10" spans="1:38" x14ac:dyDescent="0.2">
      <c r="A10" s="207" t="s">
        <v>276</v>
      </c>
      <c r="B10" s="208">
        <v>147.93970000000002</v>
      </c>
      <c r="C10" s="92">
        <v>29.587940000000003</v>
      </c>
      <c r="D10" s="92">
        <v>51.332960000000014</v>
      </c>
      <c r="E10" s="92">
        <v>67.018799999999999</v>
      </c>
      <c r="F10" s="623"/>
      <c r="G10" s="623"/>
    </row>
    <row r="11" spans="1:38" x14ac:dyDescent="0.2">
      <c r="A11" s="207" t="s">
        <v>277</v>
      </c>
      <c r="B11" s="208">
        <v>185.48973333333336</v>
      </c>
      <c r="C11" s="92">
        <v>37.097946666666672</v>
      </c>
      <c r="D11" s="92">
        <v>62.611220000000031</v>
      </c>
      <c r="E11" s="92">
        <v>85.780566666666658</v>
      </c>
      <c r="F11" s="623"/>
      <c r="G11" s="623"/>
    </row>
    <row r="12" spans="1:38" x14ac:dyDescent="0.2">
      <c r="A12" s="207" t="s">
        <v>278</v>
      </c>
      <c r="B12" s="208">
        <v>149.90666666666667</v>
      </c>
      <c r="C12" s="92">
        <v>24.984444444444446</v>
      </c>
      <c r="D12" s="92">
        <v>54.364922222222219</v>
      </c>
      <c r="E12" s="92">
        <v>70.557299999999998</v>
      </c>
      <c r="F12" s="623"/>
      <c r="G12" s="623"/>
    </row>
    <row r="13" spans="1:38" x14ac:dyDescent="0.2">
      <c r="A13" s="207" t="s">
        <v>279</v>
      </c>
      <c r="B13" s="208">
        <v>136.38436666666669</v>
      </c>
      <c r="C13" s="92">
        <v>24.593902185792356</v>
      </c>
      <c r="D13" s="92">
        <v>44.548897814207663</v>
      </c>
      <c r="E13" s="92">
        <v>67.241566666666671</v>
      </c>
      <c r="F13" s="623"/>
      <c r="G13" s="623"/>
    </row>
    <row r="14" spans="1:38" x14ac:dyDescent="0.2">
      <c r="A14" s="207" t="s">
        <v>205</v>
      </c>
      <c r="B14" s="208">
        <v>157.15</v>
      </c>
      <c r="C14" s="92">
        <v>26.19166666666667</v>
      </c>
      <c r="D14" s="92">
        <v>56.300333333333334</v>
      </c>
      <c r="E14" s="92">
        <v>74.658000000000001</v>
      </c>
      <c r="F14" s="623"/>
      <c r="G14" s="623"/>
    </row>
    <row r="15" spans="1:38" x14ac:dyDescent="0.2">
      <c r="A15" s="207" t="s">
        <v>280</v>
      </c>
      <c r="B15" s="208">
        <v>186.68</v>
      </c>
      <c r="C15" s="92">
        <v>36.131612903225808</v>
      </c>
      <c r="D15" s="92">
        <v>72.240853763440867</v>
      </c>
      <c r="E15" s="92">
        <v>78.307533333333339</v>
      </c>
      <c r="F15" s="623"/>
      <c r="G15" s="623"/>
    </row>
    <row r="16" spans="1:38" x14ac:dyDescent="0.2">
      <c r="A16" s="207" t="s">
        <v>235</v>
      </c>
      <c r="B16" s="209">
        <v>166.09813333333335</v>
      </c>
      <c r="C16" s="196">
        <v>27.683022222222228</v>
      </c>
      <c r="D16" s="196">
        <v>69.129844444444444</v>
      </c>
      <c r="E16" s="196">
        <v>69.285266666666672</v>
      </c>
      <c r="F16" s="623"/>
      <c r="G16" s="623"/>
    </row>
    <row r="17" spans="1:13" x14ac:dyDescent="0.2">
      <c r="A17" s="207" t="s">
        <v>236</v>
      </c>
      <c r="B17" s="208">
        <v>176.93</v>
      </c>
      <c r="C17" s="92">
        <v>34.244516129032256</v>
      </c>
      <c r="D17" s="92">
        <v>71.375350537634432</v>
      </c>
      <c r="E17" s="92">
        <v>71.310133333333326</v>
      </c>
      <c r="F17" s="623"/>
      <c r="G17" s="623"/>
    </row>
    <row r="18" spans="1:13" x14ac:dyDescent="0.2">
      <c r="A18" s="207" t="s">
        <v>281</v>
      </c>
      <c r="B18" s="208">
        <v>135.08373333333333</v>
      </c>
      <c r="C18" s="92">
        <v>28.718588976377955</v>
      </c>
      <c r="D18" s="92">
        <v>34.095577690288707</v>
      </c>
      <c r="E18" s="92">
        <v>72.269566666666663</v>
      </c>
      <c r="F18" s="623"/>
      <c r="G18" s="623"/>
    </row>
    <row r="19" spans="1:13" x14ac:dyDescent="0.2">
      <c r="A19" s="3" t="s">
        <v>282</v>
      </c>
      <c r="B19" s="208">
        <v>171.55666666666664</v>
      </c>
      <c r="C19" s="92">
        <v>32.079701897018971</v>
      </c>
      <c r="D19" s="92">
        <v>65.670964769647668</v>
      </c>
      <c r="E19" s="92">
        <v>73.805999999999997</v>
      </c>
      <c r="F19" s="623"/>
      <c r="G19" s="623"/>
    </row>
    <row r="20" spans="1:13" x14ac:dyDescent="0.2">
      <c r="A20" s="3" t="s">
        <v>206</v>
      </c>
      <c r="B20" s="208">
        <v>174.86866666666668</v>
      </c>
      <c r="C20" s="92">
        <v>31.533693989071043</v>
      </c>
      <c r="D20" s="92">
        <v>72.839939344262305</v>
      </c>
      <c r="E20" s="92">
        <v>70.495033333333339</v>
      </c>
      <c r="F20" s="623"/>
      <c r="G20" s="623"/>
    </row>
    <row r="21" spans="1:13" x14ac:dyDescent="0.2">
      <c r="A21" s="3" t="s">
        <v>283</v>
      </c>
      <c r="B21" s="208">
        <v>151.46236666666667</v>
      </c>
      <c r="C21" s="92">
        <v>26.286857024793388</v>
      </c>
      <c r="D21" s="92">
        <v>51.838976308539941</v>
      </c>
      <c r="E21" s="92">
        <v>73.336533333333335</v>
      </c>
      <c r="F21" s="623"/>
      <c r="G21" s="623"/>
    </row>
    <row r="22" spans="1:13" x14ac:dyDescent="0.2">
      <c r="A22" s="195" t="s">
        <v>284</v>
      </c>
      <c r="B22" s="208">
        <v>144.52033333333335</v>
      </c>
      <c r="C22" s="92">
        <v>25.082041322314055</v>
      </c>
      <c r="D22" s="92">
        <v>46.600125344352634</v>
      </c>
      <c r="E22" s="92">
        <v>72.838166666666666</v>
      </c>
      <c r="F22" s="623"/>
      <c r="G22" s="623"/>
    </row>
    <row r="23" spans="1:13" x14ac:dyDescent="0.2">
      <c r="A23" s="195" t="s">
        <v>285</v>
      </c>
      <c r="B23" s="210">
        <v>150.51</v>
      </c>
      <c r="C23" s="211">
        <v>21.868974358974359</v>
      </c>
      <c r="D23" s="211">
        <v>51.631258974358971</v>
      </c>
      <c r="E23" s="211">
        <v>77.009766666666664</v>
      </c>
      <c r="F23" s="623"/>
      <c r="G23" s="623"/>
    </row>
    <row r="24" spans="1:13" x14ac:dyDescent="0.2">
      <c r="A24" s="195" t="s">
        <v>286</v>
      </c>
      <c r="B24" s="210">
        <v>134</v>
      </c>
      <c r="C24" s="211">
        <v>20.440677966101696</v>
      </c>
      <c r="D24" s="211">
        <v>54.938322033898295</v>
      </c>
      <c r="E24" s="211">
        <v>58.621000000000016</v>
      </c>
      <c r="F24" s="623"/>
      <c r="G24" s="623"/>
    </row>
    <row r="25" spans="1:13" x14ac:dyDescent="0.2">
      <c r="A25" s="195" t="s">
        <v>549</v>
      </c>
      <c r="B25" s="210">
        <v>200.04666666666668</v>
      </c>
      <c r="C25" s="211">
        <v>34.718842975206613</v>
      </c>
      <c r="D25" s="211">
        <v>82.113990358126728</v>
      </c>
      <c r="E25" s="211">
        <v>83.213833333333341</v>
      </c>
      <c r="F25" s="623"/>
      <c r="G25" s="623"/>
    </row>
    <row r="26" spans="1:13" x14ac:dyDescent="0.2">
      <c r="A26" s="3" t="s">
        <v>287</v>
      </c>
      <c r="B26" s="210">
        <v>129.36023333333333</v>
      </c>
      <c r="C26" s="211">
        <v>24.189311924119242</v>
      </c>
      <c r="D26" s="211">
        <v>36.172921409214084</v>
      </c>
      <c r="E26" s="211">
        <v>68.998000000000005</v>
      </c>
      <c r="F26" s="623"/>
      <c r="G26" s="623"/>
    </row>
    <row r="27" spans="1:13" x14ac:dyDescent="0.2">
      <c r="A27" s="195" t="s">
        <v>237</v>
      </c>
      <c r="B27" s="210">
        <v>172.72333333333333</v>
      </c>
      <c r="C27" s="211">
        <v>32.29785907859079</v>
      </c>
      <c r="D27" s="211">
        <v>64.797940921409207</v>
      </c>
      <c r="E27" s="211">
        <v>75.627533333333332</v>
      </c>
      <c r="F27" s="623"/>
      <c r="G27" s="623"/>
    </row>
    <row r="28" spans="1:13" x14ac:dyDescent="0.2">
      <c r="A28" s="195" t="s">
        <v>551</v>
      </c>
      <c r="B28" s="208">
        <v>146.05663333333331</v>
      </c>
      <c r="C28" s="92">
        <v>25.348671900826442</v>
      </c>
      <c r="D28" s="92">
        <v>50.575528099173525</v>
      </c>
      <c r="E28" s="92">
        <v>70.132433333333339</v>
      </c>
      <c r="F28" s="623"/>
      <c r="G28" s="623"/>
    </row>
    <row r="29" spans="1:13" x14ac:dyDescent="0.2">
      <c r="A29" s="3" t="s">
        <v>288</v>
      </c>
      <c r="B29" s="210">
        <v>126.52566666666669</v>
      </c>
      <c r="C29" s="211">
        <v>20.201577030812331</v>
      </c>
      <c r="D29" s="211">
        <v>36.915789635854352</v>
      </c>
      <c r="E29" s="211">
        <v>69.408300000000011</v>
      </c>
      <c r="F29" s="623"/>
      <c r="G29" s="623"/>
    </row>
    <row r="30" spans="1:13" x14ac:dyDescent="0.2">
      <c r="A30" s="672" t="s">
        <v>238</v>
      </c>
      <c r="B30" s="208">
        <v>178.49783333333329</v>
      </c>
      <c r="C30" s="92">
        <v>35.699566666666655</v>
      </c>
      <c r="D30" s="92">
        <v>62.119899999999973</v>
      </c>
      <c r="E30" s="92">
        <v>80.678366666666662</v>
      </c>
      <c r="F30" s="623"/>
      <c r="G30" s="623"/>
    </row>
    <row r="31" spans="1:13" x14ac:dyDescent="0.2">
      <c r="A31" s="673" t="s">
        <v>289</v>
      </c>
      <c r="B31" s="674">
        <v>165.51991441827403</v>
      </c>
      <c r="C31" s="674">
        <v>29.249476202700009</v>
      </c>
      <c r="D31" s="674">
        <v>60.401671548907345</v>
      </c>
      <c r="E31" s="674">
        <v>75.868766666666673</v>
      </c>
      <c r="F31" s="623"/>
      <c r="G31" s="623"/>
    </row>
    <row r="32" spans="1:13" x14ac:dyDescent="0.2">
      <c r="A32" s="671" t="s">
        <v>290</v>
      </c>
      <c r="B32" s="670">
        <v>171.38989379910589</v>
      </c>
      <c r="C32" s="670">
        <v>29.56027785036844</v>
      </c>
      <c r="D32" s="670">
        <v>65.057082998842574</v>
      </c>
      <c r="E32" s="670">
        <v>76.772532949894881</v>
      </c>
      <c r="F32" s="623"/>
      <c r="G32" s="623"/>
      <c r="M32" s="624"/>
    </row>
    <row r="33" spans="1:13" x14ac:dyDescent="0.2">
      <c r="A33" s="669" t="s">
        <v>291</v>
      </c>
      <c r="B33" s="675">
        <v>20.318251219105917</v>
      </c>
      <c r="C33" s="675">
        <v>3.3412324439221628</v>
      </c>
      <c r="D33" s="675">
        <v>17.645768931955551</v>
      </c>
      <c r="E33" s="675">
        <v>-0.66875015677179306</v>
      </c>
      <c r="F33" s="623"/>
      <c r="G33" s="623"/>
      <c r="M33" s="624"/>
    </row>
    <row r="34" spans="1:13" x14ac:dyDescent="0.2">
      <c r="A34" s="80"/>
      <c r="B34" s="3"/>
      <c r="C34" s="3"/>
      <c r="D34" s="3"/>
      <c r="E34" s="55" t="s">
        <v>575</v>
      </c>
    </row>
    <row r="35" spans="1:13" s="1" customFormat="1" x14ac:dyDescent="0.2">
      <c r="B35" s="623"/>
      <c r="C35" s="623"/>
      <c r="D35" s="623"/>
      <c r="E35" s="623"/>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9" t="s">
        <v>292</v>
      </c>
      <c r="B1" s="799"/>
      <c r="C1" s="799"/>
      <c r="D1" s="3"/>
      <c r="E1" s="3"/>
    </row>
    <row r="2" spans="1:36" x14ac:dyDescent="0.2">
      <c r="A2" s="800"/>
      <c r="B2" s="799"/>
      <c r="C2" s="799"/>
      <c r="D2" s="3"/>
      <c r="E2" s="55" t="s">
        <v>261</v>
      </c>
    </row>
    <row r="3" spans="1:36" x14ac:dyDescent="0.2">
      <c r="A3" s="57"/>
      <c r="B3" s="203" t="s">
        <v>267</v>
      </c>
      <c r="C3" s="203" t="s">
        <v>268</v>
      </c>
      <c r="D3" s="203" t="s">
        <v>269</v>
      </c>
      <c r="E3" s="203" t="s">
        <v>270</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271</v>
      </c>
      <c r="B4" s="205">
        <v>138.12949954000001</v>
      </c>
      <c r="C4" s="206">
        <v>23.972888349917358</v>
      </c>
      <c r="D4" s="206">
        <v>38.04231406008266</v>
      </c>
      <c r="E4" s="206">
        <v>76.114297129999997</v>
      </c>
      <c r="F4" s="623"/>
      <c r="G4" s="623"/>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283"/>
      <c r="AH4" s="283"/>
      <c r="AI4" s="283"/>
      <c r="AJ4" s="283"/>
    </row>
    <row r="5" spans="1:36" x14ac:dyDescent="0.2">
      <c r="A5" s="207" t="s">
        <v>272</v>
      </c>
      <c r="B5" s="208">
        <v>156.86666666666667</v>
      </c>
      <c r="C5" s="92">
        <v>21.636781609195406</v>
      </c>
      <c r="D5" s="92">
        <v>50.449185057471254</v>
      </c>
      <c r="E5" s="92">
        <v>84.78070000000001</v>
      </c>
      <c r="G5" s="623"/>
      <c r="H5" s="625"/>
      <c r="I5" s="625"/>
      <c r="J5" s="625"/>
      <c r="K5" s="625"/>
      <c r="L5" s="624"/>
      <c r="M5" s="624"/>
      <c r="N5" s="624"/>
      <c r="O5" s="624"/>
      <c r="P5" s="624"/>
      <c r="Q5" s="624"/>
      <c r="R5" s="624"/>
      <c r="S5" s="624"/>
      <c r="T5" s="624"/>
      <c r="U5" s="624"/>
      <c r="V5" s="624"/>
      <c r="W5" s="624"/>
      <c r="X5" s="624"/>
      <c r="Y5" s="624"/>
      <c r="Z5" s="624"/>
      <c r="AA5" s="624"/>
      <c r="AB5" s="624"/>
      <c r="AC5" s="624"/>
      <c r="AD5" s="624"/>
      <c r="AE5" s="624"/>
      <c r="AF5" s="624"/>
      <c r="AG5" s="283"/>
      <c r="AH5" s="283"/>
      <c r="AI5" s="283"/>
      <c r="AJ5" s="283"/>
    </row>
    <row r="6" spans="1:36" x14ac:dyDescent="0.2">
      <c r="A6" s="207" t="s">
        <v>273</v>
      </c>
      <c r="B6" s="208">
        <v>140.91</v>
      </c>
      <c r="C6" s="92">
        <v>23.485000000000003</v>
      </c>
      <c r="D6" s="92">
        <v>40.512999999999991</v>
      </c>
      <c r="E6" s="92">
        <v>76.912000000000006</v>
      </c>
      <c r="G6" s="623"/>
      <c r="L6" s="624"/>
      <c r="M6" s="624"/>
      <c r="N6" s="624"/>
      <c r="O6" s="624"/>
      <c r="P6" s="624"/>
      <c r="Q6" s="624"/>
      <c r="R6" s="624"/>
      <c r="S6" s="624"/>
      <c r="T6" s="624"/>
      <c r="U6" s="624"/>
      <c r="V6" s="624"/>
      <c r="W6" s="624"/>
      <c r="X6" s="624"/>
      <c r="Y6" s="624"/>
      <c r="Z6" s="624"/>
      <c r="AA6" s="624"/>
      <c r="AB6" s="624"/>
      <c r="AC6" s="624"/>
      <c r="AD6" s="624"/>
      <c r="AE6" s="624"/>
      <c r="AF6" s="624"/>
      <c r="AG6" s="283"/>
      <c r="AH6" s="283"/>
      <c r="AI6" s="283"/>
      <c r="AJ6" s="283"/>
    </row>
    <row r="7" spans="1:36" x14ac:dyDescent="0.2">
      <c r="A7" s="207" t="s">
        <v>234</v>
      </c>
      <c r="B7" s="208">
        <v>167.50569999999999</v>
      </c>
      <c r="C7" s="92">
        <v>29.071237190082641</v>
      </c>
      <c r="D7" s="92">
        <v>60.016196143250696</v>
      </c>
      <c r="E7" s="92">
        <v>78.418266666666653</v>
      </c>
      <c r="G7" s="623"/>
      <c r="L7" s="625"/>
      <c r="M7" s="625"/>
      <c r="N7" s="625"/>
      <c r="O7" s="625"/>
      <c r="P7" s="625"/>
      <c r="Q7" s="625"/>
      <c r="R7" s="625"/>
      <c r="S7" s="625"/>
      <c r="T7" s="625"/>
      <c r="U7" s="625"/>
      <c r="V7" s="625"/>
      <c r="W7" s="625"/>
      <c r="X7" s="625"/>
      <c r="Y7" s="625"/>
      <c r="Z7" s="625"/>
      <c r="AA7" s="625"/>
      <c r="AB7" s="625"/>
      <c r="AC7" s="625"/>
      <c r="AD7" s="625"/>
      <c r="AE7" s="625"/>
      <c r="AF7" s="625"/>
      <c r="AG7" s="285"/>
      <c r="AH7" s="285"/>
      <c r="AI7" s="285"/>
      <c r="AJ7" s="285"/>
    </row>
    <row r="8" spans="1:36" x14ac:dyDescent="0.2">
      <c r="A8" s="207" t="s">
        <v>274</v>
      </c>
      <c r="B8" s="208">
        <v>121.75169999999999</v>
      </c>
      <c r="C8" s="92">
        <v>20.29195</v>
      </c>
      <c r="D8" s="92">
        <v>33.030049999999989</v>
      </c>
      <c r="E8" s="92">
        <v>68.429699999999997</v>
      </c>
      <c r="G8" s="623"/>
    </row>
    <row r="9" spans="1:36" x14ac:dyDescent="0.2">
      <c r="A9" s="207" t="s">
        <v>275</v>
      </c>
      <c r="B9" s="208">
        <v>143.65789999999998</v>
      </c>
      <c r="C9" s="92">
        <v>22.9369756302521</v>
      </c>
      <c r="D9" s="92">
        <v>41.070157703081215</v>
      </c>
      <c r="E9" s="92">
        <v>79.650766666666669</v>
      </c>
      <c r="G9" s="623"/>
    </row>
    <row r="10" spans="1:36" x14ac:dyDescent="0.2">
      <c r="A10" s="207" t="s">
        <v>276</v>
      </c>
      <c r="B10" s="208">
        <v>147.0331333333333</v>
      </c>
      <c r="C10" s="92">
        <v>29.406626666666661</v>
      </c>
      <c r="D10" s="92">
        <v>40.694439999999979</v>
      </c>
      <c r="E10" s="92">
        <v>76.932066666666657</v>
      </c>
      <c r="G10" s="623"/>
    </row>
    <row r="11" spans="1:36" x14ac:dyDescent="0.2">
      <c r="A11" s="207" t="s">
        <v>277</v>
      </c>
      <c r="B11" s="208">
        <v>160.16929999999996</v>
      </c>
      <c r="C11" s="92">
        <v>32.03385999999999</v>
      </c>
      <c r="D11" s="92">
        <v>43.600606666666636</v>
      </c>
      <c r="E11" s="92">
        <v>84.534833333333339</v>
      </c>
      <c r="G11" s="623"/>
    </row>
    <row r="12" spans="1:36" x14ac:dyDescent="0.2">
      <c r="A12" s="207" t="s">
        <v>278</v>
      </c>
      <c r="B12" s="208">
        <v>139.43</v>
      </c>
      <c r="C12" s="92">
        <v>23.238333333333337</v>
      </c>
      <c r="D12" s="92">
        <v>39.764766666666667</v>
      </c>
      <c r="E12" s="92">
        <v>76.426900000000003</v>
      </c>
      <c r="G12" s="623"/>
    </row>
    <row r="13" spans="1:36" x14ac:dyDescent="0.2">
      <c r="A13" s="207" t="s">
        <v>279</v>
      </c>
      <c r="B13" s="208">
        <v>146.63813333333331</v>
      </c>
      <c r="C13" s="92">
        <v>26.442942076502728</v>
      </c>
      <c r="D13" s="92">
        <v>46.393757923497247</v>
      </c>
      <c r="E13" s="92">
        <v>73.801433333333335</v>
      </c>
      <c r="G13" s="623"/>
    </row>
    <row r="14" spans="1:36" x14ac:dyDescent="0.2">
      <c r="A14" s="207" t="s">
        <v>205</v>
      </c>
      <c r="B14" s="208">
        <v>137.23666666666665</v>
      </c>
      <c r="C14" s="92">
        <v>22.872777777777777</v>
      </c>
      <c r="D14" s="92">
        <v>37.199822222222217</v>
      </c>
      <c r="E14" s="92">
        <v>77.164066666666656</v>
      </c>
      <c r="G14" s="623"/>
    </row>
    <row r="15" spans="1:36" x14ac:dyDescent="0.2">
      <c r="A15" s="207" t="s">
        <v>280</v>
      </c>
      <c r="B15" s="208">
        <v>166.40333333333334</v>
      </c>
      <c r="C15" s="92">
        <v>32.207096774193545</v>
      </c>
      <c r="D15" s="92">
        <v>51.051803225806452</v>
      </c>
      <c r="E15" s="92">
        <v>83.144433333333339</v>
      </c>
      <c r="G15" s="623"/>
    </row>
    <row r="16" spans="1:36" x14ac:dyDescent="0.2">
      <c r="A16" s="207" t="s">
        <v>235</v>
      </c>
      <c r="B16" s="209">
        <v>155.48330000000001</v>
      </c>
      <c r="C16" s="196">
        <v>25.913883333333338</v>
      </c>
      <c r="D16" s="196">
        <v>60.909950000000002</v>
      </c>
      <c r="E16" s="196">
        <v>68.659466666666674</v>
      </c>
      <c r="G16" s="623"/>
    </row>
    <row r="17" spans="1:11" x14ac:dyDescent="0.2">
      <c r="A17" s="207" t="s">
        <v>236</v>
      </c>
      <c r="B17" s="208">
        <v>151.36666666666667</v>
      </c>
      <c r="C17" s="92">
        <v>29.296774193548391</v>
      </c>
      <c r="D17" s="92">
        <v>42.283192473118291</v>
      </c>
      <c r="E17" s="92">
        <v>79.786699999999996</v>
      </c>
      <c r="G17" s="623"/>
    </row>
    <row r="18" spans="1:11" x14ac:dyDescent="0.2">
      <c r="A18" s="207" t="s">
        <v>281</v>
      </c>
      <c r="B18" s="208">
        <v>136.43866666666668</v>
      </c>
      <c r="C18" s="92">
        <v>29.006645669291341</v>
      </c>
      <c r="D18" s="92">
        <v>31.373254330708665</v>
      </c>
      <c r="E18" s="92">
        <v>76.058766666666671</v>
      </c>
      <c r="G18" s="623"/>
    </row>
    <row r="19" spans="1:11" x14ac:dyDescent="0.2">
      <c r="A19" s="3" t="s">
        <v>282</v>
      </c>
      <c r="B19" s="208">
        <v>161.46066666666667</v>
      </c>
      <c r="C19" s="92">
        <v>30.191831978319783</v>
      </c>
      <c r="D19" s="92">
        <v>55.546001355013559</v>
      </c>
      <c r="E19" s="92">
        <v>75.722833333333327</v>
      </c>
      <c r="G19" s="623"/>
    </row>
    <row r="20" spans="1:11" x14ac:dyDescent="0.2">
      <c r="A20" s="3" t="s">
        <v>206</v>
      </c>
      <c r="B20" s="208">
        <v>161.24343333333334</v>
      </c>
      <c r="C20" s="92">
        <v>29.076684699453555</v>
      </c>
      <c r="D20" s="92">
        <v>61.739748633879799</v>
      </c>
      <c r="E20" s="92">
        <v>70.426999999999992</v>
      </c>
      <c r="G20" s="623"/>
    </row>
    <row r="21" spans="1:11" x14ac:dyDescent="0.2">
      <c r="A21" s="3" t="s">
        <v>283</v>
      </c>
      <c r="B21" s="208">
        <v>139.60803333333331</v>
      </c>
      <c r="C21" s="92">
        <v>24.229493388429745</v>
      </c>
      <c r="D21" s="92">
        <v>42.425139944903563</v>
      </c>
      <c r="E21" s="92">
        <v>72.953400000000002</v>
      </c>
      <c r="G21" s="623"/>
    </row>
    <row r="22" spans="1:11" x14ac:dyDescent="0.2">
      <c r="A22" s="195" t="s">
        <v>284</v>
      </c>
      <c r="B22" s="208">
        <v>134.55163333333334</v>
      </c>
      <c r="C22" s="92">
        <v>23.351936363636366</v>
      </c>
      <c r="D22" s="92">
        <v>37.200030303030303</v>
      </c>
      <c r="E22" s="92">
        <v>73.99966666666667</v>
      </c>
      <c r="G22" s="623"/>
    </row>
    <row r="23" spans="1:11" x14ac:dyDescent="0.2">
      <c r="A23" s="195" t="s">
        <v>285</v>
      </c>
      <c r="B23" s="210">
        <v>139.42333333333335</v>
      </c>
      <c r="C23" s="211">
        <v>20.258091168091173</v>
      </c>
      <c r="D23" s="211">
        <v>40.442175498575523</v>
      </c>
      <c r="E23" s="211">
        <v>78.723066666666654</v>
      </c>
      <c r="G23" s="623"/>
    </row>
    <row r="24" spans="1:11" x14ac:dyDescent="0.2">
      <c r="A24" s="195" t="s">
        <v>286</v>
      </c>
      <c r="B24" s="210">
        <v>121</v>
      </c>
      <c r="C24" s="211">
        <v>18.457627118644066</v>
      </c>
      <c r="D24" s="211">
        <v>47.240372881355938</v>
      </c>
      <c r="E24" s="211">
        <v>55.302</v>
      </c>
      <c r="G24" s="623"/>
    </row>
    <row r="25" spans="1:11" x14ac:dyDescent="0.2">
      <c r="A25" s="195" t="s">
        <v>549</v>
      </c>
      <c r="B25" s="210">
        <v>164.12333333333333</v>
      </c>
      <c r="C25" s="211">
        <v>28.484214876033057</v>
      </c>
      <c r="D25" s="211">
        <v>52.968085123966951</v>
      </c>
      <c r="E25" s="211">
        <v>82.671033333333327</v>
      </c>
      <c r="G25" s="623"/>
    </row>
    <row r="26" spans="1:11" x14ac:dyDescent="0.2">
      <c r="A26" s="3" t="s">
        <v>287</v>
      </c>
      <c r="B26" s="210">
        <v>129.28056666666666</v>
      </c>
      <c r="C26" s="211">
        <v>24.17441490514905</v>
      </c>
      <c r="D26" s="211">
        <v>31.958818428184273</v>
      </c>
      <c r="E26" s="211">
        <v>73.147333333333336</v>
      </c>
      <c r="G26" s="623"/>
    </row>
    <row r="27" spans="1:11" x14ac:dyDescent="0.2">
      <c r="A27" s="195" t="s">
        <v>237</v>
      </c>
      <c r="B27" s="210">
        <v>153.79666666666668</v>
      </c>
      <c r="C27" s="211">
        <v>28.758726287262878</v>
      </c>
      <c r="D27" s="211">
        <v>50.33490704607047</v>
      </c>
      <c r="E27" s="211">
        <v>74.703033333333337</v>
      </c>
      <c r="G27" s="623"/>
    </row>
    <row r="28" spans="1:11" x14ac:dyDescent="0.2">
      <c r="A28" s="195" t="s">
        <v>551</v>
      </c>
      <c r="B28" s="208">
        <v>141.91613333333333</v>
      </c>
      <c r="C28" s="92">
        <v>24.630072727272729</v>
      </c>
      <c r="D28" s="92">
        <v>39.191660606060609</v>
      </c>
      <c r="E28" s="92">
        <v>78.094399999999993</v>
      </c>
      <c r="G28" s="623"/>
    </row>
    <row r="29" spans="1:11" x14ac:dyDescent="0.2">
      <c r="A29" s="3" t="s">
        <v>288</v>
      </c>
      <c r="B29" s="210">
        <v>126.72596666666666</v>
      </c>
      <c r="C29" s="211">
        <v>20.233557703081232</v>
      </c>
      <c r="D29" s="211">
        <v>33.833242296918769</v>
      </c>
      <c r="E29" s="211">
        <v>72.659166666666664</v>
      </c>
      <c r="G29" s="623"/>
    </row>
    <row r="30" spans="1:11" x14ac:dyDescent="0.2">
      <c r="A30" s="672" t="s">
        <v>238</v>
      </c>
      <c r="B30" s="208">
        <v>190.01053333333334</v>
      </c>
      <c r="C30" s="92">
        <v>38.00210666666667</v>
      </c>
      <c r="D30" s="92">
        <v>43.942626666666662</v>
      </c>
      <c r="E30" s="92">
        <v>108.06580000000001</v>
      </c>
      <c r="G30" s="623"/>
    </row>
    <row r="31" spans="1:11" x14ac:dyDescent="0.2">
      <c r="A31" s="673" t="s">
        <v>289</v>
      </c>
      <c r="B31" s="674">
        <v>150.63950634103102</v>
      </c>
      <c r="C31" s="674">
        <v>26.619918644798492</v>
      </c>
      <c r="D31" s="674">
        <v>47.342154362899208</v>
      </c>
      <c r="E31" s="674">
        <v>76.677433333333326</v>
      </c>
      <c r="G31" s="623"/>
    </row>
    <row r="32" spans="1:11" x14ac:dyDescent="0.2">
      <c r="A32" s="671" t="s">
        <v>290</v>
      </c>
      <c r="B32" s="670">
        <v>153.17662466791904</v>
      </c>
      <c r="C32" s="670">
        <v>26.418964881749105</v>
      </c>
      <c r="D32" s="670">
        <v>50.445533424271588</v>
      </c>
      <c r="E32" s="670">
        <v>76.312126361898351</v>
      </c>
      <c r="G32" s="623"/>
      <c r="H32" s="624"/>
      <c r="I32" s="624"/>
      <c r="J32" s="624"/>
      <c r="K32" s="624"/>
    </row>
    <row r="33" spans="1:11" x14ac:dyDescent="0.2">
      <c r="A33" s="669" t="s">
        <v>291</v>
      </c>
      <c r="B33" s="675">
        <v>15.047125127919031</v>
      </c>
      <c r="C33" s="675">
        <v>2.4460765318317463</v>
      </c>
      <c r="D33" s="675">
        <v>12.403219364188928</v>
      </c>
      <c r="E33" s="675">
        <v>0.19782923189835344</v>
      </c>
      <c r="G33" s="623"/>
      <c r="H33" s="624"/>
      <c r="I33" s="624"/>
      <c r="J33" s="624"/>
      <c r="K33" s="624"/>
    </row>
    <row r="34" spans="1:11" x14ac:dyDescent="0.2">
      <c r="A34" s="80"/>
      <c r="B34" s="3"/>
      <c r="C34" s="3"/>
      <c r="D34" s="3"/>
      <c r="E34" s="55" t="s">
        <v>575</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9" t="s">
        <v>35</v>
      </c>
      <c r="B1" s="799"/>
      <c r="C1" s="799"/>
    </row>
    <row r="2" spans="1:3" x14ac:dyDescent="0.2">
      <c r="A2" s="799"/>
      <c r="B2" s="799"/>
      <c r="C2" s="799"/>
    </row>
    <row r="3" spans="1:3" x14ac:dyDescent="0.2">
      <c r="A3" s="54"/>
      <c r="B3" s="3"/>
      <c r="C3" s="55" t="s">
        <v>261</v>
      </c>
    </row>
    <row r="4" spans="1:3" x14ac:dyDescent="0.2">
      <c r="A4" s="57"/>
      <c r="B4" s="203" t="s">
        <v>267</v>
      </c>
      <c r="C4" s="203" t="s">
        <v>270</v>
      </c>
    </row>
    <row r="5" spans="1:3" x14ac:dyDescent="0.2">
      <c r="A5" s="728" t="s">
        <v>271</v>
      </c>
      <c r="B5" s="729">
        <v>85.588200000000001</v>
      </c>
      <c r="C5" s="730">
        <v>61.063000000000002</v>
      </c>
    </row>
    <row r="6" spans="1:3" x14ac:dyDescent="0.2">
      <c r="A6" s="207" t="s">
        <v>272</v>
      </c>
      <c r="B6" s="471">
        <v>92.13</v>
      </c>
      <c r="C6" s="472">
        <v>71.285133333333334</v>
      </c>
    </row>
    <row r="7" spans="1:3" x14ac:dyDescent="0.2">
      <c r="A7" s="207" t="s">
        <v>273</v>
      </c>
      <c r="B7" s="471">
        <v>88.84493333333333</v>
      </c>
      <c r="C7" s="472">
        <v>63.119466666666675</v>
      </c>
    </row>
    <row r="8" spans="1:3" x14ac:dyDescent="0.2">
      <c r="A8" s="207" t="s">
        <v>234</v>
      </c>
      <c r="B8" s="471">
        <v>76.411333333333317</v>
      </c>
      <c r="C8" s="472">
        <v>61.284633333333339</v>
      </c>
    </row>
    <row r="9" spans="1:3" x14ac:dyDescent="0.2">
      <c r="A9" s="207" t="s">
        <v>274</v>
      </c>
      <c r="B9" s="471">
        <v>124.97593333333336</v>
      </c>
      <c r="C9" s="472">
        <v>71.116599999999991</v>
      </c>
    </row>
    <row r="10" spans="1:3" x14ac:dyDescent="0.2">
      <c r="A10" s="207" t="s">
        <v>275</v>
      </c>
      <c r="B10" s="471">
        <v>95.209233333333344</v>
      </c>
      <c r="C10" s="472">
        <v>71.464600000000004</v>
      </c>
    </row>
    <row r="11" spans="1:3" x14ac:dyDescent="0.2">
      <c r="A11" s="207" t="s">
        <v>276</v>
      </c>
      <c r="B11" s="471">
        <v>80.297399999999996</v>
      </c>
      <c r="C11" s="472">
        <v>59.676366666666659</v>
      </c>
    </row>
    <row r="12" spans="1:3" x14ac:dyDescent="0.2">
      <c r="A12" s="207" t="s">
        <v>277</v>
      </c>
      <c r="B12" s="471">
        <v>160.81476666666666</v>
      </c>
      <c r="C12" s="472">
        <v>91.880900000000011</v>
      </c>
    </row>
    <row r="13" spans="1:3" x14ac:dyDescent="0.2">
      <c r="A13" s="207" t="s">
        <v>278</v>
      </c>
      <c r="B13" s="471">
        <v>0</v>
      </c>
      <c r="C13" s="472">
        <v>0</v>
      </c>
    </row>
    <row r="14" spans="1:3" x14ac:dyDescent="0.2">
      <c r="A14" s="207" t="s">
        <v>279</v>
      </c>
      <c r="B14" s="471">
        <v>108.4132</v>
      </c>
      <c r="C14" s="472">
        <v>65.486133333333342</v>
      </c>
    </row>
    <row r="15" spans="1:3" x14ac:dyDescent="0.2">
      <c r="A15" s="207" t="s">
        <v>205</v>
      </c>
      <c r="B15" s="471">
        <v>97.1</v>
      </c>
      <c r="C15" s="472">
        <v>75.11666666666666</v>
      </c>
    </row>
    <row r="16" spans="1:3" x14ac:dyDescent="0.2">
      <c r="A16" s="207" t="s">
        <v>280</v>
      </c>
      <c r="B16" s="471">
        <v>117.5382</v>
      </c>
      <c r="C16" s="472">
        <v>67.208866666666665</v>
      </c>
    </row>
    <row r="17" spans="1:3" x14ac:dyDescent="0.2">
      <c r="A17" s="207" t="s">
        <v>235</v>
      </c>
      <c r="B17" s="471">
        <v>105.70729999999999</v>
      </c>
      <c r="C17" s="472">
        <v>72.469466666666662</v>
      </c>
    </row>
    <row r="18" spans="1:3" x14ac:dyDescent="0.2">
      <c r="A18" s="207" t="s">
        <v>236</v>
      </c>
      <c r="B18" s="471">
        <v>116.14666666666668</v>
      </c>
      <c r="C18" s="472">
        <v>64.581766666666653</v>
      </c>
    </row>
    <row r="19" spans="1:3" x14ac:dyDescent="0.2">
      <c r="A19" s="207" t="s">
        <v>281</v>
      </c>
      <c r="B19" s="471">
        <v>136.43866666666668</v>
      </c>
      <c r="C19" s="472">
        <v>76.058766666666671</v>
      </c>
    </row>
    <row r="20" spans="1:3" x14ac:dyDescent="0.2">
      <c r="A20" s="207" t="s">
        <v>282</v>
      </c>
      <c r="B20" s="471">
        <v>84.292000000000002</v>
      </c>
      <c r="C20" s="472">
        <v>58.449100000000008</v>
      </c>
    </row>
    <row r="21" spans="1:3" x14ac:dyDescent="0.2">
      <c r="A21" s="207" t="s">
        <v>206</v>
      </c>
      <c r="B21" s="471">
        <v>140.1961</v>
      </c>
      <c r="C21" s="472">
        <v>74.593733333333333</v>
      </c>
    </row>
    <row r="22" spans="1:3" x14ac:dyDescent="0.2">
      <c r="A22" s="207" t="s">
        <v>283</v>
      </c>
      <c r="B22" s="471">
        <v>96.400033333333326</v>
      </c>
      <c r="C22" s="472">
        <v>72.953400000000002</v>
      </c>
    </row>
    <row r="23" spans="1:3" x14ac:dyDescent="0.2">
      <c r="A23" s="207" t="s">
        <v>284</v>
      </c>
      <c r="B23" s="471">
        <v>72.628533333333337</v>
      </c>
      <c r="C23" s="472">
        <v>57.909533333333329</v>
      </c>
    </row>
    <row r="24" spans="1:3" x14ac:dyDescent="0.2">
      <c r="A24" s="207" t="s">
        <v>285</v>
      </c>
      <c r="B24" s="471">
        <v>78.986666666666665</v>
      </c>
      <c r="C24" s="472">
        <v>62.93146666666668</v>
      </c>
    </row>
    <row r="25" spans="1:3" x14ac:dyDescent="0.2">
      <c r="A25" s="207" t="s">
        <v>286</v>
      </c>
      <c r="B25" s="471">
        <v>100</v>
      </c>
      <c r="C25" s="472">
        <v>61.537000000000013</v>
      </c>
    </row>
    <row r="26" spans="1:3" x14ac:dyDescent="0.2">
      <c r="A26" s="207" t="s">
        <v>549</v>
      </c>
      <c r="B26" s="471">
        <v>143.44</v>
      </c>
      <c r="C26" s="472">
        <v>65.577433333333332</v>
      </c>
    </row>
    <row r="27" spans="1:3" x14ac:dyDescent="0.2">
      <c r="A27" s="207" t="s">
        <v>287</v>
      </c>
      <c r="B27" s="471">
        <v>90.273866666666663</v>
      </c>
      <c r="C27" s="472">
        <v>68.395566666666667</v>
      </c>
    </row>
    <row r="28" spans="1:3" x14ac:dyDescent="0.2">
      <c r="A28" s="207" t="s">
        <v>237</v>
      </c>
      <c r="B28" s="471">
        <v>136.68333333333334</v>
      </c>
      <c r="C28" s="472">
        <v>72.204466666666661</v>
      </c>
    </row>
    <row r="29" spans="1:3" x14ac:dyDescent="0.2">
      <c r="A29" s="207" t="s">
        <v>551</v>
      </c>
      <c r="B29" s="471">
        <v>88.498066666666674</v>
      </c>
      <c r="C29" s="472">
        <v>64.188233333333329</v>
      </c>
    </row>
    <row r="30" spans="1:3" x14ac:dyDescent="0.2">
      <c r="A30" s="207" t="s">
        <v>288</v>
      </c>
      <c r="B30" s="471">
        <v>108.33216666666667</v>
      </c>
      <c r="C30" s="472">
        <v>57.202000000000012</v>
      </c>
    </row>
    <row r="31" spans="1:3" x14ac:dyDescent="0.2">
      <c r="A31" s="207" t="s">
        <v>238</v>
      </c>
      <c r="B31" s="471">
        <v>131.12880000000001</v>
      </c>
      <c r="C31" s="472">
        <v>66.689499999999995</v>
      </c>
    </row>
    <row r="32" spans="1:3" x14ac:dyDescent="0.2">
      <c r="A32" s="673" t="s">
        <v>289</v>
      </c>
      <c r="B32" s="677">
        <v>95.918071114621483</v>
      </c>
      <c r="C32" s="677">
        <v>69.144333333333321</v>
      </c>
    </row>
    <row r="33" spans="1:3" x14ac:dyDescent="0.2">
      <c r="A33" s="671" t="s">
        <v>290</v>
      </c>
      <c r="B33" s="676">
        <v>94.872946729086038</v>
      </c>
      <c r="C33" s="676">
        <v>69.001329111077922</v>
      </c>
    </row>
    <row r="34" spans="1:3" x14ac:dyDescent="0.2">
      <c r="A34" s="669" t="s">
        <v>291</v>
      </c>
      <c r="B34" s="696">
        <v>9.2847467290860379</v>
      </c>
      <c r="C34" s="696">
        <v>7.9383291110779197</v>
      </c>
    </row>
    <row r="35" spans="1:3" x14ac:dyDescent="0.2">
      <c r="A35" s="80"/>
      <c r="B35" s="3"/>
      <c r="C35" s="55" t="s">
        <v>518</v>
      </c>
    </row>
    <row r="36" spans="1:3" x14ac:dyDescent="0.2">
      <c r="A36" s="80" t="s">
        <v>487</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293</v>
      </c>
    </row>
    <row r="3" spans="1:13" x14ac:dyDescent="0.2">
      <c r="A3" s="547"/>
      <c r="B3" s="145">
        <v>2020</v>
      </c>
      <c r="C3" s="145">
        <v>2021</v>
      </c>
      <c r="D3" s="145" t="s">
        <v>513</v>
      </c>
      <c r="E3" s="145" t="s">
        <v>513</v>
      </c>
      <c r="F3" s="145" t="s">
        <v>513</v>
      </c>
      <c r="G3" s="145" t="s">
        <v>513</v>
      </c>
      <c r="H3" s="145" t="s">
        <v>513</v>
      </c>
      <c r="I3" s="145" t="s">
        <v>513</v>
      </c>
      <c r="J3" s="145" t="s">
        <v>513</v>
      </c>
      <c r="K3" s="145" t="s">
        <v>513</v>
      </c>
      <c r="L3" s="145" t="s">
        <v>513</v>
      </c>
      <c r="M3" s="145" t="s">
        <v>513</v>
      </c>
    </row>
    <row r="4" spans="1:13" x14ac:dyDescent="0.2">
      <c r="A4" s="449"/>
      <c r="B4" s="548">
        <v>44166</v>
      </c>
      <c r="C4" s="548">
        <v>44197</v>
      </c>
      <c r="D4" s="548">
        <v>44228</v>
      </c>
      <c r="E4" s="548">
        <v>44256</v>
      </c>
      <c r="F4" s="548">
        <v>44287</v>
      </c>
      <c r="G4" s="548">
        <v>44317</v>
      </c>
      <c r="H4" s="548">
        <v>44348</v>
      </c>
      <c r="I4" s="548">
        <v>44378</v>
      </c>
      <c r="J4" s="548">
        <v>44409</v>
      </c>
      <c r="K4" s="548">
        <v>44440</v>
      </c>
      <c r="L4" s="548">
        <v>44470</v>
      </c>
      <c r="M4" s="548">
        <v>44501</v>
      </c>
    </row>
    <row r="5" spans="1:13" x14ac:dyDescent="0.2">
      <c r="A5" s="549" t="s">
        <v>294</v>
      </c>
      <c r="B5" s="550">
        <v>49.979545454545466</v>
      </c>
      <c r="C5" s="550">
        <v>54.562380952380948</v>
      </c>
      <c r="D5" s="550">
        <v>62.363749999999996</v>
      </c>
      <c r="E5" s="550">
        <v>65.401739130434777</v>
      </c>
      <c r="F5" s="550">
        <v>64.79249999999999</v>
      </c>
      <c r="G5" s="550">
        <v>68.549000000000007</v>
      </c>
      <c r="H5" s="550">
        <v>73.113636363636374</v>
      </c>
      <c r="I5" s="550">
        <v>75.130454545454555</v>
      </c>
      <c r="J5" s="550">
        <v>70.812272727272727</v>
      </c>
      <c r="K5" s="550">
        <v>74.442727272727268</v>
      </c>
      <c r="L5" s="550">
        <v>83.523809523809518</v>
      </c>
      <c r="M5" s="550">
        <v>81.033181818181816</v>
      </c>
    </row>
    <row r="6" spans="1:13" x14ac:dyDescent="0.2">
      <c r="A6" s="551" t="s">
        <v>295</v>
      </c>
      <c r="B6" s="550">
        <v>47.024999999999984</v>
      </c>
      <c r="C6" s="550">
        <v>52.008421052631569</v>
      </c>
      <c r="D6" s="550">
        <v>59.046315789473681</v>
      </c>
      <c r="E6" s="550">
        <v>62.333043478260862</v>
      </c>
      <c r="F6" s="550">
        <v>61.716666666666661</v>
      </c>
      <c r="G6" s="550">
        <v>65.169500000000014</v>
      </c>
      <c r="H6" s="550">
        <v>71.378181818181815</v>
      </c>
      <c r="I6" s="550">
        <v>72.485238095238103</v>
      </c>
      <c r="J6" s="550">
        <v>67.730454545454549</v>
      </c>
      <c r="K6" s="550">
        <v>71.646190476190469</v>
      </c>
      <c r="L6" s="550">
        <v>81.476666666666688</v>
      </c>
      <c r="M6" s="550">
        <v>79.147500000000008</v>
      </c>
    </row>
    <row r="7" spans="1:13" x14ac:dyDescent="0.2">
      <c r="A7" s="552" t="s">
        <v>296</v>
      </c>
      <c r="B7" s="553">
        <v>1.2169727272727275</v>
      </c>
      <c r="C7" s="553">
        <v>1.2170850000000004</v>
      </c>
      <c r="D7" s="553">
        <v>1.2097900000000001</v>
      </c>
      <c r="E7" s="553">
        <v>1.1899086956521738</v>
      </c>
      <c r="F7" s="553">
        <v>1.1979100000000005</v>
      </c>
      <c r="G7" s="553">
        <v>1.2145904761904762</v>
      </c>
      <c r="H7" s="553">
        <v>1.204709090909091</v>
      </c>
      <c r="I7" s="553">
        <v>1.1821818181818182</v>
      </c>
      <c r="J7" s="553">
        <v>1.1771818181818181</v>
      </c>
      <c r="K7" s="553">
        <v>1.177031818181818</v>
      </c>
      <c r="L7" s="553">
        <v>1.160147619047619</v>
      </c>
      <c r="M7" s="553">
        <v>1.1414045454545456</v>
      </c>
    </row>
    <row r="8" spans="1:13" x14ac:dyDescent="0.2">
      <c r="M8" s="161" t="s">
        <v>297</v>
      </c>
    </row>
    <row r="9" spans="1:13" x14ac:dyDescent="0.2">
      <c r="A9" s="55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293</v>
      </c>
    </row>
    <row r="3" spans="1:13" x14ac:dyDescent="0.2">
      <c r="A3" s="555"/>
      <c r="B3" s="145">
        <v>2020</v>
      </c>
      <c r="C3" s="145">
        <v>2021</v>
      </c>
      <c r="D3" s="145" t="s">
        <v>513</v>
      </c>
      <c r="E3" s="145" t="s">
        <v>513</v>
      </c>
      <c r="F3" s="145" t="s">
        <v>513</v>
      </c>
      <c r="G3" s="145" t="s">
        <v>513</v>
      </c>
      <c r="H3" s="145" t="s">
        <v>513</v>
      </c>
      <c r="I3" s="145" t="s">
        <v>513</v>
      </c>
      <c r="J3" s="145" t="s">
        <v>513</v>
      </c>
      <c r="K3" s="145" t="s">
        <v>513</v>
      </c>
      <c r="L3" s="145" t="s">
        <v>513</v>
      </c>
      <c r="M3" s="145" t="s">
        <v>513</v>
      </c>
    </row>
    <row r="4" spans="1:13" x14ac:dyDescent="0.2">
      <c r="A4" s="449"/>
      <c r="B4" s="548">
        <v>44166</v>
      </c>
      <c r="C4" s="548">
        <v>44197</v>
      </c>
      <c r="D4" s="548">
        <v>44228</v>
      </c>
      <c r="E4" s="548">
        <v>44256</v>
      </c>
      <c r="F4" s="548">
        <v>44287</v>
      </c>
      <c r="G4" s="548">
        <v>44317</v>
      </c>
      <c r="H4" s="548">
        <v>44348</v>
      </c>
      <c r="I4" s="548">
        <v>44378</v>
      </c>
      <c r="J4" s="548">
        <v>44409</v>
      </c>
      <c r="K4" s="548">
        <v>44440</v>
      </c>
      <c r="L4" s="548">
        <v>44470</v>
      </c>
      <c r="M4" s="548">
        <v>44501</v>
      </c>
    </row>
    <row r="5" spans="1:13" x14ac:dyDescent="0.2">
      <c r="A5" s="495" t="s">
        <v>298</v>
      </c>
      <c r="B5" s="403"/>
      <c r="C5" s="403"/>
      <c r="D5" s="403"/>
      <c r="E5" s="403"/>
      <c r="F5" s="403"/>
      <c r="G5" s="403"/>
      <c r="H5" s="403"/>
      <c r="I5" s="403"/>
      <c r="J5" s="403"/>
      <c r="K5" s="403"/>
      <c r="L5" s="403"/>
      <c r="M5" s="403"/>
    </row>
    <row r="6" spans="1:13" x14ac:dyDescent="0.2">
      <c r="A6" s="556" t="s">
        <v>299</v>
      </c>
      <c r="B6" s="402">
        <v>48.66478260869566</v>
      </c>
      <c r="C6" s="402">
        <v>53.524285714285725</v>
      </c>
      <c r="D6" s="402">
        <v>59.778999999999996</v>
      </c>
      <c r="E6" s="402">
        <v>65.186521739130427</v>
      </c>
      <c r="F6" s="402">
        <v>63.160909090909087</v>
      </c>
      <c r="G6" s="402">
        <v>65.797142857142845</v>
      </c>
      <c r="H6" s="402">
        <v>70.25272727272727</v>
      </c>
      <c r="I6" s="402">
        <v>72.356818181818184</v>
      </c>
      <c r="J6" s="402">
        <v>69.452727272727259</v>
      </c>
      <c r="K6" s="402">
        <v>72.853636363636369</v>
      </c>
      <c r="L6" s="402">
        <v>81.815714285714293</v>
      </c>
      <c r="M6" s="402">
        <v>79.015454545454517</v>
      </c>
    </row>
    <row r="7" spans="1:13" x14ac:dyDescent="0.2">
      <c r="A7" s="556" t="s">
        <v>300</v>
      </c>
      <c r="B7" s="402">
        <v>49.615000000000002</v>
      </c>
      <c r="C7" s="402">
        <v>54.881000000000007</v>
      </c>
      <c r="D7" s="402">
        <v>61.377999999999986</v>
      </c>
      <c r="E7" s="402">
        <v>64.306086956521753</v>
      </c>
      <c r="F7" s="402">
        <v>63.221428571428568</v>
      </c>
      <c r="G7" s="402">
        <v>66.230476190476196</v>
      </c>
      <c r="H7" s="402">
        <v>71.201818181818169</v>
      </c>
      <c r="I7" s="402">
        <v>72.26318181818182</v>
      </c>
      <c r="J7" s="402">
        <v>68.84999999999998</v>
      </c>
      <c r="K7" s="402">
        <v>72.832727272727283</v>
      </c>
      <c r="L7" s="402">
        <v>81.386190476190478</v>
      </c>
      <c r="M7" s="402">
        <v>78.658636363636376</v>
      </c>
    </row>
    <row r="8" spans="1:13" x14ac:dyDescent="0.2">
      <c r="A8" s="556" t="s">
        <v>555</v>
      </c>
      <c r="B8" s="402">
        <v>48.363043478260877</v>
      </c>
      <c r="C8" s="402">
        <v>53.236190476190465</v>
      </c>
      <c r="D8" s="402">
        <v>59.242999999999995</v>
      </c>
      <c r="E8" s="402">
        <v>64.200000000000017</v>
      </c>
      <c r="F8" s="402">
        <v>62.010909090909102</v>
      </c>
      <c r="G8" s="402">
        <v>64.608571428571423</v>
      </c>
      <c r="H8" s="402">
        <v>69.093636363636364</v>
      </c>
      <c r="I8" s="402">
        <v>70.994545454545445</v>
      </c>
      <c r="J8" s="402">
        <v>68.022272727272721</v>
      </c>
      <c r="K8" s="402">
        <v>71.431363636363642</v>
      </c>
      <c r="L8" s="402">
        <v>80.47571428571429</v>
      </c>
      <c r="M8" s="402">
        <v>77.713636363636354</v>
      </c>
    </row>
    <row r="9" spans="1:13" x14ac:dyDescent="0.2">
      <c r="A9" s="556" t="s">
        <v>556</v>
      </c>
      <c r="B9" s="402">
        <v>47.608695652173914</v>
      </c>
      <c r="C9" s="402">
        <v>52.124285714285719</v>
      </c>
      <c r="D9" s="402">
        <v>57.880500000000005</v>
      </c>
      <c r="E9" s="402">
        <v>62.754347826086963</v>
      </c>
      <c r="F9" s="402">
        <v>60.560909090909078</v>
      </c>
      <c r="G9" s="402">
        <v>63.301428571428566</v>
      </c>
      <c r="H9" s="402">
        <v>67.602727272727265</v>
      </c>
      <c r="I9" s="402">
        <v>69.294545454545428</v>
      </c>
      <c r="J9" s="402">
        <v>66.274545454545446</v>
      </c>
      <c r="K9" s="402">
        <v>69.681363636363642</v>
      </c>
      <c r="L9" s="402">
        <v>78.775714285714301</v>
      </c>
      <c r="M9" s="402">
        <v>76.213636363636354</v>
      </c>
    </row>
    <row r="10" spans="1:13" x14ac:dyDescent="0.2">
      <c r="A10" s="557" t="s">
        <v>302</v>
      </c>
      <c r="B10" s="456">
        <v>50.496190476190478</v>
      </c>
      <c r="C10" s="456">
        <v>54.685238095238098</v>
      </c>
      <c r="D10" s="456">
        <v>61.946500000000015</v>
      </c>
      <c r="E10" s="456">
        <v>65.521304347826074</v>
      </c>
      <c r="F10" s="456">
        <v>63.617499999999993</v>
      </c>
      <c r="G10" s="456">
        <v>67.422000000000011</v>
      </c>
      <c r="H10" s="456">
        <v>71.919545454545428</v>
      </c>
      <c r="I10" s="456">
        <v>73.935909090909092</v>
      </c>
      <c r="J10" s="456">
        <v>69.804999999999993</v>
      </c>
      <c r="K10" s="456">
        <v>73.390909090909091</v>
      </c>
      <c r="L10" s="456">
        <v>82.382142857142853</v>
      </c>
      <c r="M10" s="456">
        <v>80.13727272727273</v>
      </c>
    </row>
    <row r="11" spans="1:13" x14ac:dyDescent="0.2">
      <c r="A11" s="495" t="s">
        <v>301</v>
      </c>
      <c r="B11" s="404"/>
      <c r="C11" s="404"/>
      <c r="D11" s="404"/>
      <c r="E11" s="404"/>
      <c r="F11" s="404"/>
      <c r="G11" s="404"/>
      <c r="H11" s="404"/>
      <c r="I11" s="404"/>
      <c r="J11" s="404"/>
      <c r="K11" s="404"/>
      <c r="L11" s="404"/>
      <c r="M11" s="404"/>
    </row>
    <row r="12" spans="1:13" x14ac:dyDescent="0.2">
      <c r="A12" s="556" t="s">
        <v>303</v>
      </c>
      <c r="B12" s="402">
        <v>50.160476190476196</v>
      </c>
      <c r="C12" s="402">
        <v>54.863809523809529</v>
      </c>
      <c r="D12" s="402">
        <v>62.463999999999999</v>
      </c>
      <c r="E12" s="402">
        <v>65.706086956521744</v>
      </c>
      <c r="F12" s="402">
        <v>64.135000000000005</v>
      </c>
      <c r="G12" s="402">
        <v>67.931999999999988</v>
      </c>
      <c r="H12" s="402">
        <v>72.458181818181828</v>
      </c>
      <c r="I12" s="402">
        <v>75.363181818181815</v>
      </c>
      <c r="J12" s="402">
        <v>71.155000000000015</v>
      </c>
      <c r="K12" s="402">
        <v>74.486363636363635</v>
      </c>
      <c r="L12" s="402">
        <v>83.351190476190482</v>
      </c>
      <c r="M12" s="402">
        <v>81.237272727272725</v>
      </c>
    </row>
    <row r="13" spans="1:13" x14ac:dyDescent="0.2">
      <c r="A13" s="556" t="s">
        <v>304</v>
      </c>
      <c r="B13" s="402">
        <v>48.278260869565223</v>
      </c>
      <c r="C13" s="402">
        <v>52.94857142857142</v>
      </c>
      <c r="D13" s="402">
        <v>60.636499999999991</v>
      </c>
      <c r="E13" s="402">
        <v>63.643043478260871</v>
      </c>
      <c r="F13" s="402">
        <v>62.362727272727277</v>
      </c>
      <c r="G13" s="402">
        <v>66.156666666666652</v>
      </c>
      <c r="H13" s="402">
        <v>71.181363636363642</v>
      </c>
      <c r="I13" s="402">
        <v>73.647272727272721</v>
      </c>
      <c r="J13" s="402">
        <v>69.437272727272727</v>
      </c>
      <c r="K13" s="402">
        <v>72.846818181818193</v>
      </c>
      <c r="L13" s="402">
        <v>81.567619047619075</v>
      </c>
      <c r="M13" s="402">
        <v>79.894285714285715</v>
      </c>
    </row>
    <row r="14" spans="1:13" x14ac:dyDescent="0.2">
      <c r="A14" s="556" t="s">
        <v>305</v>
      </c>
      <c r="B14" s="402">
        <v>50.329523809523813</v>
      </c>
      <c r="C14" s="402">
        <v>54.866190476190482</v>
      </c>
      <c r="D14" s="402">
        <v>62.476500000000001</v>
      </c>
      <c r="E14" s="402">
        <v>65.621304347826097</v>
      </c>
      <c r="F14" s="402">
        <v>64.302499999999995</v>
      </c>
      <c r="G14" s="402">
        <v>67.782000000000011</v>
      </c>
      <c r="H14" s="402">
        <v>73.458181818181814</v>
      </c>
      <c r="I14" s="402">
        <v>75.926818181818177</v>
      </c>
      <c r="J14" s="402">
        <v>70.754999999999995</v>
      </c>
      <c r="K14" s="402">
        <v>74.55</v>
      </c>
      <c r="L14" s="402">
        <v>84.10833333333332</v>
      </c>
      <c r="M14" s="402">
        <v>82.164545454545447</v>
      </c>
    </row>
    <row r="15" spans="1:13" x14ac:dyDescent="0.2">
      <c r="A15" s="495" t="s">
        <v>209</v>
      </c>
      <c r="B15" s="404"/>
      <c r="C15" s="404"/>
      <c r="D15" s="404"/>
      <c r="E15" s="404"/>
      <c r="F15" s="404"/>
      <c r="G15" s="404"/>
      <c r="H15" s="404"/>
      <c r="I15" s="404"/>
      <c r="J15" s="404"/>
      <c r="K15" s="404"/>
      <c r="L15" s="404"/>
      <c r="M15" s="404"/>
    </row>
    <row r="16" spans="1:13" x14ac:dyDescent="0.2">
      <c r="A16" s="556" t="s">
        <v>306</v>
      </c>
      <c r="B16" s="402">
        <v>50.153333333333322</v>
      </c>
      <c r="C16" s="402">
        <v>54.751904761904761</v>
      </c>
      <c r="D16" s="402">
        <v>61.57650000000001</v>
      </c>
      <c r="E16" s="402">
        <v>64.162608695652182</v>
      </c>
      <c r="F16" s="402">
        <v>62.528571428571446</v>
      </c>
      <c r="G16" s="402">
        <v>66.879499999999993</v>
      </c>
      <c r="H16" s="402">
        <v>71.326363636363652</v>
      </c>
      <c r="I16" s="402">
        <v>72.51318181818182</v>
      </c>
      <c r="J16" s="402">
        <v>68.220909090909103</v>
      </c>
      <c r="K16" s="402">
        <v>72.625</v>
      </c>
      <c r="L16" s="402">
        <v>81.615476190476173</v>
      </c>
      <c r="M16" s="402">
        <v>79.764545454545456</v>
      </c>
    </row>
    <row r="17" spans="1:13" x14ac:dyDescent="0.2">
      <c r="A17" s="495" t="s">
        <v>307</v>
      </c>
      <c r="B17" s="496"/>
      <c r="C17" s="496"/>
      <c r="D17" s="496"/>
      <c r="E17" s="496"/>
      <c r="F17" s="496"/>
      <c r="G17" s="496"/>
      <c r="H17" s="496"/>
      <c r="I17" s="496"/>
      <c r="J17" s="496"/>
      <c r="K17" s="496"/>
      <c r="L17" s="496"/>
      <c r="M17" s="496"/>
    </row>
    <row r="18" spans="1:13" x14ac:dyDescent="0.2">
      <c r="A18" s="556" t="s">
        <v>308</v>
      </c>
      <c r="B18" s="402">
        <v>47.024999999999984</v>
      </c>
      <c r="C18" s="402">
        <v>52.008421052631569</v>
      </c>
      <c r="D18" s="402">
        <v>59.046315789473681</v>
      </c>
      <c r="E18" s="402">
        <v>62.333043478260862</v>
      </c>
      <c r="F18" s="402">
        <v>61.716666666666661</v>
      </c>
      <c r="G18" s="402">
        <v>65.169500000000014</v>
      </c>
      <c r="H18" s="402">
        <v>71.378181818181815</v>
      </c>
      <c r="I18" s="402">
        <v>72.485238095238103</v>
      </c>
      <c r="J18" s="402">
        <v>67.730454545454549</v>
      </c>
      <c r="K18" s="402">
        <v>71.646190476190469</v>
      </c>
      <c r="L18" s="402">
        <v>81.476666666666688</v>
      </c>
      <c r="M18" s="402">
        <v>79.147500000000008</v>
      </c>
    </row>
    <row r="19" spans="1:13" x14ac:dyDescent="0.2">
      <c r="A19" s="557" t="s">
        <v>309</v>
      </c>
      <c r="B19" s="456">
        <v>45.319565217391307</v>
      </c>
      <c r="C19" s="456">
        <v>50.602380952380955</v>
      </c>
      <c r="D19" s="456">
        <v>57.177999999999997</v>
      </c>
      <c r="E19" s="456">
        <v>60.918695652173909</v>
      </c>
      <c r="F19" s="456">
        <v>60.109090909090902</v>
      </c>
      <c r="G19" s="456">
        <v>62.550476190476196</v>
      </c>
      <c r="H19" s="456">
        <v>67.142272727272726</v>
      </c>
      <c r="I19" s="456">
        <v>68.108636363636364</v>
      </c>
      <c r="J19" s="456">
        <v>64.105000000000004</v>
      </c>
      <c r="K19" s="456">
        <v>67.378181818181815</v>
      </c>
      <c r="L19" s="456">
        <v>76.105238095238107</v>
      </c>
      <c r="M19" s="456">
        <v>72.846190476190486</v>
      </c>
    </row>
    <row r="20" spans="1:13" x14ac:dyDescent="0.2">
      <c r="A20" s="495" t="s">
        <v>310</v>
      </c>
      <c r="B20" s="496"/>
      <c r="C20" s="496"/>
      <c r="D20" s="496"/>
      <c r="E20" s="496"/>
      <c r="F20" s="496"/>
      <c r="G20" s="496"/>
      <c r="H20" s="496"/>
      <c r="I20" s="496"/>
      <c r="J20" s="496"/>
      <c r="K20" s="496"/>
      <c r="L20" s="496"/>
      <c r="M20" s="496"/>
    </row>
    <row r="21" spans="1:13" x14ac:dyDescent="0.2">
      <c r="A21" s="556" t="s">
        <v>311</v>
      </c>
      <c r="B21" s="402">
        <v>50.483809523809526</v>
      </c>
      <c r="C21" s="402">
        <v>54.978095238095229</v>
      </c>
      <c r="D21" s="402">
        <v>63.002500000000012</v>
      </c>
      <c r="E21" s="402">
        <v>66.245217391304351</v>
      </c>
      <c r="F21" s="402">
        <v>65.063999999999993</v>
      </c>
      <c r="G21" s="402">
        <v>69.611000000000004</v>
      </c>
      <c r="H21" s="402">
        <v>73.727272727272734</v>
      </c>
      <c r="I21" s="402">
        <v>76.256363636363631</v>
      </c>
      <c r="J21" s="402">
        <v>71.892727272727271</v>
      </c>
      <c r="K21" s="402">
        <v>74.657272727272741</v>
      </c>
      <c r="L21" s="402">
        <v>84.108809523809498</v>
      </c>
      <c r="M21" s="402">
        <v>82.611363636363635</v>
      </c>
    </row>
    <row r="22" spans="1:13" x14ac:dyDescent="0.2">
      <c r="A22" s="556" t="s">
        <v>312</v>
      </c>
      <c r="B22" s="405">
        <v>50.125714285714288</v>
      </c>
      <c r="C22" s="405">
        <v>54.751904761904761</v>
      </c>
      <c r="D22" s="405">
        <v>62.79</v>
      </c>
      <c r="E22" s="405">
        <v>65.961304347826086</v>
      </c>
      <c r="F22" s="405">
        <v>64.677000000000007</v>
      </c>
      <c r="G22" s="405">
        <v>69.426999999999992</v>
      </c>
      <c r="H22" s="405">
        <v>73.430454545454538</v>
      </c>
      <c r="I22" s="405">
        <v>76.13818181818182</v>
      </c>
      <c r="J22" s="405">
        <v>71.750454545454531</v>
      </c>
      <c r="K22" s="405">
        <v>74.50772727272728</v>
      </c>
      <c r="L22" s="405">
        <v>83.581190476190471</v>
      </c>
      <c r="M22" s="405">
        <v>81.848181818181814</v>
      </c>
    </row>
    <row r="23" spans="1:13" x14ac:dyDescent="0.2">
      <c r="A23" s="557" t="s">
        <v>313</v>
      </c>
      <c r="B23" s="456">
        <v>50.192857142857143</v>
      </c>
      <c r="C23" s="456">
        <v>54.606666666666655</v>
      </c>
      <c r="D23" s="456">
        <v>62.774500000000003</v>
      </c>
      <c r="E23" s="456">
        <v>65.924347826086958</v>
      </c>
      <c r="F23" s="456">
        <v>64.646499999999975</v>
      </c>
      <c r="G23" s="456">
        <v>69.417000000000002</v>
      </c>
      <c r="H23" s="456">
        <v>73.289090909090902</v>
      </c>
      <c r="I23" s="456">
        <v>76.06340909090909</v>
      </c>
      <c r="J23" s="456">
        <v>71.754999999999981</v>
      </c>
      <c r="K23" s="456">
        <v>74.433636363636367</v>
      </c>
      <c r="L23" s="456">
        <v>83.849285714285728</v>
      </c>
      <c r="M23" s="456">
        <v>81.90636363636365</v>
      </c>
    </row>
    <row r="24" spans="1:13" s="626" customFormat="1" x14ac:dyDescent="0.2">
      <c r="A24" s="558" t="s">
        <v>314</v>
      </c>
      <c r="B24" s="559">
        <v>49.20782608695653</v>
      </c>
      <c r="C24" s="559">
        <v>54.183809523809522</v>
      </c>
      <c r="D24" s="559">
        <v>61.052500000000009</v>
      </c>
      <c r="E24" s="559">
        <v>64.560434782608667</v>
      </c>
      <c r="F24" s="559">
        <v>63.248095238095253</v>
      </c>
      <c r="G24" s="559">
        <v>66.909523809523819</v>
      </c>
      <c r="H24" s="559">
        <v>71.887727272727261</v>
      </c>
      <c r="I24" s="559">
        <v>73.52272727272728</v>
      </c>
      <c r="J24" s="559">
        <v>70.334090909090918</v>
      </c>
      <c r="K24" s="559">
        <v>73.885909090909095</v>
      </c>
      <c r="L24" s="559">
        <v>82.111428571428576</v>
      </c>
      <c r="M24" s="559">
        <v>80.341363636363653</v>
      </c>
    </row>
    <row r="25" spans="1:13" x14ac:dyDescent="0.2">
      <c r="A25" s="554"/>
      <c r="M25" s="161" t="s">
        <v>297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86"/>
    </row>
    <row r="2" spans="1:14" ht="13.9" customHeight="1" x14ac:dyDescent="0.2">
      <c r="A2" s="158"/>
      <c r="B2" s="158"/>
      <c r="N2" s="161" t="s">
        <v>315</v>
      </c>
    </row>
    <row r="3" spans="1:14" ht="13.9" customHeight="1" x14ac:dyDescent="0.2">
      <c r="A3" s="563"/>
      <c r="B3" s="563"/>
      <c r="C3" s="145">
        <v>2020</v>
      </c>
      <c r="D3" s="145">
        <v>2021</v>
      </c>
      <c r="E3" s="145" t="s">
        <v>513</v>
      </c>
      <c r="F3" s="145" t="s">
        <v>513</v>
      </c>
      <c r="G3" s="145" t="s">
        <v>513</v>
      </c>
      <c r="H3" s="145" t="s">
        <v>513</v>
      </c>
      <c r="I3" s="145" t="s">
        <v>513</v>
      </c>
      <c r="J3" s="145" t="s">
        <v>513</v>
      </c>
      <c r="K3" s="145" t="s">
        <v>513</v>
      </c>
      <c r="L3" s="145" t="s">
        <v>513</v>
      </c>
      <c r="M3" s="145" t="s">
        <v>513</v>
      </c>
      <c r="N3" s="145" t="s">
        <v>513</v>
      </c>
    </row>
    <row r="4" spans="1:14" ht="13.9" customHeight="1" x14ac:dyDescent="0.2">
      <c r="C4" s="548">
        <v>44166</v>
      </c>
      <c r="D4" s="548">
        <v>44197</v>
      </c>
      <c r="E4" s="548">
        <v>44228</v>
      </c>
      <c r="F4" s="548">
        <v>44256</v>
      </c>
      <c r="G4" s="548">
        <v>44287</v>
      </c>
      <c r="H4" s="548">
        <v>44317</v>
      </c>
      <c r="I4" s="548">
        <v>44348</v>
      </c>
      <c r="J4" s="548">
        <v>44378</v>
      </c>
      <c r="K4" s="548">
        <v>44409</v>
      </c>
      <c r="L4" s="548">
        <v>44440</v>
      </c>
      <c r="M4" s="548">
        <v>44470</v>
      </c>
      <c r="N4" s="548">
        <v>44501</v>
      </c>
    </row>
    <row r="5" spans="1:14" ht="13.9" customHeight="1" x14ac:dyDescent="0.2">
      <c r="A5" s="842" t="s">
        <v>488</v>
      </c>
      <c r="B5" s="564" t="s">
        <v>316</v>
      </c>
      <c r="C5" s="560">
        <v>427.33695652173913</v>
      </c>
      <c r="D5" s="560">
        <v>490.01190476190476</v>
      </c>
      <c r="E5" s="560">
        <v>556.0625</v>
      </c>
      <c r="F5" s="560">
        <v>583.95652173913038</v>
      </c>
      <c r="G5" s="560">
        <v>608.43181818181813</v>
      </c>
      <c r="H5" s="560">
        <v>638.52380952380952</v>
      </c>
      <c r="I5" s="560">
        <v>675.84090909090912</v>
      </c>
      <c r="J5" s="560">
        <v>693.98863636363637</v>
      </c>
      <c r="K5" s="560">
        <v>689.44047619047615</v>
      </c>
      <c r="L5" s="560">
        <v>734.43181818181813</v>
      </c>
      <c r="M5" s="560">
        <v>775.16666666666663</v>
      </c>
      <c r="N5" s="560">
        <v>730.90909090909088</v>
      </c>
    </row>
    <row r="6" spans="1:14" ht="13.9" customHeight="1" x14ac:dyDescent="0.2">
      <c r="A6" s="843"/>
      <c r="B6" s="565" t="s">
        <v>317</v>
      </c>
      <c r="C6" s="561">
        <v>431.22619047619048</v>
      </c>
      <c r="D6" s="561">
        <v>492.45</v>
      </c>
      <c r="E6" s="561">
        <v>556.5625</v>
      </c>
      <c r="F6" s="561">
        <v>609.43478260869563</v>
      </c>
      <c r="G6" s="561">
        <v>629.54999999999995</v>
      </c>
      <c r="H6" s="561">
        <v>655.6973684210526</v>
      </c>
      <c r="I6" s="561">
        <v>689.59090909090912</v>
      </c>
      <c r="J6" s="561">
        <v>724.375</v>
      </c>
      <c r="K6" s="561">
        <v>713.21428571428567</v>
      </c>
      <c r="L6" s="561">
        <v>732.90909090909088</v>
      </c>
      <c r="M6" s="561">
        <v>820.16666666666663</v>
      </c>
      <c r="N6" s="561">
        <v>793.98863636363637</v>
      </c>
    </row>
    <row r="7" spans="1:14" ht="13.9" customHeight="1" x14ac:dyDescent="0.2">
      <c r="A7" s="842" t="s">
        <v>521</v>
      </c>
      <c r="B7" s="564" t="s">
        <v>316</v>
      </c>
      <c r="C7" s="562">
        <v>412.64285714285717</v>
      </c>
      <c r="D7" s="562">
        <v>453.91250000000002</v>
      </c>
      <c r="E7" s="562">
        <v>504.86250000000001</v>
      </c>
      <c r="F7" s="562">
        <v>521.86956521739125</v>
      </c>
      <c r="G7" s="562">
        <v>525.375</v>
      </c>
      <c r="H7" s="562">
        <v>558.40789473684208</v>
      </c>
      <c r="I7" s="562">
        <v>594.85227272727275</v>
      </c>
      <c r="J7" s="562">
        <v>608.89772727272725</v>
      </c>
      <c r="K7" s="562">
        <v>588.07142857142856</v>
      </c>
      <c r="L7" s="562">
        <v>634.4204545454545</v>
      </c>
      <c r="M7" s="562">
        <v>735.23809523809518</v>
      </c>
      <c r="N7" s="562">
        <v>706.0454545454545</v>
      </c>
    </row>
    <row r="8" spans="1:14" ht="13.9" customHeight="1" x14ac:dyDescent="0.2">
      <c r="A8" s="843"/>
      <c r="B8" s="565" t="s">
        <v>317</v>
      </c>
      <c r="C8" s="561">
        <v>424.88095238095241</v>
      </c>
      <c r="D8" s="561">
        <v>461.83749999999998</v>
      </c>
      <c r="E8" s="561">
        <v>517.5625</v>
      </c>
      <c r="F8" s="561">
        <v>528.83695652173913</v>
      </c>
      <c r="G8" s="561">
        <v>534.04999999999995</v>
      </c>
      <c r="H8" s="561">
        <v>569.5</v>
      </c>
      <c r="I8" s="561">
        <v>605.9545454545455</v>
      </c>
      <c r="J8" s="561">
        <v>617.9545454545455</v>
      </c>
      <c r="K8" s="561">
        <v>595.51190476190482</v>
      </c>
      <c r="L8" s="561">
        <v>646.76136363636363</v>
      </c>
      <c r="M8" s="561">
        <v>746.83333333333337</v>
      </c>
      <c r="N8" s="561">
        <v>705.5</v>
      </c>
    </row>
    <row r="9" spans="1:14" ht="13.9" customHeight="1" x14ac:dyDescent="0.2">
      <c r="A9" s="842" t="s">
        <v>489</v>
      </c>
      <c r="B9" s="564" t="s">
        <v>316</v>
      </c>
      <c r="C9" s="560">
        <v>411.21217391304344</v>
      </c>
      <c r="D9" s="560">
        <v>445.1742857142857</v>
      </c>
      <c r="E9" s="560">
        <v>503.03800000000001</v>
      </c>
      <c r="F9" s="560">
        <v>514.33695652173913</v>
      </c>
      <c r="G9" s="560">
        <v>512.38681818181806</v>
      </c>
      <c r="H9" s="560">
        <v>545.49476190476184</v>
      </c>
      <c r="I9" s="560">
        <v>586.65954545454542</v>
      </c>
      <c r="J9" s="560">
        <v>597.98863636363637</v>
      </c>
      <c r="K9" s="560">
        <v>577.40909090909088</v>
      </c>
      <c r="L9" s="560">
        <v>626.93772727272733</v>
      </c>
      <c r="M9" s="560">
        <v>720.6195238095238</v>
      </c>
      <c r="N9" s="560">
        <v>682.63095238095241</v>
      </c>
    </row>
    <row r="10" spans="1:14" ht="13.9" customHeight="1" x14ac:dyDescent="0.2">
      <c r="A10" s="843"/>
      <c r="B10" s="565" t="s">
        <v>317</v>
      </c>
      <c r="C10" s="561">
        <v>414.60142857142864</v>
      </c>
      <c r="D10" s="561">
        <v>452.363</v>
      </c>
      <c r="E10" s="561">
        <v>511.60699999999997</v>
      </c>
      <c r="F10" s="561">
        <v>524.18478260869563</v>
      </c>
      <c r="G10" s="561">
        <v>523.07500000000005</v>
      </c>
      <c r="H10" s="561">
        <v>557.69105263157905</v>
      </c>
      <c r="I10" s="561">
        <v>594.11954545454546</v>
      </c>
      <c r="J10" s="561">
        <v>601.46590909090912</v>
      </c>
      <c r="K10" s="561">
        <v>581.05952380952385</v>
      </c>
      <c r="L10" s="561">
        <v>631.26136363636363</v>
      </c>
      <c r="M10" s="561">
        <v>725.41666666666663</v>
      </c>
      <c r="N10" s="561">
        <v>693.98863636363637</v>
      </c>
    </row>
    <row r="11" spans="1:14" ht="13.9" customHeight="1" x14ac:dyDescent="0.2">
      <c r="A11" s="840" t="s">
        <v>318</v>
      </c>
      <c r="B11" s="564" t="s">
        <v>316</v>
      </c>
      <c r="C11" s="560">
        <v>325.81521739130437</v>
      </c>
      <c r="D11" s="560">
        <v>363.04761904761904</v>
      </c>
      <c r="E11" s="560">
        <v>419.61250000000001</v>
      </c>
      <c r="F11" s="560">
        <v>430.02173913043481</v>
      </c>
      <c r="G11" s="560">
        <v>417.22727272727275</v>
      </c>
      <c r="H11" s="560">
        <v>422.03571428571428</v>
      </c>
      <c r="I11" s="560">
        <v>447.00045454545455</v>
      </c>
      <c r="J11" s="560">
        <v>461.45454545454544</v>
      </c>
      <c r="K11" s="560">
        <v>446.71428571428572</v>
      </c>
      <c r="L11" s="560">
        <v>487.38090909090914</v>
      </c>
      <c r="M11" s="560">
        <v>532.66666666666663</v>
      </c>
      <c r="N11" s="560">
        <v>511.75</v>
      </c>
    </row>
    <row r="12" spans="1:14" ht="13.9" customHeight="1" x14ac:dyDescent="0.2">
      <c r="A12" s="841"/>
      <c r="B12" s="565" t="s">
        <v>317</v>
      </c>
      <c r="C12" s="561">
        <v>321.75</v>
      </c>
      <c r="D12" s="561">
        <v>357.96249999999998</v>
      </c>
      <c r="E12" s="561">
        <v>413.01249999999999</v>
      </c>
      <c r="F12" s="561">
        <v>427.02173913043481</v>
      </c>
      <c r="G12" s="561">
        <v>410.67500000000001</v>
      </c>
      <c r="H12" s="561">
        <v>416.35526315789474</v>
      </c>
      <c r="I12" s="561">
        <v>441.80681818181819</v>
      </c>
      <c r="J12" s="561">
        <v>456.15909090909093</v>
      </c>
      <c r="K12" s="561">
        <v>438.83333333333331</v>
      </c>
      <c r="L12" s="561">
        <v>480.35227272727275</v>
      </c>
      <c r="M12" s="561">
        <v>524.5</v>
      </c>
      <c r="N12" s="561">
        <v>501.13636363636363</v>
      </c>
    </row>
    <row r="13" spans="1:14" ht="13.9" customHeight="1" x14ac:dyDescent="0.2">
      <c r="B13" s="554"/>
      <c r="N13" s="161" t="s">
        <v>297</v>
      </c>
    </row>
    <row r="14" spans="1:14" ht="13.9" customHeight="1" x14ac:dyDescent="0.2">
      <c r="A14" s="554"/>
    </row>
    <row r="15" spans="1:14" ht="13.9" customHeight="1" x14ac:dyDescent="0.2">
      <c r="A15" s="55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319</v>
      </c>
      <c r="B1" s="53"/>
      <c r="C1" s="53"/>
      <c r="D1" s="6"/>
      <c r="E1" s="6"/>
      <c r="F1" s="6"/>
      <c r="G1" s="6"/>
      <c r="H1" s="3"/>
    </row>
    <row r="2" spans="1:8" x14ac:dyDescent="0.2">
      <c r="A2" s="54"/>
      <c r="B2" s="54"/>
      <c r="C2" s="54"/>
      <c r="D2" s="65"/>
      <c r="E2" s="65"/>
      <c r="F2" s="65"/>
      <c r="G2" s="108"/>
      <c r="H2" s="55" t="s">
        <v>470</v>
      </c>
    </row>
    <row r="3" spans="1:8" x14ac:dyDescent="0.2">
      <c r="A3" s="56"/>
      <c r="B3" s="812">
        <f>INDICE!A3</f>
        <v>44501</v>
      </c>
      <c r="C3" s="811">
        <v>41671</v>
      </c>
      <c r="D3" s="811" t="s">
        <v>115</v>
      </c>
      <c r="E3" s="811"/>
      <c r="F3" s="811" t="s">
        <v>116</v>
      </c>
      <c r="G3" s="811"/>
      <c r="H3" s="811"/>
    </row>
    <row r="4" spans="1:8" ht="25.5" x14ac:dyDescent="0.2">
      <c r="A4" s="66"/>
      <c r="B4" s="184" t="s">
        <v>54</v>
      </c>
      <c r="C4" s="185" t="s">
        <v>452</v>
      </c>
      <c r="D4" s="184" t="s">
        <v>54</v>
      </c>
      <c r="E4" s="185" t="s">
        <v>452</v>
      </c>
      <c r="F4" s="184" t="s">
        <v>54</v>
      </c>
      <c r="G4" s="186" t="s">
        <v>452</v>
      </c>
      <c r="H4" s="185" t="s">
        <v>106</v>
      </c>
    </row>
    <row r="5" spans="1:8" x14ac:dyDescent="0.2">
      <c r="A5" s="3" t="s">
        <v>320</v>
      </c>
      <c r="B5" s="71">
        <v>25210.617999999999</v>
      </c>
      <c r="C5" s="72">
        <v>7.2478087695502307</v>
      </c>
      <c r="D5" s="71">
        <v>245806.39600000001</v>
      </c>
      <c r="E5" s="336">
        <v>6.3437740676024408</v>
      </c>
      <c r="F5" s="71">
        <v>273665.75199999998</v>
      </c>
      <c r="G5" s="336">
        <v>5.9602855985904135</v>
      </c>
      <c r="H5" s="72">
        <v>73.459115569388672</v>
      </c>
    </row>
    <row r="6" spans="1:8" x14ac:dyDescent="0.2">
      <c r="A6" s="3" t="s">
        <v>321</v>
      </c>
      <c r="B6" s="58">
        <v>12653.451999999999</v>
      </c>
      <c r="C6" s="187">
        <v>76.574471561892139</v>
      </c>
      <c r="D6" s="58">
        <v>79635.509999999995</v>
      </c>
      <c r="E6" s="59">
        <v>-2.3952435025443872</v>
      </c>
      <c r="F6" s="58">
        <v>85666.623000000007</v>
      </c>
      <c r="G6" s="59">
        <v>-2.5382954442041488</v>
      </c>
      <c r="H6" s="59">
        <v>22.995184137605388</v>
      </c>
    </row>
    <row r="7" spans="1:8" x14ac:dyDescent="0.2">
      <c r="A7" s="3" t="s">
        <v>322</v>
      </c>
      <c r="B7" s="95">
        <v>1196.5509999999999</v>
      </c>
      <c r="C7" s="73">
        <v>11.587647825182762</v>
      </c>
      <c r="D7" s="95">
        <v>12127.972</v>
      </c>
      <c r="E7" s="73">
        <v>11.177417218330564</v>
      </c>
      <c r="F7" s="95">
        <v>13209.208000000001</v>
      </c>
      <c r="G7" s="187">
        <v>11.687792511040929</v>
      </c>
      <c r="H7" s="187">
        <v>3.5457002930059489</v>
      </c>
    </row>
    <row r="8" spans="1:8" x14ac:dyDescent="0.2">
      <c r="A8" s="216" t="s">
        <v>186</v>
      </c>
      <c r="B8" s="217">
        <v>39060.620999999999</v>
      </c>
      <c r="C8" s="218">
        <v>23.043978356196384</v>
      </c>
      <c r="D8" s="217">
        <v>337569.87800000003</v>
      </c>
      <c r="E8" s="218">
        <v>4.3035979149321033</v>
      </c>
      <c r="F8" s="217">
        <v>372541.58299999998</v>
      </c>
      <c r="G8" s="218">
        <v>4.0628731162874558</v>
      </c>
      <c r="H8" s="219">
        <v>100</v>
      </c>
    </row>
    <row r="9" spans="1:8" x14ac:dyDescent="0.2">
      <c r="A9" s="220" t="s">
        <v>615</v>
      </c>
      <c r="B9" s="74">
        <v>6335.8779999999997</v>
      </c>
      <c r="C9" s="75">
        <v>-4.9833132728690037</v>
      </c>
      <c r="D9" s="74">
        <v>69830.720000000001</v>
      </c>
      <c r="E9" s="75">
        <v>0.54780638928285186</v>
      </c>
      <c r="F9" s="74">
        <v>76628.232000000004</v>
      </c>
      <c r="G9" s="190">
        <v>0.87972360819301798</v>
      </c>
      <c r="H9" s="190">
        <v>20.569041282030522</v>
      </c>
    </row>
    <row r="10" spans="1:8" x14ac:dyDescent="0.2">
      <c r="A10" s="3"/>
      <c r="B10" s="3"/>
      <c r="C10" s="3"/>
      <c r="D10" s="3"/>
      <c r="E10" s="3"/>
      <c r="F10" s="3"/>
      <c r="G10" s="108"/>
      <c r="H10" s="55" t="s">
        <v>221</v>
      </c>
    </row>
    <row r="11" spans="1:8" x14ac:dyDescent="0.2">
      <c r="A11" s="80" t="s">
        <v>576</v>
      </c>
      <c r="B11" s="80"/>
      <c r="C11" s="200"/>
      <c r="D11" s="200"/>
      <c r="E11" s="200"/>
      <c r="F11" s="80"/>
      <c r="G11" s="80"/>
      <c r="H11" s="80"/>
    </row>
    <row r="12" spans="1:8" x14ac:dyDescent="0.2">
      <c r="A12" s="80" t="s">
        <v>509</v>
      </c>
      <c r="B12" s="108"/>
      <c r="C12" s="108"/>
      <c r="D12" s="108"/>
      <c r="E12" s="108"/>
      <c r="F12" s="108"/>
      <c r="G12" s="108"/>
      <c r="H12" s="108"/>
    </row>
    <row r="13" spans="1:8" x14ac:dyDescent="0.2">
      <c r="A13" s="438" t="s">
        <v>536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5" priority="8" operator="between">
      <formula>-0.5</formula>
      <formula>0.5</formula>
    </cfRule>
  </conditionalFormatting>
  <conditionalFormatting sqref="E5">
    <cfRule type="cellIs" dxfId="94" priority="7" operator="equal">
      <formula>0</formula>
    </cfRule>
  </conditionalFormatting>
  <conditionalFormatting sqref="G5">
    <cfRule type="cellIs" dxfId="93" priority="6" operator="between">
      <formula>-0.5</formula>
      <formula>0.5</formula>
    </cfRule>
  </conditionalFormatting>
  <conditionalFormatting sqref="G5">
    <cfRule type="cellIs" dxfId="92" priority="5" operator="equal">
      <formula>0</formula>
    </cfRule>
  </conditionalFormatting>
  <conditionalFormatting sqref="C7">
    <cfRule type="cellIs" dxfId="91" priority="3" operator="between">
      <formula>-0.5</formula>
      <formula>0.5</formula>
    </cfRule>
    <cfRule type="cellIs" dxfId="90" priority="4" operator="between">
      <formula>0</formula>
      <formula>0.49</formula>
    </cfRule>
  </conditionalFormatting>
  <conditionalFormatting sqref="E7">
    <cfRule type="cellIs" dxfId="89" priority="1" operator="between">
      <formula>-0.5</formula>
      <formula>0.5</formula>
    </cfRule>
    <cfRule type="cellIs" dxfId="88"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666</v>
      </c>
      <c r="B1" s="53"/>
      <c r="C1" s="53"/>
      <c r="D1" s="6"/>
      <c r="E1" s="6"/>
      <c r="F1" s="6"/>
      <c r="G1" s="6"/>
      <c r="H1" s="3"/>
    </row>
    <row r="2" spans="1:8" x14ac:dyDescent="0.2">
      <c r="A2" s="54"/>
      <c r="B2" s="54"/>
      <c r="C2" s="54"/>
      <c r="D2" s="65"/>
      <c r="E2" s="65"/>
      <c r="F2" s="65"/>
      <c r="G2" s="108"/>
      <c r="H2" s="55" t="s">
        <v>470</v>
      </c>
    </row>
    <row r="3" spans="1:8" ht="14.1" customHeight="1" x14ac:dyDescent="0.2">
      <c r="A3" s="56"/>
      <c r="B3" s="812">
        <f>INDICE!A3</f>
        <v>44501</v>
      </c>
      <c r="C3" s="812">
        <v>41671</v>
      </c>
      <c r="D3" s="811" t="s">
        <v>115</v>
      </c>
      <c r="E3" s="811"/>
      <c r="F3" s="811" t="s">
        <v>116</v>
      </c>
      <c r="G3" s="811"/>
      <c r="H3" s="183"/>
    </row>
    <row r="4" spans="1:8" ht="25.5" x14ac:dyDescent="0.2">
      <c r="A4" s="66"/>
      <c r="B4" s="184" t="s">
        <v>54</v>
      </c>
      <c r="C4" s="185" t="s">
        <v>452</v>
      </c>
      <c r="D4" s="184" t="s">
        <v>54</v>
      </c>
      <c r="E4" s="185" t="s">
        <v>452</v>
      </c>
      <c r="F4" s="184" t="s">
        <v>54</v>
      </c>
      <c r="G4" s="186" t="s">
        <v>452</v>
      </c>
      <c r="H4" s="185" t="s">
        <v>106</v>
      </c>
    </row>
    <row r="5" spans="1:8" x14ac:dyDescent="0.2">
      <c r="A5" s="3" t="s">
        <v>668</v>
      </c>
      <c r="B5" s="71">
        <v>15827.264999999999</v>
      </c>
      <c r="C5" s="72">
        <v>23.779218859611049</v>
      </c>
      <c r="D5" s="71">
        <v>140774.29199999999</v>
      </c>
      <c r="E5" s="72">
        <v>-2.4374832673638069</v>
      </c>
      <c r="F5" s="71">
        <v>152708.30499999999</v>
      </c>
      <c r="G5" s="59">
        <v>-2.6920094635317358</v>
      </c>
      <c r="H5" s="72">
        <v>40.990942211141032</v>
      </c>
    </row>
    <row r="6" spans="1:8" x14ac:dyDescent="0.2">
      <c r="A6" s="3" t="s">
        <v>667</v>
      </c>
      <c r="B6" s="58">
        <v>12484.093999999999</v>
      </c>
      <c r="C6" s="187">
        <v>12.867830270627605</v>
      </c>
      <c r="D6" s="58">
        <v>122264.36500000001</v>
      </c>
      <c r="E6" s="59">
        <v>9.0776222034356167</v>
      </c>
      <c r="F6" s="58">
        <v>132854.92000000001</v>
      </c>
      <c r="G6" s="59">
        <v>8.3924439174318231</v>
      </c>
      <c r="H6" s="59">
        <v>35.661769333277363</v>
      </c>
    </row>
    <row r="7" spans="1:8" x14ac:dyDescent="0.2">
      <c r="A7" s="3" t="s">
        <v>669</v>
      </c>
      <c r="B7" s="95">
        <v>9552.7109999999993</v>
      </c>
      <c r="C7" s="187">
        <v>39.957090052724674</v>
      </c>
      <c r="D7" s="95">
        <v>62403.249000000003</v>
      </c>
      <c r="E7" s="187">
        <v>10.737737924678409</v>
      </c>
      <c r="F7" s="95">
        <v>73769.149999999994</v>
      </c>
      <c r="G7" s="187">
        <v>10.650944341768691</v>
      </c>
      <c r="H7" s="187">
        <v>19.801588162575666</v>
      </c>
    </row>
    <row r="8" spans="1:8" x14ac:dyDescent="0.2">
      <c r="A8" s="771" t="s">
        <v>324</v>
      </c>
      <c r="B8" s="95">
        <v>1196.5509999999999</v>
      </c>
      <c r="C8" s="73">
        <v>11.587647825182762</v>
      </c>
      <c r="D8" s="95">
        <v>12127.972</v>
      </c>
      <c r="E8" s="73">
        <v>11.177417218330564</v>
      </c>
      <c r="F8" s="95">
        <v>13209.208000000001</v>
      </c>
      <c r="G8" s="187">
        <v>11.687792511040929</v>
      </c>
      <c r="H8" s="187">
        <v>3.5457002930059489</v>
      </c>
    </row>
    <row r="9" spans="1:8" x14ac:dyDescent="0.2">
      <c r="A9" s="216" t="s">
        <v>186</v>
      </c>
      <c r="B9" s="217">
        <v>39060.620999999999</v>
      </c>
      <c r="C9" s="218">
        <v>23.043978356196384</v>
      </c>
      <c r="D9" s="217">
        <v>337569.87800000003</v>
      </c>
      <c r="E9" s="218">
        <v>4.3035979149321033</v>
      </c>
      <c r="F9" s="217">
        <v>372541.58299999998</v>
      </c>
      <c r="G9" s="218">
        <v>4.0628731162874558</v>
      </c>
      <c r="H9" s="219">
        <v>100</v>
      </c>
    </row>
    <row r="10" spans="1:8" x14ac:dyDescent="0.2">
      <c r="A10" s="80"/>
      <c r="B10" s="3"/>
      <c r="C10" s="3"/>
      <c r="D10" s="3"/>
      <c r="E10" s="3"/>
      <c r="F10" s="3"/>
      <c r="G10" s="108"/>
      <c r="H10" s="55" t="s">
        <v>221</v>
      </c>
    </row>
    <row r="11" spans="1:8" x14ac:dyDescent="0.2">
      <c r="A11" s="80" t="s">
        <v>576</v>
      </c>
      <c r="B11" s="80"/>
      <c r="C11" s="200"/>
      <c r="D11" s="200"/>
      <c r="E11" s="200"/>
      <c r="F11" s="80"/>
      <c r="G11" s="80"/>
      <c r="H11" s="80"/>
    </row>
    <row r="12" spans="1:8" x14ac:dyDescent="0.2">
      <c r="A12" s="80" t="s">
        <v>490</v>
      </c>
      <c r="B12" s="108"/>
      <c r="C12" s="108"/>
      <c r="D12" s="108"/>
      <c r="E12" s="108"/>
      <c r="F12" s="108"/>
      <c r="G12" s="108"/>
      <c r="H12" s="108"/>
    </row>
    <row r="13" spans="1:8" x14ac:dyDescent="0.2">
      <c r="A13" s="438" t="s">
        <v>536</v>
      </c>
      <c r="B13" s="1"/>
      <c r="C13" s="1"/>
      <c r="D13" s="1"/>
      <c r="E13" s="1"/>
      <c r="F13" s="1"/>
      <c r="G13" s="1"/>
      <c r="H13" s="1"/>
    </row>
    <row r="14" spans="1:8" s="1" customFormat="1" x14ac:dyDescent="0.2">
      <c r="A14" s="844" t="s">
        <v>670</v>
      </c>
      <c r="B14" s="844"/>
      <c r="C14" s="844"/>
      <c r="D14" s="844"/>
      <c r="E14" s="844"/>
      <c r="F14" s="844"/>
      <c r="G14" s="844"/>
      <c r="H14" s="844"/>
    </row>
    <row r="15" spans="1:8" s="1" customFormat="1" x14ac:dyDescent="0.2">
      <c r="A15" s="844"/>
      <c r="B15" s="844"/>
      <c r="C15" s="844"/>
      <c r="D15" s="844"/>
      <c r="E15" s="844"/>
      <c r="F15" s="844"/>
      <c r="G15" s="844"/>
      <c r="H15" s="844"/>
    </row>
    <row r="16" spans="1:8" s="1" customFormat="1" x14ac:dyDescent="0.2">
      <c r="A16" s="844"/>
      <c r="B16" s="844"/>
      <c r="C16" s="844"/>
      <c r="D16" s="844"/>
      <c r="E16" s="844"/>
      <c r="F16" s="844"/>
      <c r="G16" s="844"/>
      <c r="H16" s="844"/>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323</v>
      </c>
    </row>
  </sheetData>
  <mergeCells count="4">
    <mergeCell ref="B3:C3"/>
    <mergeCell ref="D3:E3"/>
    <mergeCell ref="F3:G3"/>
    <mergeCell ref="A14:H16"/>
  </mergeCells>
  <conditionalFormatting sqref="C8">
    <cfRule type="cellIs" dxfId="87" priority="3" operator="between">
      <formula>-0.5</formula>
      <formula>0.5</formula>
    </cfRule>
    <cfRule type="cellIs" dxfId="86" priority="4" operator="between">
      <formula>0</formula>
      <formula>0.49</formula>
    </cfRule>
  </conditionalFormatting>
  <conditionalFormatting sqref="E8">
    <cfRule type="cellIs" dxfId="85" priority="1" operator="between">
      <formula>-0.5</formula>
      <formula>0.5</formula>
    </cfRule>
    <cfRule type="cellIs" dxfId="8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491</v>
      </c>
      <c r="B1" s="158"/>
      <c r="C1" s="158"/>
      <c r="D1" s="158"/>
    </row>
    <row r="2" spans="1:4" x14ac:dyDescent="0.2">
      <c r="A2" s="159"/>
      <c r="B2" s="159"/>
      <c r="C2" s="159"/>
      <c r="D2" s="159"/>
    </row>
    <row r="3" spans="1:4" x14ac:dyDescent="0.2">
      <c r="A3" s="162"/>
      <c r="B3" s="845">
        <v>2019</v>
      </c>
      <c r="C3" s="845">
        <v>2020</v>
      </c>
      <c r="D3" s="845">
        <v>2021</v>
      </c>
    </row>
    <row r="4" spans="1:4" x14ac:dyDescent="0.2">
      <c r="A4" s="648"/>
      <c r="B4" s="846"/>
      <c r="C4" s="846"/>
      <c r="D4" s="846"/>
    </row>
    <row r="5" spans="1:4" x14ac:dyDescent="0.2">
      <c r="A5" s="191" t="s">
        <v>325</v>
      </c>
      <c r="B5" s="214">
        <v>1.8364834937510277</v>
      </c>
      <c r="C5" s="214">
        <v>12.469654766040348</v>
      </c>
      <c r="D5" s="214">
        <v>-9.7055287789667553</v>
      </c>
    </row>
    <row r="6" spans="1:4" x14ac:dyDescent="0.2">
      <c r="A6" s="1" t="s">
        <v>127</v>
      </c>
      <c r="B6" s="167">
        <v>0.50111368301973036</v>
      </c>
      <c r="C6" s="167">
        <v>12.526098958597446</v>
      </c>
      <c r="D6" s="167">
        <v>-10.460389221831376</v>
      </c>
    </row>
    <row r="7" spans="1:4" x14ac:dyDescent="0.2">
      <c r="A7" s="1" t="s">
        <v>128</v>
      </c>
      <c r="B7" s="167">
        <v>-0.3245626904211667</v>
      </c>
      <c r="C7" s="167">
        <v>12.044199552305191</v>
      </c>
      <c r="D7" s="167">
        <v>-9.3400430924289424</v>
      </c>
    </row>
    <row r="8" spans="1:4" x14ac:dyDescent="0.2">
      <c r="A8" s="1" t="s">
        <v>129</v>
      </c>
      <c r="B8" s="167">
        <v>-0.23492525123505256</v>
      </c>
      <c r="C8" s="167">
        <v>9.0249648190256764</v>
      </c>
      <c r="D8" s="167">
        <v>-5.9951110683666284</v>
      </c>
    </row>
    <row r="9" spans="1:4" x14ac:dyDescent="0.2">
      <c r="A9" s="1" t="s">
        <v>130</v>
      </c>
      <c r="B9" s="167">
        <v>0.12334869594722414</v>
      </c>
      <c r="C9" s="167">
        <v>5.9900640041866149</v>
      </c>
      <c r="D9" s="167">
        <v>-3.485350611725528</v>
      </c>
    </row>
    <row r="10" spans="1:4" x14ac:dyDescent="0.2">
      <c r="A10" s="1" t="s">
        <v>131</v>
      </c>
      <c r="B10" s="167">
        <v>2.0917501234291782</v>
      </c>
      <c r="C10" s="167">
        <v>2.8579452243930632</v>
      </c>
      <c r="D10" s="167">
        <v>-1.9952471077755476</v>
      </c>
    </row>
    <row r="11" spans="1:4" x14ac:dyDescent="0.2">
      <c r="A11" s="1" t="s">
        <v>132</v>
      </c>
      <c r="B11" s="167">
        <v>5.9764452994354178</v>
      </c>
      <c r="C11" s="167">
        <v>-0.91204301622761152</v>
      </c>
      <c r="D11" s="167">
        <v>-2.0675450151494119</v>
      </c>
    </row>
    <row r="12" spans="1:4" x14ac:dyDescent="0.2">
      <c r="A12" s="1" t="s">
        <v>133</v>
      </c>
      <c r="B12" s="167">
        <v>8.5948944858927891</v>
      </c>
      <c r="C12" s="167">
        <v>-4.1503698086174072</v>
      </c>
      <c r="D12" s="167">
        <v>-1.4778271689860778</v>
      </c>
    </row>
    <row r="13" spans="1:4" x14ac:dyDescent="0.2">
      <c r="A13" s="1" t="s">
        <v>134</v>
      </c>
      <c r="B13" s="167">
        <v>10.592608051317971</v>
      </c>
      <c r="C13" s="167">
        <v>-6.1955758810061079</v>
      </c>
      <c r="D13" s="167">
        <v>-0.68848592189840208</v>
      </c>
    </row>
    <row r="14" spans="1:4" x14ac:dyDescent="0.2">
      <c r="A14" s="1" t="s">
        <v>135</v>
      </c>
      <c r="B14" s="167">
        <v>12.546311866098256</v>
      </c>
      <c r="C14" s="167">
        <v>-8.7374387911857774</v>
      </c>
      <c r="D14" s="167">
        <v>0.94755392818207052</v>
      </c>
    </row>
    <row r="15" spans="1:4" x14ac:dyDescent="0.2">
      <c r="A15" s="1" t="s">
        <v>136</v>
      </c>
      <c r="B15" s="167">
        <v>13.886703696679751</v>
      </c>
      <c r="C15" s="167">
        <v>-10.143471753663572</v>
      </c>
      <c r="D15" s="167">
        <v>4.0628731162874558</v>
      </c>
    </row>
    <row r="16" spans="1:4" x14ac:dyDescent="0.2">
      <c r="A16" s="212" t="s">
        <v>137</v>
      </c>
      <c r="B16" s="213">
        <v>14.591950171081667</v>
      </c>
      <c r="C16" s="213">
        <v>-9.9288547070647901</v>
      </c>
      <c r="D16" s="213" t="s">
        <v>513</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807" t="s">
        <v>640</v>
      </c>
      <c r="C3" s="803" t="s">
        <v>424</v>
      </c>
      <c r="D3" s="807" t="s">
        <v>629</v>
      </c>
      <c r="E3" s="803" t="s">
        <v>424</v>
      </c>
      <c r="F3" s="805" t="s">
        <v>641</v>
      </c>
    </row>
    <row r="4" spans="1:6" x14ac:dyDescent="0.2">
      <c r="A4" s="66"/>
      <c r="B4" s="808"/>
      <c r="C4" s="804"/>
      <c r="D4" s="808"/>
      <c r="E4" s="804"/>
      <c r="F4" s="806"/>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80" t="s">
        <v>112</v>
      </c>
      <c r="B10" s="58">
        <v>272</v>
      </c>
      <c r="C10" s="73">
        <v>0.34071634264656053</v>
      </c>
      <c r="D10" s="58">
        <v>4.8008025222126678</v>
      </c>
      <c r="E10" s="335">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575</v>
      </c>
    </row>
    <row r="13" spans="1:6" x14ac:dyDescent="0.2">
      <c r="A13" s="438" t="s">
        <v>630</v>
      </c>
    </row>
  </sheetData>
  <mergeCells count="5">
    <mergeCell ref="B3:B4"/>
    <mergeCell ref="C3:C4"/>
    <mergeCell ref="D3:D4"/>
    <mergeCell ref="E3:E4"/>
    <mergeCell ref="F3:F4"/>
  </mergeCells>
  <conditionalFormatting sqref="E10">
    <cfRule type="cellIs" dxfId="259" priority="2" operator="between">
      <formula>0</formula>
      <formula>0.5</formula>
    </cfRule>
  </conditionalFormatting>
  <conditionalFormatting sqref="E10">
    <cfRule type="cellIs" dxfId="258"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6" customWidth="1"/>
    <col min="2" max="12" width="11" style="546"/>
    <col min="13" max="45" width="11" style="18"/>
    <col min="46" max="16384" width="11" style="546"/>
  </cols>
  <sheetData>
    <row r="1" spans="1:12" x14ac:dyDescent="0.2">
      <c r="A1" s="847" t="s">
        <v>671</v>
      </c>
      <c r="B1" s="847"/>
      <c r="C1" s="847"/>
      <c r="D1" s="847"/>
      <c r="E1" s="847"/>
      <c r="F1" s="847"/>
      <c r="G1" s="18"/>
      <c r="H1" s="18"/>
      <c r="I1" s="18"/>
      <c r="J1" s="18"/>
      <c r="K1" s="18"/>
      <c r="L1" s="18"/>
    </row>
    <row r="2" spans="1:12" x14ac:dyDescent="0.2">
      <c r="A2" s="848"/>
      <c r="B2" s="848"/>
      <c r="C2" s="848"/>
      <c r="D2" s="848"/>
      <c r="E2" s="848"/>
      <c r="F2" s="848"/>
      <c r="G2" s="18"/>
      <c r="H2" s="18"/>
      <c r="I2" s="18"/>
      <c r="J2" s="18"/>
      <c r="K2" s="575"/>
      <c r="L2" s="55" t="s">
        <v>470</v>
      </c>
    </row>
    <row r="3" spans="1:12" x14ac:dyDescent="0.2">
      <c r="A3" s="576"/>
      <c r="B3" s="849">
        <f>INDICE!A3</f>
        <v>44501</v>
      </c>
      <c r="C3" s="850">
        <v>41671</v>
      </c>
      <c r="D3" s="850">
        <v>41671</v>
      </c>
      <c r="E3" s="850">
        <v>41671</v>
      </c>
      <c r="F3" s="851">
        <v>41671</v>
      </c>
      <c r="G3" s="852" t="s">
        <v>116</v>
      </c>
      <c r="H3" s="850"/>
      <c r="I3" s="850"/>
      <c r="J3" s="850"/>
      <c r="K3" s="850"/>
      <c r="L3" s="853" t="s">
        <v>106</v>
      </c>
    </row>
    <row r="4" spans="1:12" ht="38.25" x14ac:dyDescent="0.2">
      <c r="A4" s="552"/>
      <c r="B4" s="772" t="s">
        <v>668</v>
      </c>
      <c r="C4" s="772" t="s">
        <v>667</v>
      </c>
      <c r="D4" s="772" t="s">
        <v>669</v>
      </c>
      <c r="E4" s="772" t="s">
        <v>324</v>
      </c>
      <c r="F4" s="223" t="s">
        <v>186</v>
      </c>
      <c r="G4" s="772" t="s">
        <v>668</v>
      </c>
      <c r="H4" s="772" t="s">
        <v>667</v>
      </c>
      <c r="I4" s="772" t="s">
        <v>669</v>
      </c>
      <c r="J4" s="772" t="s">
        <v>324</v>
      </c>
      <c r="K4" s="224" t="s">
        <v>186</v>
      </c>
      <c r="L4" s="854"/>
    </row>
    <row r="5" spans="1:12" x14ac:dyDescent="0.2">
      <c r="A5" s="549" t="s">
        <v>153</v>
      </c>
      <c r="B5" s="441">
        <v>2989.8409999999999</v>
      </c>
      <c r="C5" s="441">
        <v>591.17700000000002</v>
      </c>
      <c r="D5" s="441">
        <v>422.74299999999999</v>
      </c>
      <c r="E5" s="441">
        <v>268.70299999999997</v>
      </c>
      <c r="F5" s="577">
        <v>4272.4639999999999</v>
      </c>
      <c r="G5" s="441">
        <v>38589.65</v>
      </c>
      <c r="H5" s="441">
        <v>7420.1059999999998</v>
      </c>
      <c r="I5" s="441">
        <v>2815.7080000000001</v>
      </c>
      <c r="J5" s="441">
        <v>3078.6</v>
      </c>
      <c r="K5" s="578">
        <v>51904.063999999998</v>
      </c>
      <c r="L5" s="72">
        <v>13.932779329587717</v>
      </c>
    </row>
    <row r="6" spans="1:12" x14ac:dyDescent="0.2">
      <c r="A6" s="551" t="s">
        <v>154</v>
      </c>
      <c r="B6" s="441">
        <v>1130.328</v>
      </c>
      <c r="C6" s="441">
        <v>875.971</v>
      </c>
      <c r="D6" s="441">
        <v>413.15499999999997</v>
      </c>
      <c r="E6" s="441">
        <v>98.501000000000005</v>
      </c>
      <c r="F6" s="579">
        <v>2517.9549999999999</v>
      </c>
      <c r="G6" s="441">
        <v>6038.875</v>
      </c>
      <c r="H6" s="441">
        <v>8543.17</v>
      </c>
      <c r="I6" s="441">
        <v>3212.8809999999999</v>
      </c>
      <c r="J6" s="441">
        <v>840.68700000000001</v>
      </c>
      <c r="K6" s="580">
        <v>18635.613000000001</v>
      </c>
      <c r="L6" s="59">
        <v>5.0024191477683946</v>
      </c>
    </row>
    <row r="7" spans="1:12" x14ac:dyDescent="0.2">
      <c r="A7" s="551" t="s">
        <v>155</v>
      </c>
      <c r="B7" s="441">
        <v>708.27700000000004</v>
      </c>
      <c r="C7" s="441">
        <v>454.57600000000002</v>
      </c>
      <c r="D7" s="441">
        <v>255.78100000000001</v>
      </c>
      <c r="E7" s="441">
        <v>13.794</v>
      </c>
      <c r="F7" s="579">
        <v>1432.4280000000001</v>
      </c>
      <c r="G7" s="441">
        <v>5168.24</v>
      </c>
      <c r="H7" s="441">
        <v>5397.9390000000003</v>
      </c>
      <c r="I7" s="441">
        <v>2152.7089999999998</v>
      </c>
      <c r="J7" s="441">
        <v>187.398</v>
      </c>
      <c r="K7" s="580">
        <v>12906.285999999998</v>
      </c>
      <c r="L7" s="59">
        <v>3.4644769781909051</v>
      </c>
    </row>
    <row r="8" spans="1:12" x14ac:dyDescent="0.2">
      <c r="A8" s="551" t="s">
        <v>156</v>
      </c>
      <c r="B8" s="441">
        <v>767.25199999999995</v>
      </c>
      <c r="C8" s="96">
        <v>46.503</v>
      </c>
      <c r="D8" s="441">
        <v>110.932</v>
      </c>
      <c r="E8" s="96">
        <v>0.58099999999999996</v>
      </c>
      <c r="F8" s="579">
        <v>925.26800000000003</v>
      </c>
      <c r="G8" s="441">
        <v>8887.1010000000006</v>
      </c>
      <c r="H8" s="441">
        <v>247.965</v>
      </c>
      <c r="I8" s="96">
        <v>917.27300000000002</v>
      </c>
      <c r="J8" s="441">
        <v>12.157999999999999</v>
      </c>
      <c r="K8" s="580">
        <v>10064.496999999999</v>
      </c>
      <c r="L8" s="59">
        <v>2.7016461709876438</v>
      </c>
    </row>
    <row r="9" spans="1:12" x14ac:dyDescent="0.2">
      <c r="A9" s="551" t="s">
        <v>572</v>
      </c>
      <c r="B9" s="441">
        <v>0</v>
      </c>
      <c r="C9" s="441">
        <v>0</v>
      </c>
      <c r="D9" s="96">
        <v>3.0000000000000001E-3</v>
      </c>
      <c r="E9" s="96">
        <v>1.498</v>
      </c>
      <c r="F9" s="628">
        <v>1.5009999999999999</v>
      </c>
      <c r="G9" s="441">
        <v>0</v>
      </c>
      <c r="H9" s="441">
        <v>0</v>
      </c>
      <c r="I9" s="96">
        <v>3.0000000000000001E-3</v>
      </c>
      <c r="J9" s="441">
        <v>18.414000000000001</v>
      </c>
      <c r="K9" s="580">
        <v>18.417000000000002</v>
      </c>
      <c r="L9" s="96">
        <v>4.943736138137797E-3</v>
      </c>
    </row>
    <row r="10" spans="1:12" x14ac:dyDescent="0.2">
      <c r="A10" s="551" t="s">
        <v>158</v>
      </c>
      <c r="B10" s="441">
        <v>214.24</v>
      </c>
      <c r="C10" s="441">
        <v>177.715</v>
      </c>
      <c r="D10" s="441">
        <v>139.893</v>
      </c>
      <c r="E10" s="441">
        <v>2.5529999999999999</v>
      </c>
      <c r="F10" s="579">
        <v>534.40100000000007</v>
      </c>
      <c r="G10" s="441">
        <v>2318.5390000000002</v>
      </c>
      <c r="H10" s="441">
        <v>1898.865</v>
      </c>
      <c r="I10" s="441">
        <v>1108.1669999999999</v>
      </c>
      <c r="J10" s="441">
        <v>26.477</v>
      </c>
      <c r="K10" s="580">
        <v>5352.0479999999998</v>
      </c>
      <c r="L10" s="59">
        <v>1.4366679215207749</v>
      </c>
    </row>
    <row r="11" spans="1:12" x14ac:dyDescent="0.2">
      <c r="A11" s="551" t="s">
        <v>159</v>
      </c>
      <c r="B11" s="441">
        <v>107.88200000000001</v>
      </c>
      <c r="C11" s="441">
        <v>985.93</v>
      </c>
      <c r="D11" s="441">
        <v>1004.099</v>
      </c>
      <c r="E11" s="441">
        <v>87.358000000000004</v>
      </c>
      <c r="F11" s="579">
        <v>2185.2690000000002</v>
      </c>
      <c r="G11" s="441">
        <v>2648.6979999999999</v>
      </c>
      <c r="H11" s="441">
        <v>11237.748</v>
      </c>
      <c r="I11" s="441">
        <v>7247.2790000000005</v>
      </c>
      <c r="J11" s="441">
        <v>727.29499999999996</v>
      </c>
      <c r="K11" s="580">
        <v>21861.019999999997</v>
      </c>
      <c r="L11" s="59">
        <v>5.8682258017349787</v>
      </c>
    </row>
    <row r="12" spans="1:12" x14ac:dyDescent="0.2">
      <c r="A12" s="551" t="s">
        <v>516</v>
      </c>
      <c r="B12" s="441">
        <v>681.23299999999995</v>
      </c>
      <c r="C12" s="441">
        <v>492.74700000000001</v>
      </c>
      <c r="D12" s="441">
        <v>406.95299999999997</v>
      </c>
      <c r="E12" s="441">
        <v>85.108000000000004</v>
      </c>
      <c r="F12" s="579">
        <v>1666.0409999999999</v>
      </c>
      <c r="G12" s="441">
        <v>8348.3389999999999</v>
      </c>
      <c r="H12" s="441">
        <v>5485.1639999999998</v>
      </c>
      <c r="I12" s="441">
        <v>3183.183</v>
      </c>
      <c r="J12" s="441">
        <v>819.85699999999997</v>
      </c>
      <c r="K12" s="580">
        <v>17836.543000000001</v>
      </c>
      <c r="L12" s="59">
        <v>4.7879221484795975</v>
      </c>
    </row>
    <row r="13" spans="1:12" x14ac:dyDescent="0.2">
      <c r="A13" s="551" t="s">
        <v>160</v>
      </c>
      <c r="B13" s="441">
        <v>1046.1780000000001</v>
      </c>
      <c r="C13" s="441">
        <v>3121.9079999999999</v>
      </c>
      <c r="D13" s="441">
        <v>2312.1759999999999</v>
      </c>
      <c r="E13" s="441">
        <v>288.14</v>
      </c>
      <c r="F13" s="579">
        <v>6768.402000000001</v>
      </c>
      <c r="G13" s="441">
        <v>10794.904</v>
      </c>
      <c r="H13" s="441">
        <v>35403.777999999998</v>
      </c>
      <c r="I13" s="441">
        <v>17091.605</v>
      </c>
      <c r="J13" s="441">
        <v>2819.4180000000001</v>
      </c>
      <c r="K13" s="580">
        <v>66109.705000000002</v>
      </c>
      <c r="L13" s="59">
        <v>17.746046461971492</v>
      </c>
    </row>
    <row r="14" spans="1:12" x14ac:dyDescent="0.2">
      <c r="A14" s="551" t="s">
        <v>327</v>
      </c>
      <c r="B14" s="441">
        <v>925.93899999999996</v>
      </c>
      <c r="C14" s="441">
        <v>2997.6579999999999</v>
      </c>
      <c r="D14" s="441">
        <v>507.54199999999997</v>
      </c>
      <c r="E14" s="441">
        <v>100.91500000000001</v>
      </c>
      <c r="F14" s="579">
        <v>4532.0540000000001</v>
      </c>
      <c r="G14" s="441">
        <v>11223.628000000001</v>
      </c>
      <c r="H14" s="441">
        <v>24464.245999999999</v>
      </c>
      <c r="I14" s="441">
        <v>3711.0210000000002</v>
      </c>
      <c r="J14" s="441">
        <v>1844.317</v>
      </c>
      <c r="K14" s="580">
        <v>41243.212</v>
      </c>
      <c r="L14" s="59">
        <v>11.071051616293557</v>
      </c>
    </row>
    <row r="15" spans="1:12" x14ac:dyDescent="0.2">
      <c r="A15" s="551" t="s">
        <v>163</v>
      </c>
      <c r="B15" s="441">
        <v>3.3570000000000002</v>
      </c>
      <c r="C15" s="441">
        <v>543.98299999999995</v>
      </c>
      <c r="D15" s="441">
        <v>76.613</v>
      </c>
      <c r="E15" s="441">
        <v>54.786999999999999</v>
      </c>
      <c r="F15" s="579">
        <v>678.74</v>
      </c>
      <c r="G15" s="96">
        <v>3.3959999999999999</v>
      </c>
      <c r="H15" s="441">
        <v>2358.6999999999998</v>
      </c>
      <c r="I15" s="441">
        <v>600.02700000000004</v>
      </c>
      <c r="J15" s="441">
        <v>646.85500000000002</v>
      </c>
      <c r="K15" s="580">
        <v>3608.9780000000001</v>
      </c>
      <c r="L15" s="59">
        <v>0.96876988436467759</v>
      </c>
    </row>
    <row r="16" spans="1:12" x14ac:dyDescent="0.2">
      <c r="A16" s="551" t="s">
        <v>164</v>
      </c>
      <c r="B16" s="441">
        <v>1309.2239999999999</v>
      </c>
      <c r="C16" s="441">
        <v>575.85299999999995</v>
      </c>
      <c r="D16" s="441">
        <v>345.85399999999998</v>
      </c>
      <c r="E16" s="441">
        <v>46.512999999999998</v>
      </c>
      <c r="F16" s="579">
        <v>2277.4439999999995</v>
      </c>
      <c r="G16" s="441">
        <v>12109.302</v>
      </c>
      <c r="H16" s="441">
        <v>7255.1310000000003</v>
      </c>
      <c r="I16" s="441">
        <v>2506.0720000000001</v>
      </c>
      <c r="J16" s="441">
        <v>621.85400000000004</v>
      </c>
      <c r="K16" s="580">
        <v>22492.359</v>
      </c>
      <c r="L16" s="59">
        <v>6.0376982147075475</v>
      </c>
    </row>
    <row r="17" spans="1:12" x14ac:dyDescent="0.2">
      <c r="A17" s="551" t="s">
        <v>165</v>
      </c>
      <c r="B17" s="96">
        <v>267.95800000000003</v>
      </c>
      <c r="C17" s="441">
        <v>90.873999999999995</v>
      </c>
      <c r="D17" s="441">
        <v>161.50700000000001</v>
      </c>
      <c r="E17" s="441">
        <v>7.4260000000000002</v>
      </c>
      <c r="F17" s="579">
        <v>527.76499999999999</v>
      </c>
      <c r="G17" s="441">
        <v>1947.192</v>
      </c>
      <c r="H17" s="441">
        <v>696.12400000000002</v>
      </c>
      <c r="I17" s="441">
        <v>1147.345</v>
      </c>
      <c r="J17" s="441">
        <v>90.57</v>
      </c>
      <c r="K17" s="580">
        <v>3881.2310000000002</v>
      </c>
      <c r="L17" s="59">
        <v>1.0418516563588369</v>
      </c>
    </row>
    <row r="18" spans="1:12" x14ac:dyDescent="0.2">
      <c r="A18" s="551" t="s">
        <v>166</v>
      </c>
      <c r="B18" s="441">
        <v>108.16800000000001</v>
      </c>
      <c r="C18" s="441">
        <v>655.73900000000003</v>
      </c>
      <c r="D18" s="441">
        <v>2337.8879999999999</v>
      </c>
      <c r="E18" s="441">
        <v>27.766999999999999</v>
      </c>
      <c r="F18" s="579">
        <v>3129.5619999999999</v>
      </c>
      <c r="G18" s="441">
        <v>1966.855</v>
      </c>
      <c r="H18" s="441">
        <v>3833.098</v>
      </c>
      <c r="I18" s="441">
        <v>19575.419999999998</v>
      </c>
      <c r="J18" s="441">
        <v>300.56599999999997</v>
      </c>
      <c r="K18" s="580">
        <v>25675.938999999998</v>
      </c>
      <c r="L18" s="59">
        <v>6.8922771089168506</v>
      </c>
    </row>
    <row r="19" spans="1:12" x14ac:dyDescent="0.2">
      <c r="A19" s="551" t="s">
        <v>168</v>
      </c>
      <c r="B19" s="441">
        <v>2036.2840000000001</v>
      </c>
      <c r="C19" s="441">
        <v>116.804</v>
      </c>
      <c r="D19" s="441">
        <v>82.305999999999997</v>
      </c>
      <c r="E19" s="441">
        <v>69.700999999999993</v>
      </c>
      <c r="F19" s="579">
        <v>2305.0950000000003</v>
      </c>
      <c r="G19" s="441">
        <v>24084.16</v>
      </c>
      <c r="H19" s="441">
        <v>2036.9359999999999</v>
      </c>
      <c r="I19" s="441">
        <v>644.16</v>
      </c>
      <c r="J19" s="441">
        <v>767.96799999999996</v>
      </c>
      <c r="K19" s="580">
        <v>27533.224000000002</v>
      </c>
      <c r="L19" s="59">
        <v>7.3908342557551672</v>
      </c>
    </row>
    <row r="20" spans="1:12" x14ac:dyDescent="0.2">
      <c r="A20" s="551" t="s">
        <v>169</v>
      </c>
      <c r="B20" s="441">
        <v>1183.249</v>
      </c>
      <c r="C20" s="441">
        <v>501.495</v>
      </c>
      <c r="D20" s="441">
        <v>307.65499999999997</v>
      </c>
      <c r="E20" s="441">
        <v>28.007999999999999</v>
      </c>
      <c r="F20" s="579">
        <v>2020.4070000000002</v>
      </c>
      <c r="G20" s="441">
        <v>6198.5060000000003</v>
      </c>
      <c r="H20" s="441">
        <v>5663.4960000000001</v>
      </c>
      <c r="I20" s="441">
        <v>2452.0430000000001</v>
      </c>
      <c r="J20" s="441">
        <v>238.197</v>
      </c>
      <c r="K20" s="580">
        <v>14552.242</v>
      </c>
      <c r="L20" s="59">
        <v>3.9063063835764047</v>
      </c>
    </row>
    <row r="21" spans="1:12" x14ac:dyDescent="0.2">
      <c r="A21" s="551" t="s">
        <v>170</v>
      </c>
      <c r="B21" s="441">
        <v>1363.0619999999999</v>
      </c>
      <c r="C21" s="441">
        <v>1237.473</v>
      </c>
      <c r="D21" s="441">
        <v>660.91300000000001</v>
      </c>
      <c r="E21" s="441">
        <v>15.196</v>
      </c>
      <c r="F21" s="579">
        <v>3276.6439999999998</v>
      </c>
      <c r="G21" s="441">
        <v>11396.147000000001</v>
      </c>
      <c r="H21" s="441">
        <v>11895.282999999999</v>
      </c>
      <c r="I21" s="441">
        <v>5396.6419999999998</v>
      </c>
      <c r="J21" s="441">
        <v>168.56800000000001</v>
      </c>
      <c r="K21" s="580">
        <v>28856.639999999999</v>
      </c>
      <c r="L21" s="59">
        <v>7.7460831836473183</v>
      </c>
    </row>
    <row r="22" spans="1:12" x14ac:dyDescent="0.2">
      <c r="A22" s="225" t="s">
        <v>114</v>
      </c>
      <c r="B22" s="174">
        <v>14842.472</v>
      </c>
      <c r="C22" s="174">
        <v>13466.405999999999</v>
      </c>
      <c r="D22" s="174">
        <v>9546.0130000000008</v>
      </c>
      <c r="E22" s="174">
        <v>1196.549</v>
      </c>
      <c r="F22" s="581">
        <v>39051.439999999995</v>
      </c>
      <c r="G22" s="582">
        <v>151723.53199999995</v>
      </c>
      <c r="H22" s="174">
        <v>133837.74899999998</v>
      </c>
      <c r="I22" s="174">
        <v>73761.538</v>
      </c>
      <c r="J22" s="174">
        <v>13209.198999999999</v>
      </c>
      <c r="K22" s="174">
        <v>372532.01799999998</v>
      </c>
      <c r="L22" s="175">
        <v>100</v>
      </c>
    </row>
    <row r="23" spans="1:12" x14ac:dyDescent="0.2">
      <c r="A23" s="18"/>
      <c r="B23" s="18"/>
      <c r="C23" s="18"/>
      <c r="D23" s="18"/>
      <c r="E23" s="18"/>
      <c r="F23" s="18"/>
      <c r="G23" s="18"/>
      <c r="H23" s="18"/>
      <c r="I23" s="18"/>
      <c r="J23" s="18"/>
      <c r="L23" s="161" t="s">
        <v>221</v>
      </c>
    </row>
    <row r="24" spans="1:12" x14ac:dyDescent="0.2">
      <c r="A24" s="80" t="s">
        <v>492</v>
      </c>
      <c r="B24" s="554"/>
      <c r="C24" s="583"/>
      <c r="D24" s="583"/>
      <c r="E24" s="583"/>
      <c r="F24" s="583"/>
      <c r="G24" s="18"/>
      <c r="H24" s="18"/>
      <c r="I24" s="18"/>
      <c r="J24" s="18"/>
      <c r="K24" s="18"/>
      <c r="L24" s="18"/>
    </row>
    <row r="25" spans="1:12" x14ac:dyDescent="0.2">
      <c r="A25" s="80" t="s">
        <v>222</v>
      </c>
      <c r="B25" s="554"/>
      <c r="C25" s="554"/>
      <c r="D25" s="554"/>
      <c r="E25" s="554"/>
      <c r="F25" s="584"/>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3" priority="37" operator="between">
      <formula>0</formula>
      <formula>0.5</formula>
    </cfRule>
    <cfRule type="cellIs" dxfId="82" priority="38" operator="between">
      <formula>0</formula>
      <formula>0.49</formula>
    </cfRule>
  </conditionalFormatting>
  <conditionalFormatting sqref="B17">
    <cfRule type="cellIs" dxfId="81" priority="35" operator="between">
      <formula>0</formula>
      <formula>0.5</formula>
    </cfRule>
    <cfRule type="cellIs" dxfId="80" priority="36" operator="between">
      <formula>0</formula>
      <formula>0.49</formula>
    </cfRule>
  </conditionalFormatting>
  <conditionalFormatting sqref="L9">
    <cfRule type="cellIs" dxfId="79" priority="33" operator="between">
      <formula>0</formula>
      <formula>0.5</formula>
    </cfRule>
    <cfRule type="cellIs" dxfId="78" priority="34" operator="between">
      <formula>0</formula>
      <formula>0.49</formula>
    </cfRule>
  </conditionalFormatting>
  <conditionalFormatting sqref="E8">
    <cfRule type="cellIs" dxfId="77" priority="31" operator="between">
      <formula>0</formula>
      <formula>0.5</formula>
    </cfRule>
    <cfRule type="cellIs" dxfId="76" priority="32" operator="between">
      <formula>0</formula>
      <formula>0.49</formula>
    </cfRule>
  </conditionalFormatting>
  <conditionalFormatting sqref="G15">
    <cfRule type="cellIs" dxfId="75" priority="27" operator="between">
      <formula>0</formula>
      <formula>0.5</formula>
    </cfRule>
    <cfRule type="cellIs" dxfId="74" priority="28" operator="between">
      <formula>0</formula>
      <formula>0.49</formula>
    </cfRule>
  </conditionalFormatting>
  <conditionalFormatting sqref="E9">
    <cfRule type="cellIs" dxfId="73" priority="21" operator="between">
      <formula>0</formula>
      <formula>0.5</formula>
    </cfRule>
    <cfRule type="cellIs" dxfId="72" priority="22" operator="between">
      <formula>0</formula>
      <formula>0.49</formula>
    </cfRule>
  </conditionalFormatting>
  <conditionalFormatting sqref="F9">
    <cfRule type="cellIs" dxfId="71" priority="19" operator="between">
      <formula>0</formula>
      <formula>0.5</formula>
    </cfRule>
    <cfRule type="cellIs" dxfId="70" priority="20" operator="between">
      <formula>0</formula>
      <formula>0.49</formula>
    </cfRule>
  </conditionalFormatting>
  <conditionalFormatting sqref="D9">
    <cfRule type="cellIs" dxfId="69" priority="5" operator="between">
      <formula>0</formula>
      <formula>0.5</formula>
    </cfRule>
    <cfRule type="cellIs" dxfId="68" priority="6" operator="between">
      <formula>0</formula>
      <formula>0.49</formula>
    </cfRule>
  </conditionalFormatting>
  <conditionalFormatting sqref="I8">
    <cfRule type="cellIs" dxfId="67" priority="3" operator="between">
      <formula>0</formula>
      <formula>0.5</formula>
    </cfRule>
    <cfRule type="cellIs" dxfId="66" priority="4" operator="between">
      <formula>0</formula>
      <formula>0.49</formula>
    </cfRule>
  </conditionalFormatting>
  <conditionalFormatting sqref="I9">
    <cfRule type="cellIs" dxfId="65" priority="1" operator="between">
      <formula>0</formula>
      <formula>0.5</formula>
    </cfRule>
    <cfRule type="cellIs" dxfId="6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election activeCell="I14" sqref="I14"/>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494</v>
      </c>
      <c r="B1" s="158"/>
      <c r="C1" s="158"/>
      <c r="D1" s="158"/>
      <c r="E1" s="158"/>
      <c r="F1" s="158"/>
      <c r="G1" s="158"/>
      <c r="H1" s="1"/>
      <c r="I1" s="1"/>
    </row>
    <row r="2" spans="1:45" x14ac:dyDescent="0.2">
      <c r="A2" s="159"/>
      <c r="B2" s="159"/>
      <c r="C2" s="159"/>
      <c r="D2" s="159"/>
      <c r="E2" s="159"/>
      <c r="F2" s="159"/>
      <c r="G2" s="159"/>
      <c r="H2" s="1"/>
      <c r="I2" s="55" t="s">
        <v>470</v>
      </c>
      <c r="J2" s="55"/>
    </row>
    <row r="3" spans="1:45" x14ac:dyDescent="0.2">
      <c r="A3" s="827" t="s">
        <v>454</v>
      </c>
      <c r="B3" s="827" t="s">
        <v>455</v>
      </c>
      <c r="C3" s="812">
        <f>INDICE!A3</f>
        <v>44501</v>
      </c>
      <c r="D3" s="812">
        <v>41671</v>
      </c>
      <c r="E3" s="811" t="s">
        <v>115</v>
      </c>
      <c r="F3" s="811"/>
      <c r="G3" s="811" t="s">
        <v>116</v>
      </c>
      <c r="H3" s="811"/>
      <c r="I3" s="811"/>
      <c r="J3" s="161"/>
    </row>
    <row r="4" spans="1:45" x14ac:dyDescent="0.2">
      <c r="A4" s="828"/>
      <c r="B4" s="828"/>
      <c r="C4" s="184" t="s">
        <v>54</v>
      </c>
      <c r="D4" s="185" t="s">
        <v>425</v>
      </c>
      <c r="E4" s="184" t="s">
        <v>54</v>
      </c>
      <c r="F4" s="185" t="s">
        <v>425</v>
      </c>
      <c r="G4" s="184" t="s">
        <v>54</v>
      </c>
      <c r="H4" s="186" t="s">
        <v>425</v>
      </c>
      <c r="I4" s="185" t="s">
        <v>474</v>
      </c>
      <c r="J4" s="10"/>
    </row>
    <row r="5" spans="1:45" x14ac:dyDescent="0.2">
      <c r="A5" s="1"/>
      <c r="B5" s="11" t="s">
        <v>328</v>
      </c>
      <c r="C5" s="461">
        <v>0</v>
      </c>
      <c r="D5" s="142" t="s">
        <v>142</v>
      </c>
      <c r="E5" s="464">
        <v>864.77263000000005</v>
      </c>
      <c r="F5" s="142">
        <v>-53.890955034281731</v>
      </c>
      <c r="G5" s="464">
        <v>864.77263000000005</v>
      </c>
      <c r="H5" s="142">
        <v>-53.890955034281731</v>
      </c>
      <c r="I5" s="666">
        <v>0.21055769684544567</v>
      </c>
      <c r="J5" s="1"/>
    </row>
    <row r="6" spans="1:45" x14ac:dyDescent="0.2">
      <c r="A6" s="1"/>
      <c r="B6" s="11" t="s">
        <v>473</v>
      </c>
      <c r="C6" s="461">
        <v>0</v>
      </c>
      <c r="D6" s="142">
        <v>-100</v>
      </c>
      <c r="E6" s="464">
        <v>12270.19356</v>
      </c>
      <c r="F6" s="142">
        <v>-49.04593546958224</v>
      </c>
      <c r="G6" s="464">
        <v>12270.19356</v>
      </c>
      <c r="H6" s="142">
        <v>-52.415131513376586</v>
      </c>
      <c r="I6" s="411">
        <v>2.9875872642285404</v>
      </c>
      <c r="J6" s="1"/>
    </row>
    <row r="7" spans="1:45" x14ac:dyDescent="0.2">
      <c r="A7" s="736"/>
      <c r="B7" s="11" t="s">
        <v>570</v>
      </c>
      <c r="C7" s="461">
        <v>0</v>
      </c>
      <c r="D7" s="142" t="s">
        <v>142</v>
      </c>
      <c r="E7" s="464">
        <v>0</v>
      </c>
      <c r="F7" s="142">
        <v>-100</v>
      </c>
      <c r="G7" s="464">
        <v>0</v>
      </c>
      <c r="H7" s="142">
        <v>-100</v>
      </c>
      <c r="I7" s="666">
        <v>0</v>
      </c>
      <c r="J7" s="1"/>
    </row>
    <row r="8" spans="1:45" x14ac:dyDescent="0.2">
      <c r="A8" s="736" t="s">
        <v>461</v>
      </c>
      <c r="B8" s="145"/>
      <c r="C8" s="462">
        <v>0</v>
      </c>
      <c r="D8" s="148">
        <v>-100</v>
      </c>
      <c r="E8" s="462">
        <v>13134.966190000001</v>
      </c>
      <c r="F8" s="148">
        <v>-52.490804789521974</v>
      </c>
      <c r="G8" s="462">
        <v>13134.966190000001</v>
      </c>
      <c r="H8" s="231">
        <v>-55.250534543961471</v>
      </c>
      <c r="I8" s="148">
        <v>3.1981449610739863</v>
      </c>
      <c r="J8" s="1"/>
    </row>
    <row r="9" spans="1:45" x14ac:dyDescent="0.2">
      <c r="A9" s="687"/>
      <c r="B9" s="11" t="s">
        <v>232</v>
      </c>
      <c r="C9" s="461">
        <v>7253.0737199999994</v>
      </c>
      <c r="D9" s="142">
        <v>136.44324233092829</v>
      </c>
      <c r="E9" s="464">
        <v>50287.337079999998</v>
      </c>
      <c r="F9" s="142">
        <v>-5.2024768020797421</v>
      </c>
      <c r="G9" s="464">
        <v>54357.068019999999</v>
      </c>
      <c r="H9" s="142">
        <v>-6.6719296876851004</v>
      </c>
      <c r="I9" s="413">
        <v>13.235038497416864</v>
      </c>
      <c r="J9" s="1"/>
    </row>
    <row r="10" spans="1:45" s="437" customFormat="1" x14ac:dyDescent="0.2">
      <c r="A10" s="160" t="s">
        <v>307</v>
      </c>
      <c r="B10" s="145"/>
      <c r="C10" s="462">
        <v>7253.0737199999994</v>
      </c>
      <c r="D10" s="148">
        <v>136.44324233092829</v>
      </c>
      <c r="E10" s="462">
        <v>50287.337079999998</v>
      </c>
      <c r="F10" s="148">
        <v>-5.2024768020797421</v>
      </c>
      <c r="G10" s="462">
        <v>54357.068019999999</v>
      </c>
      <c r="H10" s="231">
        <v>-6.6719296876851004</v>
      </c>
      <c r="I10" s="148">
        <v>13.235038497416864</v>
      </c>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row>
    <row r="11" spans="1:45" s="437" customFormat="1" x14ac:dyDescent="0.2">
      <c r="A11" s="435"/>
      <c r="B11" s="11" t="s">
        <v>234</v>
      </c>
      <c r="C11" s="461">
        <v>0</v>
      </c>
      <c r="D11" s="142" t="s">
        <v>142</v>
      </c>
      <c r="E11" s="464">
        <v>1.76149</v>
      </c>
      <c r="F11" s="142">
        <v>-99.688030149192571</v>
      </c>
      <c r="G11" s="464">
        <v>1.76149</v>
      </c>
      <c r="H11" s="142">
        <v>-99.688030149192571</v>
      </c>
      <c r="I11" s="748">
        <v>4.2889340451984949E-4</v>
      </c>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row>
    <row r="12" spans="1:45" s="437" customFormat="1" x14ac:dyDescent="0.2">
      <c r="A12" s="435"/>
      <c r="B12" s="436" t="s">
        <v>329</v>
      </c>
      <c r="C12" s="463">
        <v>0</v>
      </c>
      <c r="D12" s="421" t="s">
        <v>142</v>
      </c>
      <c r="E12" s="465">
        <v>1.76149</v>
      </c>
      <c r="F12" s="585">
        <v>-99.688030149192571</v>
      </c>
      <c r="G12" s="465">
        <v>1.76149</v>
      </c>
      <c r="H12" s="585">
        <v>-99.688030149192571</v>
      </c>
      <c r="I12" s="720">
        <v>4.2889340451984949E-4</v>
      </c>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row>
    <row r="13" spans="1:45" s="437" customFormat="1" x14ac:dyDescent="0.2">
      <c r="A13" s="435"/>
      <c r="B13" s="436" t="s">
        <v>326</v>
      </c>
      <c r="C13" s="463" t="s">
        <v>142</v>
      </c>
      <c r="D13" s="421" t="s">
        <v>142</v>
      </c>
      <c r="E13" s="465" t="s">
        <v>142</v>
      </c>
      <c r="F13" s="585" t="s">
        <v>142</v>
      </c>
      <c r="G13" s="465" t="s">
        <v>142</v>
      </c>
      <c r="H13" s="585" t="s">
        <v>142</v>
      </c>
      <c r="I13" s="720" t="s">
        <v>142</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row>
    <row r="14" spans="1:45" s="437" customFormat="1" x14ac:dyDescent="0.2">
      <c r="A14" s="435"/>
      <c r="B14" s="11" t="s">
        <v>235</v>
      </c>
      <c r="C14" s="461">
        <v>4032.0884299999998</v>
      </c>
      <c r="D14" s="142">
        <v>237.18572650532269</v>
      </c>
      <c r="E14" s="464">
        <v>17483.026500000004</v>
      </c>
      <c r="F14" s="142">
        <v>-9.1951936820343576</v>
      </c>
      <c r="G14" s="464">
        <v>20457.060150000005</v>
      </c>
      <c r="H14" s="142">
        <v>5.8176428172059005</v>
      </c>
      <c r="I14" s="504">
        <v>4.9809525879799743</v>
      </c>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row>
    <row r="15" spans="1:45" x14ac:dyDescent="0.2">
      <c r="A15" s="1"/>
      <c r="B15" s="436" t="s">
        <v>329</v>
      </c>
      <c r="C15" s="463">
        <v>2973.0083199999999</v>
      </c>
      <c r="D15" s="421">
        <v>148.61953989574798</v>
      </c>
      <c r="E15" s="465">
        <v>16423.946390000005</v>
      </c>
      <c r="F15" s="585">
        <v>-5.8783603466300463</v>
      </c>
      <c r="G15" s="465">
        <v>19397.980040000002</v>
      </c>
      <c r="H15" s="585">
        <v>10.664368164956455</v>
      </c>
      <c r="I15" s="679">
        <v>4.7230842639831545</v>
      </c>
      <c r="J15" s="1"/>
    </row>
    <row r="16" spans="1:45" x14ac:dyDescent="0.2">
      <c r="A16" s="1"/>
      <c r="B16" s="436" t="s">
        <v>326</v>
      </c>
      <c r="C16" s="463">
        <v>1059.0801100000001</v>
      </c>
      <c r="D16" s="421" t="s">
        <v>142</v>
      </c>
      <c r="E16" s="465">
        <v>1059.0801100000001</v>
      </c>
      <c r="F16" s="585">
        <v>-41.283320241723878</v>
      </c>
      <c r="G16" s="465">
        <v>1059.0801100000001</v>
      </c>
      <c r="H16" s="585">
        <v>-41.283320241723878</v>
      </c>
      <c r="I16" s="666">
        <v>0.25786832399681903</v>
      </c>
      <c r="J16" s="1"/>
    </row>
    <row r="17" spans="1:45" s="437" customFormat="1" x14ac:dyDescent="0.2">
      <c r="A17" s="435"/>
      <c r="B17" s="11" t="s">
        <v>604</v>
      </c>
      <c r="C17" s="461">
        <v>42.771999999999998</v>
      </c>
      <c r="D17" s="703">
        <v>139.71305273776829</v>
      </c>
      <c r="E17" s="464">
        <v>251.92400000000001</v>
      </c>
      <c r="F17" s="149">
        <v>12.59978367168155</v>
      </c>
      <c r="G17" s="464">
        <v>251.92400000000001</v>
      </c>
      <c r="H17" s="149">
        <v>-9.1586345164303005</v>
      </c>
      <c r="I17" s="504">
        <v>6.1339287784919906E-2</v>
      </c>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row>
    <row r="18" spans="1:45" s="437" customFormat="1" x14ac:dyDescent="0.2">
      <c r="A18" s="435"/>
      <c r="B18" s="11" t="s">
        <v>207</v>
      </c>
      <c r="C18" s="461">
        <v>1401.5089800000001</v>
      </c>
      <c r="D18" s="142">
        <v>110.79797313369598</v>
      </c>
      <c r="E18" s="464">
        <v>10841.082360000002</v>
      </c>
      <c r="F18" s="142">
        <v>-35.857728991603743</v>
      </c>
      <c r="G18" s="464">
        <v>12249.916880000001</v>
      </c>
      <c r="H18" s="142">
        <v>-33.49620088525117</v>
      </c>
      <c r="I18" s="504">
        <v>2.9826502311953931</v>
      </c>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row>
    <row r="19" spans="1:45" x14ac:dyDescent="0.2">
      <c r="A19" s="1"/>
      <c r="B19" s="436" t="s">
        <v>329</v>
      </c>
      <c r="C19" s="463">
        <v>1401.5089800000001</v>
      </c>
      <c r="D19" s="421">
        <v>110.79797313369598</v>
      </c>
      <c r="E19" s="465">
        <v>10841.082360000002</v>
      </c>
      <c r="F19" s="585">
        <v>-4.7476467191335212</v>
      </c>
      <c r="G19" s="465">
        <v>12249.916880000001</v>
      </c>
      <c r="H19" s="585">
        <v>2.3089291761097641</v>
      </c>
      <c r="I19" s="679">
        <v>2.9826502311953931</v>
      </c>
      <c r="J19" s="1"/>
    </row>
    <row r="20" spans="1:45" x14ac:dyDescent="0.2">
      <c r="A20" s="1"/>
      <c r="B20" s="436" t="s">
        <v>326</v>
      </c>
      <c r="C20" s="463">
        <v>0</v>
      </c>
      <c r="D20" s="421" t="s">
        <v>142</v>
      </c>
      <c r="E20" s="465">
        <v>0</v>
      </c>
      <c r="F20" s="700">
        <v>-100</v>
      </c>
      <c r="G20" s="465">
        <v>0</v>
      </c>
      <c r="H20" s="585">
        <v>-100</v>
      </c>
      <c r="I20" s="666">
        <v>0</v>
      </c>
      <c r="J20" s="1"/>
    </row>
    <row r="21" spans="1:45" s="437" customFormat="1" x14ac:dyDescent="0.2">
      <c r="A21" s="1"/>
      <c r="B21" s="11" t="s">
        <v>237</v>
      </c>
      <c r="C21" s="461">
        <v>330.30065000000002</v>
      </c>
      <c r="D21" s="142">
        <v>657.79329100742268</v>
      </c>
      <c r="E21" s="464">
        <v>3374.1639999999998</v>
      </c>
      <c r="F21" s="142">
        <v>119.25518941379268</v>
      </c>
      <c r="G21" s="464">
        <v>3692.0434599999999</v>
      </c>
      <c r="H21" s="142">
        <v>114.93697271602275</v>
      </c>
      <c r="I21" s="504">
        <v>0.89895093880444665</v>
      </c>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row>
    <row r="22" spans="1:45" s="437" customFormat="1" x14ac:dyDescent="0.2">
      <c r="A22" s="690"/>
      <c r="B22" s="436" t="s">
        <v>329</v>
      </c>
      <c r="C22" s="463">
        <v>330.30065000000002</v>
      </c>
      <c r="D22" s="421">
        <v>657.79329100742268</v>
      </c>
      <c r="E22" s="465">
        <v>3373.3687899999995</v>
      </c>
      <c r="F22" s="585">
        <v>119.20351619364872</v>
      </c>
      <c r="G22" s="465">
        <v>3691.2482500000001</v>
      </c>
      <c r="H22" s="585">
        <v>114.89067856159978</v>
      </c>
      <c r="I22" s="679">
        <v>0.89875731844656304</v>
      </c>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row>
    <row r="23" spans="1:45" x14ac:dyDescent="0.2">
      <c r="A23" s="690"/>
      <c r="B23" s="436" t="s">
        <v>326</v>
      </c>
      <c r="C23" s="463">
        <v>0</v>
      </c>
      <c r="D23" s="421" t="s">
        <v>142</v>
      </c>
      <c r="E23" s="465">
        <v>0.79521000000000008</v>
      </c>
      <c r="F23" s="585" t="s">
        <v>142</v>
      </c>
      <c r="G23" s="465">
        <v>0.79521000000000008</v>
      </c>
      <c r="H23" s="585" t="s">
        <v>142</v>
      </c>
      <c r="I23" s="720">
        <v>1.9362035788351311E-4</v>
      </c>
      <c r="J23" s="1"/>
    </row>
    <row r="24" spans="1:45" x14ac:dyDescent="0.2">
      <c r="A24" s="736"/>
      <c r="B24" s="11" t="s">
        <v>209</v>
      </c>
      <c r="C24" s="461">
        <v>3603.5307799999996</v>
      </c>
      <c r="D24" s="142">
        <v>-16.816525181444913</v>
      </c>
      <c r="E24" s="464">
        <v>32832.209750000002</v>
      </c>
      <c r="F24" s="149">
        <v>-9.9316761922331427</v>
      </c>
      <c r="G24" s="464">
        <v>34460.195289999996</v>
      </c>
      <c r="H24" s="149">
        <v>-13.222797664739911</v>
      </c>
      <c r="I24" s="504">
        <v>8.3904821931132059</v>
      </c>
      <c r="J24" s="1"/>
    </row>
    <row r="25" spans="1:45" x14ac:dyDescent="0.2">
      <c r="A25" s="736" t="s">
        <v>446</v>
      </c>
      <c r="B25" s="145"/>
      <c r="C25" s="462">
        <v>9410.2008399999995</v>
      </c>
      <c r="D25" s="148">
        <v>50.463964279510755</v>
      </c>
      <c r="E25" s="462">
        <v>64784.168100000003</v>
      </c>
      <c r="F25" s="148">
        <v>-13.546048807545708</v>
      </c>
      <c r="G25" s="462">
        <v>71112.901270000017</v>
      </c>
      <c r="H25" s="231">
        <v>-11.134481866617831</v>
      </c>
      <c r="I25" s="148">
        <v>17.314804132282465</v>
      </c>
      <c r="J25" s="1"/>
    </row>
    <row r="26" spans="1:45" x14ac:dyDescent="0.2">
      <c r="A26" s="687"/>
      <c r="B26" s="11" t="s">
        <v>330</v>
      </c>
      <c r="C26" s="461">
        <v>1778.7995899999999</v>
      </c>
      <c r="D26" s="142">
        <v>103.06051467290641</v>
      </c>
      <c r="E26" s="464">
        <v>25292.45996</v>
      </c>
      <c r="F26" s="149">
        <v>-19.370089585453876</v>
      </c>
      <c r="G26" s="464">
        <v>26172.022949999999</v>
      </c>
      <c r="H26" s="149">
        <v>-23.203170693580038</v>
      </c>
      <c r="I26" s="504">
        <v>6.3724506106745613</v>
      </c>
      <c r="J26" s="1"/>
    </row>
    <row r="27" spans="1:45" x14ac:dyDescent="0.2">
      <c r="A27" s="160" t="s">
        <v>344</v>
      </c>
      <c r="B27" s="145"/>
      <c r="C27" s="462">
        <v>1778.7995899999999</v>
      </c>
      <c r="D27" s="148">
        <v>103.06051467290641</v>
      </c>
      <c r="E27" s="462">
        <v>25292.45996</v>
      </c>
      <c r="F27" s="148">
        <v>-19.370089585453876</v>
      </c>
      <c r="G27" s="462">
        <v>26172.022949999999</v>
      </c>
      <c r="H27" s="231">
        <v>-23.203170693580038</v>
      </c>
      <c r="I27" s="148">
        <v>6.3724506106745613</v>
      </c>
      <c r="J27" s="1"/>
    </row>
    <row r="28" spans="1:45" x14ac:dyDescent="0.2">
      <c r="A28" s="690"/>
      <c r="B28" s="11" t="s">
        <v>212</v>
      </c>
      <c r="C28" s="461">
        <v>2131.0298499999999</v>
      </c>
      <c r="D28" s="703" t="s">
        <v>142</v>
      </c>
      <c r="E28" s="464">
        <v>2131.0298499999999</v>
      </c>
      <c r="F28" s="149">
        <v>-47.4636591424077</v>
      </c>
      <c r="G28" s="464">
        <v>2131.0298499999999</v>
      </c>
      <c r="H28" s="149">
        <v>-47.4636591424077</v>
      </c>
      <c r="I28" s="698">
        <v>0.51887018802259677</v>
      </c>
      <c r="J28" s="1"/>
    </row>
    <row r="29" spans="1:45" x14ac:dyDescent="0.2">
      <c r="A29" s="690"/>
      <c r="B29" s="11" t="s">
        <v>213</v>
      </c>
      <c r="C29" s="461">
        <v>11753.9516</v>
      </c>
      <c r="D29" s="142">
        <v>-23.052406776423659</v>
      </c>
      <c r="E29" s="464">
        <v>167632.01847000001</v>
      </c>
      <c r="F29" s="142">
        <v>80.676917088197797</v>
      </c>
      <c r="G29" s="464">
        <v>181057.52414000002</v>
      </c>
      <c r="H29" s="142">
        <v>66.743955262798053</v>
      </c>
      <c r="I29" s="504">
        <v>44.084484125563833</v>
      </c>
      <c r="J29" s="1"/>
    </row>
    <row r="30" spans="1:45" x14ac:dyDescent="0.2">
      <c r="A30" s="435"/>
      <c r="B30" s="436" t="s">
        <v>329</v>
      </c>
      <c r="C30" s="463">
        <v>8131.6169199999995</v>
      </c>
      <c r="D30" s="421">
        <v>-43.046203908375453</v>
      </c>
      <c r="E30" s="465">
        <v>146305.32898999998</v>
      </c>
      <c r="F30" s="585">
        <v>66.822758876124453</v>
      </c>
      <c r="G30" s="465">
        <v>159235.76126</v>
      </c>
      <c r="H30" s="585">
        <v>53.843195406424869</v>
      </c>
      <c r="I30" s="679">
        <v>38.77124920840388</v>
      </c>
      <c r="J30" s="1"/>
    </row>
    <row r="31" spans="1:45" x14ac:dyDescent="0.2">
      <c r="A31" s="435"/>
      <c r="B31" s="436" t="s">
        <v>326</v>
      </c>
      <c r="C31" s="463">
        <v>3622.3346800000004</v>
      </c>
      <c r="D31" s="421">
        <v>263.06825267997442</v>
      </c>
      <c r="E31" s="465">
        <v>21326.689480000001</v>
      </c>
      <c r="F31" s="585">
        <v>319.90554942924865</v>
      </c>
      <c r="G31" s="465">
        <v>21821.762879999998</v>
      </c>
      <c r="H31" s="585">
        <v>329.65315081997352</v>
      </c>
      <c r="I31" s="666">
        <v>5.3132349171599467</v>
      </c>
      <c r="J31" s="1"/>
    </row>
    <row r="32" spans="1:45" x14ac:dyDescent="0.2">
      <c r="A32" s="1"/>
      <c r="B32" s="11" t="s">
        <v>214</v>
      </c>
      <c r="C32" s="461">
        <v>0</v>
      </c>
      <c r="D32" s="142" t="s">
        <v>142</v>
      </c>
      <c r="E32" s="464">
        <v>0</v>
      </c>
      <c r="F32" s="149">
        <v>-100</v>
      </c>
      <c r="G32" s="464">
        <v>0</v>
      </c>
      <c r="H32" s="149">
        <v>-100</v>
      </c>
      <c r="I32" s="504">
        <v>0</v>
      </c>
      <c r="J32" s="1"/>
    </row>
    <row r="33" spans="1:45" x14ac:dyDescent="0.2">
      <c r="A33" s="690"/>
      <c r="B33" s="11" t="s">
        <v>216</v>
      </c>
      <c r="C33" s="461">
        <v>0</v>
      </c>
      <c r="D33" s="142" t="s">
        <v>142</v>
      </c>
      <c r="E33" s="464">
        <v>3905.6783700000001</v>
      </c>
      <c r="F33" s="149">
        <v>303.63603392520901</v>
      </c>
      <c r="G33" s="464">
        <v>3905.6783700000001</v>
      </c>
      <c r="H33" s="149">
        <v>303.63603392520901</v>
      </c>
      <c r="I33" s="504">
        <v>0.95096747246299229</v>
      </c>
      <c r="J33" s="1"/>
    </row>
    <row r="34" spans="1:45" x14ac:dyDescent="0.2">
      <c r="A34" s="690"/>
      <c r="B34" s="11" t="s">
        <v>611</v>
      </c>
      <c r="C34" s="461">
        <v>0</v>
      </c>
      <c r="D34" s="142">
        <v>-100</v>
      </c>
      <c r="E34" s="464">
        <v>7999.9618700000001</v>
      </c>
      <c r="F34" s="142">
        <v>-16.328617032157812</v>
      </c>
      <c r="G34" s="464">
        <v>9007.7458499999993</v>
      </c>
      <c r="H34" s="142">
        <v>-14.506146305008501</v>
      </c>
      <c r="I34" s="504">
        <v>2.1932357178616089</v>
      </c>
      <c r="J34" s="1"/>
    </row>
    <row r="35" spans="1:45" x14ac:dyDescent="0.2">
      <c r="A35" s="435"/>
      <c r="B35" s="11" t="s">
        <v>218</v>
      </c>
      <c r="C35" s="461">
        <v>3885.3996400000001</v>
      </c>
      <c r="D35" s="142">
        <v>33.449508444388186</v>
      </c>
      <c r="E35" s="464">
        <v>40991.244829999996</v>
      </c>
      <c r="F35" s="142">
        <v>13.241675210807893</v>
      </c>
      <c r="G35" s="464">
        <v>48988.706019999998</v>
      </c>
      <c r="H35" s="142">
        <v>20.124591230309463</v>
      </c>
      <c r="I35" s="504">
        <v>11.927931982548776</v>
      </c>
      <c r="J35" s="1"/>
    </row>
    <row r="36" spans="1:45" x14ac:dyDescent="0.2">
      <c r="A36" s="160" t="s">
        <v>447</v>
      </c>
      <c r="B36" s="145"/>
      <c r="C36" s="462">
        <v>17770.381089999999</v>
      </c>
      <c r="D36" s="148">
        <v>-7.2010041949902108</v>
      </c>
      <c r="E36" s="462">
        <v>222659.93338999999</v>
      </c>
      <c r="F36" s="148">
        <v>54.069166781357225</v>
      </c>
      <c r="G36" s="462">
        <v>245090.68423000001</v>
      </c>
      <c r="H36" s="231">
        <v>47.749873676124679</v>
      </c>
      <c r="I36" s="148">
        <v>59.67548948645981</v>
      </c>
      <c r="J36" s="166"/>
    </row>
    <row r="37" spans="1:45" x14ac:dyDescent="0.2">
      <c r="A37" s="435"/>
      <c r="B37" s="11" t="s">
        <v>686</v>
      </c>
      <c r="C37" s="461">
        <v>669.83420999999998</v>
      </c>
      <c r="D37" s="787" t="s">
        <v>142</v>
      </c>
      <c r="E37" s="464">
        <v>669.83420999999998</v>
      </c>
      <c r="F37" s="787" t="s">
        <v>142</v>
      </c>
      <c r="G37" s="464">
        <v>669.83420999999998</v>
      </c>
      <c r="H37" s="787" t="s">
        <v>142</v>
      </c>
      <c r="I37" s="698">
        <v>0.16309344633847697</v>
      </c>
      <c r="J37" s="690"/>
    </row>
    <row r="38" spans="1:45" x14ac:dyDescent="0.2">
      <c r="A38" s="160"/>
      <c r="B38" s="11" t="s">
        <v>655</v>
      </c>
      <c r="C38" s="461">
        <v>0</v>
      </c>
      <c r="D38" s="142" t="s">
        <v>142</v>
      </c>
      <c r="E38" s="464">
        <v>168.30257</v>
      </c>
      <c r="F38" s="142" t="s">
        <v>142</v>
      </c>
      <c r="G38" s="464">
        <v>168.30257</v>
      </c>
      <c r="H38" s="142" t="s">
        <v>142</v>
      </c>
      <c r="I38" s="720">
        <v>4.0978865753844913E-2</v>
      </c>
      <c r="J38" s="1"/>
    </row>
    <row r="39" spans="1:45" ht="14.25" customHeight="1" x14ac:dyDescent="0.2">
      <c r="A39" s="160" t="s">
        <v>462</v>
      </c>
      <c r="B39" s="145"/>
      <c r="C39" s="462">
        <v>669.83420999999998</v>
      </c>
      <c r="D39" s="148" t="s">
        <v>142</v>
      </c>
      <c r="E39" s="462">
        <v>838.13678000000004</v>
      </c>
      <c r="F39" s="148" t="s">
        <v>142</v>
      </c>
      <c r="G39" s="462">
        <v>838.13678000000004</v>
      </c>
      <c r="H39" s="231" t="s">
        <v>142</v>
      </c>
      <c r="I39" s="148">
        <v>0.20407231209232188</v>
      </c>
      <c r="J39" s="1"/>
    </row>
    <row r="40" spans="1:45" ht="14.25" customHeight="1" x14ac:dyDescent="0.2">
      <c r="A40" s="707" t="s">
        <v>114</v>
      </c>
      <c r="B40" s="708"/>
      <c r="C40" s="708">
        <v>36882.289449999997</v>
      </c>
      <c r="D40" s="709">
        <v>18.714353144459992</v>
      </c>
      <c r="E40" s="710">
        <v>376997.00150000001</v>
      </c>
      <c r="F40" s="709">
        <v>13.718672070405244</v>
      </c>
      <c r="G40" s="710">
        <v>410705.77944000001</v>
      </c>
      <c r="H40" s="711">
        <v>11.732349696768269</v>
      </c>
      <c r="I40" s="712">
        <v>100</v>
      </c>
      <c r="J40" s="1"/>
    </row>
    <row r="41" spans="1:45" ht="14.25" customHeight="1" x14ac:dyDescent="0.2">
      <c r="A41" s="735"/>
      <c r="B41" s="735" t="s">
        <v>331</v>
      </c>
      <c r="C41" s="181">
        <v>12836.434870000001</v>
      </c>
      <c r="D41" s="155">
        <v>-20.673727577269251</v>
      </c>
      <c r="E41" s="526">
        <v>176945.48801999999</v>
      </c>
      <c r="F41" s="527">
        <v>49.150222870585999</v>
      </c>
      <c r="G41" s="526">
        <v>194576.66791999998</v>
      </c>
      <c r="H41" s="527">
        <v>43.822211516453578</v>
      </c>
      <c r="I41" s="527">
        <v>47.376169915433508</v>
      </c>
      <c r="J41" s="690"/>
      <c r="K41" s="690"/>
      <c r="L41" s="690"/>
      <c r="M41" s="690"/>
      <c r="N41" s="690"/>
      <c r="O41" s="690"/>
      <c r="P41" s="690"/>
      <c r="Q41" s="690"/>
      <c r="R41" s="690"/>
      <c r="S41" s="690"/>
      <c r="T41" s="690"/>
      <c r="U41" s="690"/>
      <c r="V41" s="690"/>
      <c r="W41" s="690"/>
      <c r="X41" s="690"/>
      <c r="Y41" s="690"/>
      <c r="Z41" s="690"/>
      <c r="AA41" s="690"/>
      <c r="AB41" s="690"/>
      <c r="AC41" s="690"/>
      <c r="AD41" s="690"/>
      <c r="AE41" s="690"/>
      <c r="AF41" s="690"/>
      <c r="AG41" s="690"/>
      <c r="AH41" s="690"/>
      <c r="AI41" s="690"/>
      <c r="AJ41" s="690"/>
      <c r="AK41" s="690"/>
      <c r="AL41" s="690"/>
      <c r="AM41" s="690"/>
      <c r="AN41" s="690"/>
      <c r="AO41" s="690"/>
      <c r="AP41" s="690"/>
      <c r="AQ41" s="690"/>
      <c r="AR41" s="690"/>
      <c r="AS41" s="690"/>
    </row>
    <row r="42" spans="1:45" ht="14.25" customHeight="1" x14ac:dyDescent="0.2">
      <c r="A42" s="735"/>
      <c r="B42" s="735" t="s">
        <v>332</v>
      </c>
      <c r="C42" s="181">
        <v>24045.854580000003</v>
      </c>
      <c r="D42" s="155">
        <v>61.530356938722598</v>
      </c>
      <c r="E42" s="526">
        <v>200051.51347999999</v>
      </c>
      <c r="F42" s="527">
        <v>-6.0268150607196684</v>
      </c>
      <c r="G42" s="526">
        <v>216129.11152000001</v>
      </c>
      <c r="H42" s="527">
        <v>-6.9573186908301903</v>
      </c>
      <c r="I42" s="527">
        <v>52.623830084566492</v>
      </c>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690"/>
      <c r="AI42" s="690"/>
      <c r="AJ42" s="690"/>
      <c r="AK42" s="690"/>
      <c r="AL42" s="690"/>
      <c r="AM42" s="690"/>
      <c r="AN42" s="690"/>
      <c r="AO42" s="690"/>
      <c r="AP42" s="690"/>
      <c r="AQ42" s="690"/>
      <c r="AR42" s="690"/>
      <c r="AS42" s="690"/>
    </row>
    <row r="43" spans="1:45" ht="14.25" customHeight="1" x14ac:dyDescent="0.2">
      <c r="A43" s="479" t="s">
        <v>450</v>
      </c>
      <c r="B43" s="153"/>
      <c r="C43" s="414">
        <v>13729.57799</v>
      </c>
      <c r="D43" s="415">
        <v>175.16002003956029</v>
      </c>
      <c r="E43" s="416">
        <v>82909.129639999999</v>
      </c>
      <c r="F43" s="417">
        <v>-9.4180583890848748</v>
      </c>
      <c r="G43" s="416">
        <v>91679.608209999991</v>
      </c>
      <c r="H43" s="417">
        <v>-6.9761392529930051</v>
      </c>
      <c r="I43" s="417">
        <v>22.322453882924592</v>
      </c>
    </row>
    <row r="44" spans="1:45" s="1" customFormat="1" ht="15" customHeight="1" x14ac:dyDescent="0.2">
      <c r="A44" s="479" t="s">
        <v>451</v>
      </c>
      <c r="B44" s="153"/>
      <c r="C44" s="414">
        <v>23152.711459999995</v>
      </c>
      <c r="D44" s="415">
        <v>-11.21890714550894</v>
      </c>
      <c r="E44" s="416">
        <v>294087.87186000001</v>
      </c>
      <c r="F44" s="417">
        <v>22.542835178112167</v>
      </c>
      <c r="G44" s="416">
        <v>319026.17123000004</v>
      </c>
      <c r="H44" s="417">
        <v>18.586037978031918</v>
      </c>
      <c r="I44" s="417">
        <v>77.677546117075408</v>
      </c>
    </row>
    <row r="45" spans="1:45" s="1" customFormat="1" ht="13.5" customHeight="1" x14ac:dyDescent="0.2">
      <c r="A45" s="735" t="s">
        <v>681</v>
      </c>
      <c r="B45" s="735"/>
      <c r="C45" s="181">
        <v>4362.3890799999999</v>
      </c>
      <c r="D45" s="155">
        <v>251.97771361646994</v>
      </c>
      <c r="E45" s="526">
        <v>20858.951990000001</v>
      </c>
      <c r="F45" s="527">
        <v>-2.3318801208557955</v>
      </c>
      <c r="G45" s="526">
        <v>24164.192100000004</v>
      </c>
      <c r="H45" s="527">
        <v>11.271206200682622</v>
      </c>
      <c r="I45" s="527">
        <v>5.8835773221764827</v>
      </c>
      <c r="J45" s="690"/>
      <c r="K45" s="690"/>
    </row>
    <row r="46" spans="1:45" s="1" customFormat="1" x14ac:dyDescent="0.2">
      <c r="B46" s="791"/>
      <c r="C46" s="791"/>
      <c r="D46" s="791"/>
      <c r="E46" s="791"/>
      <c r="F46" s="791"/>
      <c r="G46" s="791"/>
      <c r="H46" s="791"/>
      <c r="I46" s="691" t="s">
        <v>221</v>
      </c>
      <c r="J46" s="690"/>
      <c r="K46" s="690"/>
    </row>
    <row r="47" spans="1:45" s="1" customFormat="1" ht="25.5" customHeight="1" x14ac:dyDescent="0.2">
      <c r="A47" s="855" t="s">
        <v>631</v>
      </c>
      <c r="B47" s="855"/>
      <c r="C47" s="855"/>
      <c r="D47" s="855"/>
      <c r="E47" s="855"/>
      <c r="F47" s="855"/>
      <c r="G47" s="855"/>
      <c r="H47" s="855"/>
      <c r="I47" s="855"/>
      <c r="J47" s="690"/>
      <c r="K47" s="690"/>
    </row>
    <row r="48" spans="1:45" s="1" customFormat="1" x14ac:dyDescent="0.2">
      <c r="A48" s="438" t="s">
        <v>475</v>
      </c>
    </row>
    <row r="49" spans="9:9" s="1" customFormat="1" x14ac:dyDescent="0.2">
      <c r="I49" s="695"/>
    </row>
    <row r="50" spans="9:9" s="1" customFormat="1" x14ac:dyDescent="0.2"/>
    <row r="51" spans="9:9" s="1" customFormat="1" x14ac:dyDescent="0.2"/>
    <row r="52" spans="9:9" s="1" customFormat="1" x14ac:dyDescent="0.2"/>
    <row r="53" spans="9:9" s="1" customFormat="1" x14ac:dyDescent="0.2"/>
    <row r="54" spans="9:9" s="1" customFormat="1" x14ac:dyDescent="0.2"/>
    <row r="55" spans="9:9" s="1" customFormat="1" x14ac:dyDescent="0.2"/>
    <row r="56" spans="9:9" s="1" customFormat="1" x14ac:dyDescent="0.2"/>
    <row r="57" spans="9:9" s="1" customFormat="1" x14ac:dyDescent="0.2"/>
    <row r="58" spans="9:9" s="1" customFormat="1" x14ac:dyDescent="0.2"/>
    <row r="59" spans="9:9" s="1" customFormat="1" x14ac:dyDescent="0.2"/>
    <row r="60" spans="9:9" s="1" customFormat="1" x14ac:dyDescent="0.2"/>
    <row r="61" spans="9:9" s="1" customFormat="1" x14ac:dyDescent="0.2"/>
    <row r="62" spans="9:9" s="1" customFormat="1" x14ac:dyDescent="0.2"/>
    <row r="63" spans="9:9" s="1" customFormat="1" x14ac:dyDescent="0.2"/>
    <row r="64" spans="9: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47:I47"/>
    <mergeCell ref="A3:A4"/>
    <mergeCell ref="B3:B4"/>
    <mergeCell ref="C3:D3"/>
    <mergeCell ref="E3:F3"/>
    <mergeCell ref="G3:I3"/>
  </mergeCells>
  <conditionalFormatting sqref="D17">
    <cfRule type="cellIs" dxfId="63" priority="24" operator="between">
      <formula>0</formula>
      <formula>0.5</formula>
    </cfRule>
    <cfRule type="cellIs" dxfId="62" priority="25" operator="between">
      <formula>0</formula>
      <formula>0.49</formula>
    </cfRule>
  </conditionalFormatting>
  <conditionalFormatting sqref="F20">
    <cfRule type="cellIs" dxfId="61" priority="23" operator="between">
      <formula>0.00001</formula>
      <formula>0.499</formula>
    </cfRule>
  </conditionalFormatting>
  <conditionalFormatting sqref="F20">
    <cfRule type="cellIs" dxfId="60" priority="22" operator="between">
      <formula>0.00001</formula>
      <formula>0.499</formula>
    </cfRule>
  </conditionalFormatting>
  <conditionalFormatting sqref="F20">
    <cfRule type="cellIs" dxfId="59" priority="21" operator="between">
      <formula>0.00001</formula>
      <formula>0.499</formula>
    </cfRule>
  </conditionalFormatting>
  <conditionalFormatting sqref="D28">
    <cfRule type="cellIs" dxfId="58" priority="19" operator="between">
      <formula>0</formula>
      <formula>0.5</formula>
    </cfRule>
    <cfRule type="cellIs" dxfId="57" priority="20" operator="between">
      <formula>0</formula>
      <formula>0.49</formula>
    </cfRule>
  </conditionalFormatting>
  <conditionalFormatting sqref="I23">
    <cfRule type="cellIs" dxfId="56" priority="17" operator="between">
      <formula>0</formula>
      <formula>0.5</formula>
    </cfRule>
    <cfRule type="cellIs" dxfId="55" priority="18" operator="between">
      <formula>0</formula>
      <formula>0.49</formula>
    </cfRule>
  </conditionalFormatting>
  <conditionalFormatting sqref="I11:I12">
    <cfRule type="cellIs" dxfId="54" priority="11" operator="between">
      <formula>0</formula>
      <formula>0.5</formula>
    </cfRule>
    <cfRule type="cellIs" dxfId="53" priority="12" operator="between">
      <formula>0</formula>
      <formula>0.49</formula>
    </cfRule>
  </conditionalFormatting>
  <conditionalFormatting sqref="I13">
    <cfRule type="cellIs" dxfId="52" priority="5" operator="between">
      <formula>0</formula>
      <formula>0.5</formula>
    </cfRule>
    <cfRule type="cellIs" dxfId="51" priority="6" operator="between">
      <formula>0</formula>
      <formula>0.49</formula>
    </cfRule>
  </conditionalFormatting>
  <conditionalFormatting sqref="I38">
    <cfRule type="cellIs" dxfId="50" priority="1" operator="between">
      <formula>0</formula>
      <formula>0.5</formula>
    </cfRule>
    <cfRule type="cellIs" dxfId="49"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7" t="s">
        <v>18</v>
      </c>
      <c r="B1" s="847"/>
      <c r="C1" s="847"/>
      <c r="D1" s="847"/>
      <c r="E1" s="847"/>
      <c r="F1" s="847"/>
      <c r="G1" s="1"/>
      <c r="H1" s="1"/>
    </row>
    <row r="2" spans="1:9" x14ac:dyDescent="0.2">
      <c r="A2" s="848"/>
      <c r="B2" s="848"/>
      <c r="C2" s="848"/>
      <c r="D2" s="848"/>
      <c r="E2" s="848"/>
      <c r="F2" s="848"/>
      <c r="G2" s="10"/>
      <c r="H2" s="55" t="s">
        <v>470</v>
      </c>
    </row>
    <row r="3" spans="1:9" x14ac:dyDescent="0.2">
      <c r="A3" s="11"/>
      <c r="B3" s="812">
        <f>INDICE!A3</f>
        <v>44501</v>
      </c>
      <c r="C3" s="812">
        <v>41671</v>
      </c>
      <c r="D3" s="811" t="s">
        <v>115</v>
      </c>
      <c r="E3" s="811"/>
      <c r="F3" s="811" t="s">
        <v>116</v>
      </c>
      <c r="G3" s="811"/>
      <c r="H3" s="811"/>
    </row>
    <row r="4" spans="1:9" x14ac:dyDescent="0.2">
      <c r="A4" s="260"/>
      <c r="B4" s="184" t="s">
        <v>54</v>
      </c>
      <c r="C4" s="185" t="s">
        <v>425</v>
      </c>
      <c r="D4" s="184" t="s">
        <v>54</v>
      </c>
      <c r="E4" s="185" t="s">
        <v>425</v>
      </c>
      <c r="F4" s="184" t="s">
        <v>54</v>
      </c>
      <c r="G4" s="186" t="s">
        <v>425</v>
      </c>
      <c r="H4" s="185" t="s">
        <v>474</v>
      </c>
      <c r="I4" s="55"/>
    </row>
    <row r="5" spans="1:9" ht="14.1" customHeight="1" x14ac:dyDescent="0.2">
      <c r="A5" s="418" t="s">
        <v>333</v>
      </c>
      <c r="B5" s="233">
        <v>12836.434870000001</v>
      </c>
      <c r="C5" s="234">
        <v>-20.673727577269251</v>
      </c>
      <c r="D5" s="233">
        <v>176945.48801999999</v>
      </c>
      <c r="E5" s="234">
        <v>49.150222870585999</v>
      </c>
      <c r="F5" s="233">
        <v>194576.66791999998</v>
      </c>
      <c r="G5" s="234">
        <v>43.822211516453578</v>
      </c>
      <c r="H5" s="234">
        <v>47.376169915433508</v>
      </c>
    </row>
    <row r="6" spans="1:9" x14ac:dyDescent="0.2">
      <c r="A6" s="410" t="s">
        <v>334</v>
      </c>
      <c r="B6" s="439">
        <v>8131.6169199999995</v>
      </c>
      <c r="C6" s="512">
        <v>13.015249705365422</v>
      </c>
      <c r="D6" s="439">
        <v>80427.963759999999</v>
      </c>
      <c r="E6" s="440">
        <v>51.316398502282226</v>
      </c>
      <c r="F6" s="439">
        <v>87122.499959999986</v>
      </c>
      <c r="G6" s="440">
        <v>42.957268986102164</v>
      </c>
      <c r="H6" s="440">
        <v>21.212874111192708</v>
      </c>
    </row>
    <row r="7" spans="1:9" x14ac:dyDescent="0.2">
      <c r="A7" s="410" t="s">
        <v>335</v>
      </c>
      <c r="B7" s="441">
        <v>0</v>
      </c>
      <c r="C7" s="440">
        <v>-100</v>
      </c>
      <c r="D7" s="439">
        <v>65877.36523000001</v>
      </c>
      <c r="E7" s="440">
        <v>90.678722433430409</v>
      </c>
      <c r="F7" s="439">
        <v>72113.261300000013</v>
      </c>
      <c r="G7" s="440">
        <v>69.430298965447051</v>
      </c>
      <c r="H7" s="440">
        <v>17.558375097211172</v>
      </c>
    </row>
    <row r="8" spans="1:9" x14ac:dyDescent="0.2">
      <c r="A8" s="410" t="s">
        <v>523</v>
      </c>
      <c r="B8" s="441">
        <v>330.30065000000002</v>
      </c>
      <c r="C8" s="478">
        <v>657.79329100742268</v>
      </c>
      <c r="D8" s="439">
        <v>3373.3687899999995</v>
      </c>
      <c r="E8" s="478">
        <v>119.20351619364872</v>
      </c>
      <c r="F8" s="439">
        <v>3691.2482500000001</v>
      </c>
      <c r="G8" s="478">
        <v>114.89067856159978</v>
      </c>
      <c r="H8" s="440">
        <v>0.89875731844656304</v>
      </c>
    </row>
    <row r="9" spans="1:9" x14ac:dyDescent="0.2">
      <c r="A9" s="410" t="s">
        <v>524</v>
      </c>
      <c r="B9" s="439">
        <v>4374.5172999999995</v>
      </c>
      <c r="C9" s="440">
        <v>135.10501671490894</v>
      </c>
      <c r="D9" s="439">
        <v>27266.790240000002</v>
      </c>
      <c r="E9" s="440">
        <v>-7.2424699732462123</v>
      </c>
      <c r="F9" s="439">
        <v>31649.65841</v>
      </c>
      <c r="G9" s="440">
        <v>5.2646398936727481</v>
      </c>
      <c r="H9" s="440">
        <v>7.7061633885830663</v>
      </c>
    </row>
    <row r="10" spans="1:9" x14ac:dyDescent="0.2">
      <c r="A10" s="418" t="s">
        <v>336</v>
      </c>
      <c r="B10" s="420">
        <v>24003.082580000002</v>
      </c>
      <c r="C10" s="234">
        <v>61.436533073661415</v>
      </c>
      <c r="D10" s="420">
        <v>199798.79427000001</v>
      </c>
      <c r="E10" s="234">
        <v>-6.0467857619091525</v>
      </c>
      <c r="F10" s="420">
        <v>215876.39230999997</v>
      </c>
      <c r="G10" s="234">
        <v>-6.9550302216888138</v>
      </c>
      <c r="H10" s="234">
        <v>52.562297176423677</v>
      </c>
    </row>
    <row r="11" spans="1:9" x14ac:dyDescent="0.2">
      <c r="A11" s="410" t="s">
        <v>337</v>
      </c>
      <c r="B11" s="439">
        <v>4480.9102999999996</v>
      </c>
      <c r="C11" s="442">
        <v>139.1482571525747</v>
      </c>
      <c r="D11" s="439">
        <v>35387.011019999998</v>
      </c>
      <c r="E11" s="440">
        <v>-16.834894688624217</v>
      </c>
      <c r="F11" s="439">
        <v>38769.055159999996</v>
      </c>
      <c r="G11" s="440">
        <v>-16.655443286512124</v>
      </c>
      <c r="H11" s="440">
        <v>9.4396176291606739</v>
      </c>
    </row>
    <row r="12" spans="1:9" x14ac:dyDescent="0.2">
      <c r="A12" s="410" t="s">
        <v>338</v>
      </c>
      <c r="B12" s="439">
        <v>4356.5798299999997</v>
      </c>
      <c r="C12" s="440">
        <v>6.4152565645584749</v>
      </c>
      <c r="D12" s="439">
        <v>40017.837729999999</v>
      </c>
      <c r="E12" s="440">
        <v>-28.340012616030275</v>
      </c>
      <c r="F12" s="439">
        <v>41957.23906</v>
      </c>
      <c r="G12" s="440">
        <v>-29.530603379981983</v>
      </c>
      <c r="H12" s="440">
        <v>10.215887177728291</v>
      </c>
    </row>
    <row r="13" spans="1:9" x14ac:dyDescent="0.2">
      <c r="A13" s="410" t="s">
        <v>339</v>
      </c>
      <c r="B13" s="439">
        <v>5722.8155099999994</v>
      </c>
      <c r="C13" s="448">
        <v>484.32571947589463</v>
      </c>
      <c r="D13" s="439">
        <v>33807.669110000003</v>
      </c>
      <c r="E13" s="440">
        <v>4.6995241165568125</v>
      </c>
      <c r="F13" s="439">
        <v>35734.821949999998</v>
      </c>
      <c r="G13" s="440">
        <v>1.5771369246852442</v>
      </c>
      <c r="H13" s="440">
        <v>8.7008325031911298</v>
      </c>
    </row>
    <row r="14" spans="1:9" x14ac:dyDescent="0.2">
      <c r="A14" s="410" t="s">
        <v>340</v>
      </c>
      <c r="B14" s="439">
        <v>5020.8280400000003</v>
      </c>
      <c r="C14" s="440">
        <v>76.22602602527418</v>
      </c>
      <c r="D14" s="439">
        <v>42874.479230000004</v>
      </c>
      <c r="E14" s="440">
        <v>-4.7267645681155877</v>
      </c>
      <c r="F14" s="439">
        <v>46977.208870000002</v>
      </c>
      <c r="G14" s="440">
        <v>-5.2739313143166173</v>
      </c>
      <c r="H14" s="440">
        <v>11.43816601121458</v>
      </c>
    </row>
    <row r="15" spans="1:9" x14ac:dyDescent="0.2">
      <c r="A15" s="410" t="s">
        <v>341</v>
      </c>
      <c r="B15" s="439">
        <v>2186.2634199999998</v>
      </c>
      <c r="C15" s="448">
        <v>-25.025709636604414</v>
      </c>
      <c r="D15" s="439">
        <v>23543.337329999998</v>
      </c>
      <c r="E15" s="440">
        <v>24.287792230387868</v>
      </c>
      <c r="F15" s="439">
        <v>26226.162930000006</v>
      </c>
      <c r="G15" s="440">
        <v>24.078239527445795</v>
      </c>
      <c r="H15" s="440">
        <v>6.3856327918636904</v>
      </c>
    </row>
    <row r="16" spans="1:9" x14ac:dyDescent="0.2">
      <c r="A16" s="410" t="s">
        <v>342</v>
      </c>
      <c r="B16" s="439">
        <v>2235.6854800000001</v>
      </c>
      <c r="C16" s="440">
        <v>3.6813331280933359</v>
      </c>
      <c r="D16" s="439">
        <v>24168.459849999999</v>
      </c>
      <c r="E16" s="440">
        <v>34.053153176068143</v>
      </c>
      <c r="F16" s="439">
        <v>26211.904340000001</v>
      </c>
      <c r="G16" s="440">
        <v>30.75075907784343</v>
      </c>
      <c r="H16" s="722">
        <v>6.3821610632653138</v>
      </c>
    </row>
    <row r="17" spans="1:8" x14ac:dyDescent="0.2">
      <c r="A17" s="418" t="s">
        <v>543</v>
      </c>
      <c r="B17" s="528">
        <v>42.771999999999998</v>
      </c>
      <c r="C17" s="701">
        <v>139.71305273776829</v>
      </c>
      <c r="D17" s="420">
        <v>252.71921</v>
      </c>
      <c r="E17" s="681">
        <v>12.955210204975549</v>
      </c>
      <c r="F17" s="420">
        <v>252.71921</v>
      </c>
      <c r="G17" s="422">
        <v>-8.8718894574196909</v>
      </c>
      <c r="H17" s="234">
        <v>6.1532908142803419E-2</v>
      </c>
    </row>
    <row r="18" spans="1:8" x14ac:dyDescent="0.2">
      <c r="A18" s="419" t="s">
        <v>114</v>
      </c>
      <c r="B18" s="61">
        <v>36882.289450000004</v>
      </c>
      <c r="C18" s="62">
        <v>18.714353144460027</v>
      </c>
      <c r="D18" s="61">
        <v>376997.00150000001</v>
      </c>
      <c r="E18" s="62">
        <v>13.718672070405264</v>
      </c>
      <c r="F18" s="61">
        <v>410705.77944000001</v>
      </c>
      <c r="G18" s="62">
        <v>11.732349696768289</v>
      </c>
      <c r="H18" s="62">
        <v>100</v>
      </c>
    </row>
    <row r="19" spans="1:8" x14ac:dyDescent="0.2">
      <c r="A19" s="156"/>
      <c r="B19" s="1"/>
      <c r="C19" s="1"/>
      <c r="D19" s="1"/>
      <c r="E19" s="1"/>
      <c r="F19" s="1"/>
      <c r="G19" s="1"/>
      <c r="H19" s="161" t="s">
        <v>221</v>
      </c>
    </row>
    <row r="20" spans="1:8" x14ac:dyDescent="0.2">
      <c r="A20" s="133" t="s">
        <v>579</v>
      </c>
      <c r="B20" s="1"/>
      <c r="C20" s="1"/>
      <c r="D20" s="1"/>
      <c r="E20" s="1"/>
      <c r="F20" s="1"/>
      <c r="G20" s="1"/>
      <c r="H20" s="1"/>
    </row>
    <row r="21" spans="1:8" x14ac:dyDescent="0.2">
      <c r="A21" s="438" t="s">
        <v>535</v>
      </c>
      <c r="B21" s="1"/>
      <c r="C21" s="1"/>
      <c r="D21" s="1"/>
      <c r="E21" s="1"/>
      <c r="F21" s="1"/>
      <c r="G21" s="1"/>
      <c r="H21" s="1"/>
    </row>
    <row r="22" spans="1:8" x14ac:dyDescent="0.2">
      <c r="A22" s="856"/>
      <c r="B22" s="856"/>
      <c r="C22" s="856"/>
      <c r="D22" s="856"/>
      <c r="E22" s="856"/>
      <c r="F22" s="856"/>
      <c r="G22" s="856"/>
      <c r="H22" s="856"/>
    </row>
    <row r="23" spans="1:8" s="1" customFormat="1" x14ac:dyDescent="0.2">
      <c r="A23" s="856"/>
      <c r="B23" s="856"/>
      <c r="C23" s="856"/>
      <c r="D23" s="856"/>
      <c r="E23" s="856"/>
      <c r="F23" s="856"/>
      <c r="G23" s="856"/>
      <c r="H23" s="856"/>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8" priority="8" operator="between">
      <formula>0.00001</formula>
      <formula>0.049999</formula>
    </cfRule>
  </conditionalFormatting>
  <conditionalFormatting sqref="G18">
    <cfRule type="cellIs" dxfId="47" priority="7" operator="between">
      <formula>0.00001</formula>
      <formula>0.049999</formula>
    </cfRule>
  </conditionalFormatting>
  <conditionalFormatting sqref="C6">
    <cfRule type="cellIs" dxfId="46" priority="5" operator="between">
      <formula>0.0001</formula>
      <formula>0.44999</formula>
    </cfRule>
  </conditionalFormatting>
  <conditionalFormatting sqref="C17">
    <cfRule type="cellIs" dxfId="45" priority="3" operator="between">
      <formula>0</formula>
      <formula>0.5</formula>
    </cfRule>
    <cfRule type="cellIs" dxfId="44"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505</v>
      </c>
      <c r="B1" s="1"/>
      <c r="C1" s="1"/>
      <c r="D1" s="1"/>
      <c r="E1" s="1"/>
      <c r="F1" s="1"/>
      <c r="G1" s="1"/>
      <c r="H1" s="1"/>
    </row>
    <row r="2" spans="1:8" x14ac:dyDescent="0.2">
      <c r="A2" s="1"/>
      <c r="B2" s="1"/>
      <c r="C2" s="1"/>
      <c r="D2" s="1"/>
      <c r="E2" s="1"/>
      <c r="F2" s="1"/>
      <c r="G2" s="55" t="s">
        <v>472</v>
      </c>
      <c r="H2" s="1"/>
    </row>
    <row r="3" spans="1:8" x14ac:dyDescent="0.2">
      <c r="A3" s="56"/>
      <c r="B3" s="812">
        <f>INDICE!A3</f>
        <v>44501</v>
      </c>
      <c r="C3" s="811">
        <v>41671</v>
      </c>
      <c r="D3" s="811" t="s">
        <v>115</v>
      </c>
      <c r="E3" s="811"/>
      <c r="F3" s="811" t="s">
        <v>116</v>
      </c>
      <c r="G3" s="811"/>
      <c r="H3" s="1"/>
    </row>
    <row r="4" spans="1:8" x14ac:dyDescent="0.2">
      <c r="A4" s="66"/>
      <c r="B4" s="184" t="s">
        <v>346</v>
      </c>
      <c r="C4" s="185" t="s">
        <v>425</v>
      </c>
      <c r="D4" s="184" t="s">
        <v>346</v>
      </c>
      <c r="E4" s="185" t="s">
        <v>425</v>
      </c>
      <c r="F4" s="184" t="s">
        <v>346</v>
      </c>
      <c r="G4" s="186" t="s">
        <v>425</v>
      </c>
      <c r="H4" s="1"/>
    </row>
    <row r="5" spans="1:8" x14ac:dyDescent="0.2">
      <c r="A5" s="443" t="s">
        <v>471</v>
      </c>
      <c r="B5" s="444">
        <v>41.579066732648968</v>
      </c>
      <c r="C5" s="425">
        <v>219.44770502011696</v>
      </c>
      <c r="D5" s="445">
        <v>21.751043688994624</v>
      </c>
      <c r="E5" s="425">
        <v>58.249311256070115</v>
      </c>
      <c r="F5" s="445">
        <v>21.047595036131767</v>
      </c>
      <c r="G5" s="425">
        <v>48.969339428170464</v>
      </c>
      <c r="H5" s="1"/>
    </row>
    <row r="6" spans="1:8" x14ac:dyDescent="0.2">
      <c r="A6" s="3"/>
      <c r="B6" s="3"/>
      <c r="C6" s="3"/>
      <c r="D6" s="3"/>
      <c r="E6" s="3"/>
      <c r="F6" s="3"/>
      <c r="G6" s="55" t="s">
        <v>347</v>
      </c>
      <c r="H6" s="1"/>
    </row>
    <row r="7" spans="1:8" x14ac:dyDescent="0.2">
      <c r="A7" s="80" t="s">
        <v>576</v>
      </c>
      <c r="B7" s="80"/>
      <c r="C7" s="200"/>
      <c r="D7" s="200"/>
      <c r="E7" s="200"/>
      <c r="F7" s="80"/>
      <c r="G7" s="80"/>
      <c r="H7" s="1"/>
    </row>
    <row r="8" spans="1:8" x14ac:dyDescent="0.2">
      <c r="A8" s="133" t="s">
        <v>348</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15.75" customWidth="1"/>
    <col min="7" max="7" width="11" style="446"/>
    <col min="9" max="9" width="11.25" customWidth="1"/>
    <col min="10" max="34" width="11" style="1"/>
  </cols>
  <sheetData>
    <row r="1" spans="1:34" x14ac:dyDescent="0.2">
      <c r="A1" s="847" t="s">
        <v>343</v>
      </c>
      <c r="B1" s="847"/>
      <c r="C1" s="847"/>
      <c r="D1" s="847"/>
      <c r="E1" s="847"/>
      <c r="F1" s="847"/>
      <c r="G1" s="847"/>
      <c r="H1" s="1"/>
      <c r="I1" s="1"/>
    </row>
    <row r="2" spans="1:34" x14ac:dyDescent="0.2">
      <c r="A2" s="848"/>
      <c r="B2" s="848"/>
      <c r="C2" s="848"/>
      <c r="D2" s="848"/>
      <c r="E2" s="848"/>
      <c r="F2" s="848"/>
      <c r="G2" s="848"/>
      <c r="H2" s="10"/>
      <c r="I2" s="55" t="s">
        <v>470</v>
      </c>
    </row>
    <row r="3" spans="1:34" x14ac:dyDescent="0.2">
      <c r="A3" s="827" t="s">
        <v>454</v>
      </c>
      <c r="B3" s="827" t="s">
        <v>455</v>
      </c>
      <c r="C3" s="809">
        <f>INDICE!A3</f>
        <v>44501</v>
      </c>
      <c r="D3" s="810">
        <v>41671</v>
      </c>
      <c r="E3" s="810" t="s">
        <v>115</v>
      </c>
      <c r="F3" s="810"/>
      <c r="G3" s="810" t="s">
        <v>116</v>
      </c>
      <c r="H3" s="810"/>
      <c r="I3" s="810"/>
    </row>
    <row r="4" spans="1:34" x14ac:dyDescent="0.2">
      <c r="A4" s="828"/>
      <c r="B4" s="828"/>
      <c r="C4" s="82" t="s">
        <v>54</v>
      </c>
      <c r="D4" s="82" t="s">
        <v>425</v>
      </c>
      <c r="E4" s="82" t="s">
        <v>54</v>
      </c>
      <c r="F4" s="82" t="s">
        <v>425</v>
      </c>
      <c r="G4" s="82" t="s">
        <v>54</v>
      </c>
      <c r="H4" s="83" t="s">
        <v>425</v>
      </c>
      <c r="I4" s="83" t="s">
        <v>106</v>
      </c>
    </row>
    <row r="5" spans="1:34" x14ac:dyDescent="0.2">
      <c r="A5" s="693"/>
      <c r="B5" s="704" t="s">
        <v>608</v>
      </c>
      <c r="C5" s="759">
        <v>3.7311899999999998</v>
      </c>
      <c r="D5" s="790">
        <v>65.686335458889118</v>
      </c>
      <c r="E5" s="760">
        <v>32.63306</v>
      </c>
      <c r="F5" s="790">
        <v>32.340702163200596</v>
      </c>
      <c r="G5" s="760">
        <v>35.966889999999999</v>
      </c>
      <c r="H5" s="790">
        <v>20.418430802463906</v>
      </c>
      <c r="I5" s="761">
        <v>0.10490189085911363</v>
      </c>
      <c r="J5" s="661"/>
    </row>
    <row r="6" spans="1:34" x14ac:dyDescent="0.2">
      <c r="A6" s="693"/>
      <c r="B6" s="704" t="s">
        <v>276</v>
      </c>
      <c r="C6" s="759">
        <v>0</v>
      </c>
      <c r="D6" s="790">
        <v>-100</v>
      </c>
      <c r="E6" s="760">
        <v>0</v>
      </c>
      <c r="F6" s="790">
        <v>-100</v>
      </c>
      <c r="G6" s="760">
        <v>0</v>
      </c>
      <c r="H6" s="790">
        <v>-100</v>
      </c>
      <c r="I6" s="795">
        <v>0</v>
      </c>
      <c r="J6" s="661"/>
    </row>
    <row r="7" spans="1:34" x14ac:dyDescent="0.2">
      <c r="A7" s="693"/>
      <c r="B7" s="704" t="s">
        <v>235</v>
      </c>
      <c r="C7" s="759">
        <v>212.91148999999999</v>
      </c>
      <c r="D7" s="790">
        <v>-72.377803154634933</v>
      </c>
      <c r="E7" s="760">
        <v>13668.494280000001</v>
      </c>
      <c r="F7" s="790">
        <v>127.27882417691332</v>
      </c>
      <c r="G7" s="760">
        <v>13708.187030000001</v>
      </c>
      <c r="H7" s="790">
        <v>56.587101761714422</v>
      </c>
      <c r="I7" s="795">
        <v>39.981625870276169</v>
      </c>
      <c r="J7" s="661"/>
    </row>
    <row r="8" spans="1:34" x14ac:dyDescent="0.2">
      <c r="A8" s="693"/>
      <c r="B8" s="788" t="s">
        <v>329</v>
      </c>
      <c r="C8" s="762">
        <v>186.44306</v>
      </c>
      <c r="D8" s="421">
        <v>-74.702956265990764</v>
      </c>
      <c r="E8" s="763">
        <v>13379.225090000002</v>
      </c>
      <c r="F8" s="421">
        <v>135.54881562496988</v>
      </c>
      <c r="G8" s="764">
        <v>13386.299680000002</v>
      </c>
      <c r="H8" s="421">
        <v>59.835117468909793</v>
      </c>
      <c r="I8" s="765">
        <v>39.042801533264289</v>
      </c>
      <c r="J8" s="661"/>
    </row>
    <row r="9" spans="1:34" x14ac:dyDescent="0.2">
      <c r="A9" s="693"/>
      <c r="B9" s="788" t="s">
        <v>326</v>
      </c>
      <c r="C9" s="762">
        <v>26.468430000000001</v>
      </c>
      <c r="D9" s="421">
        <v>-21.652394834967424</v>
      </c>
      <c r="E9" s="763">
        <v>289.26918999999998</v>
      </c>
      <c r="F9" s="421">
        <v>-13.380507705973322</v>
      </c>
      <c r="G9" s="764">
        <v>321.88735000000003</v>
      </c>
      <c r="H9" s="421">
        <v>-15.133045055577899</v>
      </c>
      <c r="I9" s="765">
        <v>0.93882433701188273</v>
      </c>
      <c r="J9" s="661"/>
    </row>
    <row r="10" spans="1:34" x14ac:dyDescent="0.2">
      <c r="A10" s="693"/>
      <c r="B10" s="704" t="s">
        <v>604</v>
      </c>
      <c r="C10" s="766">
        <v>86.316000000000003</v>
      </c>
      <c r="D10" s="790">
        <v>30.077546809441131</v>
      </c>
      <c r="E10" s="760">
        <v>803.31565999999998</v>
      </c>
      <c r="F10" s="790">
        <v>42.653242831414744</v>
      </c>
      <c r="G10" s="760">
        <v>835.59360000000004</v>
      </c>
      <c r="H10" s="790">
        <v>30.967234445950524</v>
      </c>
      <c r="I10" s="795">
        <v>2.4371122615765182</v>
      </c>
      <c r="J10" s="661"/>
    </row>
    <row r="11" spans="1:34" x14ac:dyDescent="0.2">
      <c r="A11" s="693"/>
      <c r="B11" s="704" t="s">
        <v>206</v>
      </c>
      <c r="C11" s="759">
        <v>1.7458699999999998</v>
      </c>
      <c r="D11" s="790" t="s">
        <v>142</v>
      </c>
      <c r="E11" s="760">
        <v>1048.2017800000001</v>
      </c>
      <c r="F11" s="790">
        <v>3026.2840648662577</v>
      </c>
      <c r="G11" s="760">
        <v>1048.2017800000001</v>
      </c>
      <c r="H11" s="790">
        <v>2793.1075046231135</v>
      </c>
      <c r="I11" s="795">
        <v>3.0572103599696456</v>
      </c>
      <c r="J11" s="661"/>
    </row>
    <row r="12" spans="1:34" x14ac:dyDescent="0.2">
      <c r="A12" s="693"/>
      <c r="B12" s="704" t="s">
        <v>549</v>
      </c>
      <c r="C12" s="759">
        <v>0</v>
      </c>
      <c r="D12" s="790" t="s">
        <v>142</v>
      </c>
      <c r="E12" s="760">
        <v>944.18350999999996</v>
      </c>
      <c r="F12" s="790" t="s">
        <v>142</v>
      </c>
      <c r="G12" s="760">
        <v>944.18350999999996</v>
      </c>
      <c r="H12" s="790" t="s">
        <v>142</v>
      </c>
      <c r="I12" s="795">
        <v>2.7538281880083271</v>
      </c>
      <c r="J12" s="661"/>
    </row>
    <row r="13" spans="1:34" x14ac:dyDescent="0.2">
      <c r="A13" s="693"/>
      <c r="B13" s="705" t="s">
        <v>237</v>
      </c>
      <c r="C13" s="762">
        <v>404.71195999999998</v>
      </c>
      <c r="D13" s="421">
        <v>-23.967793731753488</v>
      </c>
      <c r="E13" s="763">
        <v>4536.8135200000006</v>
      </c>
      <c r="F13" s="421">
        <v>-19.774331426446228</v>
      </c>
      <c r="G13" s="764">
        <v>5198.7062800000003</v>
      </c>
      <c r="H13" s="421">
        <v>-20.861638477975706</v>
      </c>
      <c r="I13" s="765">
        <v>15.162670967468934</v>
      </c>
      <c r="J13" s="661"/>
    </row>
    <row r="14" spans="1:34" x14ac:dyDescent="0.2">
      <c r="A14" s="693"/>
      <c r="B14" s="788" t="s">
        <v>329</v>
      </c>
      <c r="C14" s="762">
        <v>402.59997999999996</v>
      </c>
      <c r="D14" s="421">
        <v>-24.364566041112493</v>
      </c>
      <c r="E14" s="763">
        <v>4463.5646799999995</v>
      </c>
      <c r="F14" s="421">
        <v>-21.069609959569039</v>
      </c>
      <c r="G14" s="764">
        <v>5125.4574399999992</v>
      </c>
      <c r="H14" s="421">
        <v>-21.976683812098518</v>
      </c>
      <c r="I14" s="765">
        <v>14.949031650329283</v>
      </c>
      <c r="J14" s="661"/>
    </row>
    <row r="15" spans="1:34" x14ac:dyDescent="0.2">
      <c r="A15" s="702"/>
      <c r="B15" s="788" t="s">
        <v>326</v>
      </c>
      <c r="C15" s="762">
        <v>2.11198</v>
      </c>
      <c r="D15" s="421" t="s">
        <v>142</v>
      </c>
      <c r="E15" s="763">
        <v>73.248839999999987</v>
      </c>
      <c r="F15" s="421" t="s">
        <v>142</v>
      </c>
      <c r="G15" s="764">
        <v>73.248839999999987</v>
      </c>
      <c r="H15" s="421" t="s">
        <v>142</v>
      </c>
      <c r="I15" s="765">
        <v>0.2136393171396436</v>
      </c>
      <c r="J15" s="661"/>
    </row>
    <row r="16" spans="1:34" x14ac:dyDescent="0.2">
      <c r="A16" s="702"/>
      <c r="B16" s="704" t="s">
        <v>609</v>
      </c>
      <c r="C16" s="759">
        <v>0</v>
      </c>
      <c r="D16" s="790">
        <v>-100</v>
      </c>
      <c r="E16" s="760">
        <v>0.58552999999999999</v>
      </c>
      <c r="F16" s="790">
        <v>-77.692310622945072</v>
      </c>
      <c r="G16" s="760">
        <v>1.17353</v>
      </c>
      <c r="H16" s="790">
        <v>-55.290518479573606</v>
      </c>
      <c r="I16" s="795">
        <v>3.422745641335562E-3</v>
      </c>
      <c r="J16" s="661"/>
      <c r="K16" s="690"/>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0"/>
    </row>
    <row r="17" spans="1:34" x14ac:dyDescent="0.2">
      <c r="A17" s="702"/>
      <c r="B17" s="704" t="s">
        <v>239</v>
      </c>
      <c r="C17" s="759">
        <v>352.81200000000001</v>
      </c>
      <c r="D17" s="790" t="s">
        <v>142</v>
      </c>
      <c r="E17" s="760">
        <v>352.81200000000001</v>
      </c>
      <c r="F17" s="790" t="s">
        <v>142</v>
      </c>
      <c r="G17" s="760">
        <v>352.81200000000001</v>
      </c>
      <c r="H17" s="790" t="s">
        <v>142</v>
      </c>
      <c r="I17" s="795">
        <v>1.0290199101947819</v>
      </c>
      <c r="J17" s="661"/>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row>
    <row r="18" spans="1:34" x14ac:dyDescent="0.2">
      <c r="A18" s="694" t="s">
        <v>446</v>
      </c>
      <c r="B18" s="694"/>
      <c r="C18" s="767">
        <v>1062.2285099999999</v>
      </c>
      <c r="D18" s="537">
        <v>-30.037635211715102</v>
      </c>
      <c r="E18" s="767">
        <v>21387.039340000003</v>
      </c>
      <c r="F18" s="789">
        <v>71.947574891223738</v>
      </c>
      <c r="G18" s="767">
        <v>22124.824619999999</v>
      </c>
      <c r="H18" s="789">
        <v>36.780962882775484</v>
      </c>
      <c r="I18" s="769">
        <v>64.529792193994822</v>
      </c>
      <c r="J18" s="661"/>
      <c r="K18" s="690"/>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0"/>
    </row>
    <row r="19" spans="1:34" x14ac:dyDescent="0.2">
      <c r="A19" s="702"/>
      <c r="B19" s="704" t="s">
        <v>232</v>
      </c>
      <c r="C19" s="759">
        <v>0</v>
      </c>
      <c r="D19" s="790" t="s">
        <v>142</v>
      </c>
      <c r="E19" s="760">
        <v>976.95263</v>
      </c>
      <c r="F19" s="790" t="s">
        <v>142</v>
      </c>
      <c r="G19" s="760">
        <v>976.95263</v>
      </c>
      <c r="H19" s="790" t="s">
        <v>142</v>
      </c>
      <c r="I19" s="795">
        <v>2.8494033864697235</v>
      </c>
      <c r="J19" s="661"/>
      <c r="K19" s="690"/>
      <c r="L19" s="690"/>
      <c r="M19" s="690"/>
      <c r="N19" s="690"/>
      <c r="O19" s="690"/>
      <c r="P19" s="690"/>
      <c r="Q19" s="690"/>
      <c r="R19" s="690"/>
      <c r="S19" s="690"/>
      <c r="T19" s="690"/>
      <c r="U19" s="690"/>
      <c r="V19" s="690"/>
      <c r="W19" s="690"/>
      <c r="X19" s="690"/>
      <c r="Y19" s="690"/>
      <c r="Z19" s="690"/>
      <c r="AA19" s="690"/>
      <c r="AB19" s="690"/>
      <c r="AC19" s="690"/>
      <c r="AD19" s="690"/>
      <c r="AE19" s="690"/>
      <c r="AF19" s="690"/>
      <c r="AG19" s="690"/>
      <c r="AH19" s="690"/>
    </row>
    <row r="20" spans="1:34" x14ac:dyDescent="0.2">
      <c r="A20" s="694" t="s">
        <v>307</v>
      </c>
      <c r="B20" s="694"/>
      <c r="C20" s="767">
        <v>0</v>
      </c>
      <c r="D20" s="537" t="s">
        <v>142</v>
      </c>
      <c r="E20" s="767">
        <v>976.95263</v>
      </c>
      <c r="F20" s="789" t="s">
        <v>142</v>
      </c>
      <c r="G20" s="767">
        <v>976.95263</v>
      </c>
      <c r="H20" s="789" t="s">
        <v>142</v>
      </c>
      <c r="I20" s="769">
        <v>2.8494033864697235</v>
      </c>
      <c r="J20" s="661"/>
    </row>
    <row r="21" spans="1:34" x14ac:dyDescent="0.2">
      <c r="A21" s="702"/>
      <c r="B21" s="704" t="s">
        <v>648</v>
      </c>
      <c r="C21" s="759">
        <v>0</v>
      </c>
      <c r="D21" s="790" t="s">
        <v>142</v>
      </c>
      <c r="E21" s="760">
        <v>2242.2620499999998</v>
      </c>
      <c r="F21" s="790" t="s">
        <v>142</v>
      </c>
      <c r="G21" s="760">
        <v>2242.2620499999998</v>
      </c>
      <c r="H21" s="790" t="s">
        <v>142</v>
      </c>
      <c r="I21" s="795">
        <v>6.5398350773901326</v>
      </c>
      <c r="J21" s="661"/>
      <c r="K21" s="690"/>
      <c r="L21" s="690"/>
      <c r="M21" s="690"/>
      <c r="N21" s="690"/>
      <c r="O21" s="690"/>
      <c r="P21" s="690"/>
      <c r="Q21" s="690"/>
      <c r="R21" s="690"/>
      <c r="S21" s="690"/>
      <c r="T21" s="690"/>
      <c r="U21" s="690"/>
      <c r="V21" s="690"/>
      <c r="W21" s="690"/>
      <c r="X21" s="690"/>
      <c r="Y21" s="690"/>
      <c r="Z21" s="690"/>
      <c r="AA21" s="690"/>
      <c r="AB21" s="690"/>
      <c r="AC21" s="690"/>
      <c r="AD21" s="690"/>
      <c r="AE21" s="690"/>
      <c r="AF21" s="690"/>
      <c r="AG21" s="690"/>
      <c r="AH21" s="690"/>
    </row>
    <row r="22" spans="1:34" x14ac:dyDescent="0.2">
      <c r="A22" s="694" t="s">
        <v>649</v>
      </c>
      <c r="B22" s="694"/>
      <c r="C22" s="767">
        <v>0</v>
      </c>
      <c r="D22" s="537" t="s">
        <v>142</v>
      </c>
      <c r="E22" s="767">
        <v>2242.2620499999998</v>
      </c>
      <c r="F22" s="789" t="s">
        <v>142</v>
      </c>
      <c r="G22" s="767">
        <v>2242.2620499999998</v>
      </c>
      <c r="H22" s="789" t="s">
        <v>142</v>
      </c>
      <c r="I22" s="769">
        <v>6.5398350773901326</v>
      </c>
      <c r="J22" s="661"/>
      <c r="K22" s="690"/>
      <c r="L22" s="690"/>
      <c r="M22" s="690"/>
      <c r="N22" s="690"/>
      <c r="O22" s="690"/>
      <c r="P22" s="690"/>
      <c r="Q22" s="690"/>
      <c r="R22" s="690"/>
      <c r="S22" s="690"/>
      <c r="T22" s="690"/>
      <c r="U22" s="690"/>
      <c r="V22" s="690"/>
      <c r="W22" s="690"/>
      <c r="X22" s="690"/>
      <c r="Y22" s="690"/>
      <c r="Z22" s="690"/>
      <c r="AA22" s="690"/>
      <c r="AB22" s="690"/>
      <c r="AC22" s="690"/>
      <c r="AD22" s="690"/>
      <c r="AE22" s="690"/>
      <c r="AF22" s="690"/>
      <c r="AG22" s="690"/>
      <c r="AH22" s="690"/>
    </row>
    <row r="23" spans="1:34" x14ac:dyDescent="0.2">
      <c r="A23" s="693"/>
      <c r="B23" s="704" t="s">
        <v>542</v>
      </c>
      <c r="C23" s="759">
        <v>1104.3515199999999</v>
      </c>
      <c r="D23" s="790" t="s">
        <v>142</v>
      </c>
      <c r="E23" s="760">
        <v>2258.2480300000002</v>
      </c>
      <c r="F23" s="790" t="s">
        <v>142</v>
      </c>
      <c r="G23" s="760">
        <v>2258.2480300000002</v>
      </c>
      <c r="H23" s="790" t="s">
        <v>142</v>
      </c>
      <c r="I23" s="795">
        <v>6.5864601686681388</v>
      </c>
      <c r="J23" s="661"/>
      <c r="K23" s="690"/>
      <c r="L23" s="690"/>
      <c r="M23" s="690"/>
      <c r="N23" s="690"/>
      <c r="O23" s="690"/>
      <c r="P23" s="690"/>
      <c r="Q23" s="690"/>
      <c r="R23" s="690"/>
      <c r="S23" s="690"/>
      <c r="T23" s="690"/>
      <c r="U23" s="690"/>
      <c r="V23" s="690"/>
      <c r="W23" s="690"/>
      <c r="X23" s="690"/>
      <c r="Y23" s="690"/>
      <c r="Z23" s="690"/>
      <c r="AA23" s="690"/>
      <c r="AB23" s="690"/>
      <c r="AC23" s="690"/>
      <c r="AD23" s="690"/>
      <c r="AE23" s="690"/>
      <c r="AF23" s="690"/>
      <c r="AG23" s="690"/>
      <c r="AH23" s="690"/>
    </row>
    <row r="24" spans="1:34" x14ac:dyDescent="0.2">
      <c r="A24" s="693"/>
      <c r="B24" s="704" t="s">
        <v>654</v>
      </c>
      <c r="C24" s="759">
        <v>0</v>
      </c>
      <c r="D24" s="790" t="s">
        <v>142</v>
      </c>
      <c r="E24" s="760">
        <v>2039.7512199999999</v>
      </c>
      <c r="F24" s="790" t="s">
        <v>142</v>
      </c>
      <c r="G24" s="760">
        <v>2039.7512199999999</v>
      </c>
      <c r="H24" s="790" t="s">
        <v>142</v>
      </c>
      <c r="I24" s="795">
        <v>5.9491871512989825</v>
      </c>
      <c r="J24" s="661"/>
      <c r="K24" s="690"/>
      <c r="L24" s="690"/>
      <c r="M24" s="690"/>
      <c r="N24" s="690"/>
      <c r="O24" s="690"/>
      <c r="P24" s="690"/>
      <c r="Q24" s="690"/>
      <c r="R24" s="690"/>
      <c r="S24" s="690"/>
      <c r="T24" s="690"/>
      <c r="U24" s="690"/>
      <c r="V24" s="690"/>
      <c r="W24" s="690"/>
      <c r="X24" s="690"/>
      <c r="Y24" s="690"/>
      <c r="Z24" s="690"/>
      <c r="AA24" s="690"/>
      <c r="AB24" s="690"/>
      <c r="AC24" s="690"/>
      <c r="AD24" s="690"/>
      <c r="AE24" s="690"/>
      <c r="AF24" s="690"/>
      <c r="AG24" s="690"/>
      <c r="AH24" s="690"/>
    </row>
    <row r="25" spans="1:34" x14ac:dyDescent="0.2">
      <c r="A25" s="706"/>
      <c r="B25" s="704" t="s">
        <v>660</v>
      </c>
      <c r="C25" s="759">
        <v>0</v>
      </c>
      <c r="D25" s="790" t="s">
        <v>142</v>
      </c>
      <c r="E25" s="760">
        <v>937.99982</v>
      </c>
      <c r="F25" s="790" t="s">
        <v>142</v>
      </c>
      <c r="G25" s="760">
        <v>937.99982</v>
      </c>
      <c r="H25" s="790" t="s">
        <v>142</v>
      </c>
      <c r="I25" s="795">
        <v>2.7357926899853791</v>
      </c>
      <c r="J25" s="661"/>
      <c r="K25" s="690"/>
      <c r="L25" s="690"/>
      <c r="M25" s="690"/>
      <c r="N25" s="690"/>
      <c r="O25" s="690"/>
      <c r="P25" s="690"/>
      <c r="Q25" s="690"/>
      <c r="R25" s="690"/>
      <c r="S25" s="690"/>
      <c r="T25" s="690"/>
      <c r="U25" s="690"/>
      <c r="V25" s="690"/>
      <c r="W25" s="690"/>
      <c r="X25" s="690"/>
      <c r="Y25" s="690"/>
      <c r="Z25" s="690"/>
      <c r="AA25" s="690"/>
      <c r="AB25" s="690"/>
      <c r="AC25" s="690"/>
      <c r="AD25" s="690"/>
      <c r="AE25" s="690"/>
      <c r="AF25" s="690"/>
      <c r="AG25" s="690"/>
      <c r="AH25" s="690"/>
    </row>
    <row r="26" spans="1:34" ht="14.25" customHeight="1" x14ac:dyDescent="0.2">
      <c r="A26" s="694" t="s">
        <v>462</v>
      </c>
      <c r="B26" s="694"/>
      <c r="C26" s="767">
        <v>1104.3515199999999</v>
      </c>
      <c r="D26" s="537" t="s">
        <v>142</v>
      </c>
      <c r="E26" s="767">
        <v>5235.9990699999998</v>
      </c>
      <c r="F26" s="789" t="s">
        <v>142</v>
      </c>
      <c r="G26" s="767">
        <v>5235.9990699999998</v>
      </c>
      <c r="H26" s="789" t="s">
        <v>142</v>
      </c>
      <c r="I26" s="769">
        <v>15.271440009952499</v>
      </c>
      <c r="J26" s="661"/>
    </row>
    <row r="27" spans="1:34" x14ac:dyDescent="0.2">
      <c r="A27" s="706"/>
      <c r="B27" s="704" t="s">
        <v>647</v>
      </c>
      <c r="C27" s="759">
        <v>0</v>
      </c>
      <c r="D27" s="790" t="s">
        <v>142</v>
      </c>
      <c r="E27" s="760">
        <v>1968.49092</v>
      </c>
      <c r="F27" s="790" t="s">
        <v>142</v>
      </c>
      <c r="G27" s="760">
        <v>1968.49092</v>
      </c>
      <c r="H27" s="790" t="s">
        <v>142</v>
      </c>
      <c r="I27" s="795">
        <v>5.7413476574426134</v>
      </c>
      <c r="J27" s="661"/>
    </row>
    <row r="28" spans="1:34" x14ac:dyDescent="0.2">
      <c r="A28" s="694" t="s">
        <v>344</v>
      </c>
      <c r="B28" s="694"/>
      <c r="C28" s="767">
        <v>0</v>
      </c>
      <c r="D28" s="537" t="s">
        <v>142</v>
      </c>
      <c r="E28" s="767">
        <v>1968.49092</v>
      </c>
      <c r="F28" s="789" t="s">
        <v>142</v>
      </c>
      <c r="G28" s="767">
        <v>1968.49092</v>
      </c>
      <c r="H28" s="789" t="s">
        <v>142</v>
      </c>
      <c r="I28" s="769">
        <v>5.7413476574426134</v>
      </c>
      <c r="J28" s="661"/>
    </row>
    <row r="29" spans="1:34" ht="14.25" customHeight="1" x14ac:dyDescent="0.2">
      <c r="A29" s="694" t="s">
        <v>657</v>
      </c>
      <c r="B29" s="750"/>
      <c r="C29" s="767">
        <v>44.713819999999998</v>
      </c>
      <c r="D29" s="694">
        <v>150.59586392422798</v>
      </c>
      <c r="E29" s="767">
        <v>1737.68777</v>
      </c>
      <c r="F29" s="768">
        <v>256.47619457907018</v>
      </c>
      <c r="G29" s="767">
        <v>1737.68777</v>
      </c>
      <c r="H29" s="768">
        <v>221.1686447593251</v>
      </c>
      <c r="I29" s="769">
        <v>5.0681816747502095</v>
      </c>
      <c r="J29" s="661"/>
    </row>
    <row r="30" spans="1:34" ht="14.25" customHeight="1" x14ac:dyDescent="0.2">
      <c r="A30" s="707" t="s">
        <v>114</v>
      </c>
      <c r="B30" s="708"/>
      <c r="C30" s="708">
        <v>2211.2938499999996</v>
      </c>
      <c r="D30" s="709">
        <v>43.952391095380918</v>
      </c>
      <c r="E30" s="710">
        <v>33548.431779999999</v>
      </c>
      <c r="F30" s="709">
        <v>159.55071180255388</v>
      </c>
      <c r="G30" s="710">
        <v>34286.217060000003</v>
      </c>
      <c r="H30" s="711">
        <v>105.1050243181616</v>
      </c>
      <c r="I30" s="712">
        <v>100</v>
      </c>
      <c r="J30" s="661"/>
    </row>
    <row r="31" spans="1:34" ht="14.25" customHeight="1" x14ac:dyDescent="0.2">
      <c r="A31" s="713"/>
      <c r="B31" s="713" t="s">
        <v>329</v>
      </c>
      <c r="C31" s="713">
        <v>589.04304000000002</v>
      </c>
      <c r="D31" s="751">
        <v>-53.593276347729649</v>
      </c>
      <c r="E31" s="752">
        <v>17842.789769999999</v>
      </c>
      <c r="F31" s="751">
        <v>57.412023127833066</v>
      </c>
      <c r="G31" s="752">
        <v>18511.757119999998</v>
      </c>
      <c r="H31" s="751">
        <v>23.872490564324838</v>
      </c>
      <c r="I31" s="753">
        <v>53.991833183593563</v>
      </c>
      <c r="J31" s="678"/>
    </row>
    <row r="32" spans="1:34" ht="14.25" customHeight="1" x14ac:dyDescent="0.2">
      <c r="A32" s="713"/>
      <c r="B32" s="713" t="s">
        <v>326</v>
      </c>
      <c r="C32" s="713">
        <v>1622.25081</v>
      </c>
      <c r="D32" s="751">
        <v>507.98711971169536</v>
      </c>
      <c r="E32" s="752">
        <v>15705.64201</v>
      </c>
      <c r="F32" s="751">
        <v>887.47079425370168</v>
      </c>
      <c r="G32" s="752">
        <v>15774.459939999999</v>
      </c>
      <c r="H32" s="751">
        <v>790.0978725881738</v>
      </c>
      <c r="I32" s="753">
        <v>46.008166816406423</v>
      </c>
      <c r="J32" s="678"/>
    </row>
    <row r="33" spans="1:10" ht="14.25" customHeight="1" x14ac:dyDescent="0.2">
      <c r="A33" s="714"/>
      <c r="B33" s="714" t="s">
        <v>450</v>
      </c>
      <c r="C33" s="754">
        <v>1058.4973199999999</v>
      </c>
      <c r="D33" s="755">
        <v>-22.78785270184224</v>
      </c>
      <c r="E33" s="714">
        <v>22331.358910000003</v>
      </c>
      <c r="F33" s="755">
        <v>82.024601153388716</v>
      </c>
      <c r="G33" s="714">
        <v>23065.810360000003</v>
      </c>
      <c r="H33" s="756">
        <v>44.15805957091613</v>
      </c>
      <c r="I33" s="756">
        <v>67.274293689605429</v>
      </c>
      <c r="J33" s="661"/>
    </row>
    <row r="34" spans="1:10" ht="14.25" customHeight="1" x14ac:dyDescent="0.2">
      <c r="A34" s="714"/>
      <c r="B34" s="714" t="s">
        <v>451</v>
      </c>
      <c r="C34" s="754">
        <v>1152.7965299999998</v>
      </c>
      <c r="D34" s="755">
        <v>597.67602014091551</v>
      </c>
      <c r="E34" s="714">
        <v>11217.072869999998</v>
      </c>
      <c r="F34" s="755">
        <v>1606.6424230787231</v>
      </c>
      <c r="G34" s="714">
        <v>11220.4067</v>
      </c>
      <c r="H34" s="756">
        <v>1466.9676834684676</v>
      </c>
      <c r="I34" s="756">
        <v>32.725706310394571</v>
      </c>
      <c r="J34" s="661"/>
    </row>
    <row r="35" spans="1:10" ht="15.75" customHeight="1" x14ac:dyDescent="0.2">
      <c r="A35" s="713"/>
      <c r="B35" s="713" t="s">
        <v>642</v>
      </c>
      <c r="C35" s="713">
        <v>619.3693199999999</v>
      </c>
      <c r="D35" s="751">
        <v>-57.23259619824659</v>
      </c>
      <c r="E35" s="752">
        <v>20197.693090000001</v>
      </c>
      <c r="F35" s="751">
        <v>70.477634635713272</v>
      </c>
      <c r="G35" s="752">
        <v>20899.278600000001</v>
      </c>
      <c r="H35" s="751">
        <v>34.791808774277577</v>
      </c>
      <c r="I35" s="753">
        <v>60.95533538572306</v>
      </c>
    </row>
    <row r="36" spans="1:10" ht="14.25" customHeight="1" x14ac:dyDescent="0.2">
      <c r="A36" s="749" t="s">
        <v>662</v>
      </c>
      <c r="B36" s="749"/>
      <c r="C36" s="749"/>
      <c r="D36" s="749"/>
      <c r="E36" s="749"/>
      <c r="F36" s="749"/>
      <c r="G36" s="749"/>
      <c r="H36" s="749"/>
      <c r="I36" s="749" t="s">
        <v>221</v>
      </c>
      <c r="J36" s="661"/>
    </row>
    <row r="37" spans="1:10" s="1" customFormat="1" ht="14.25" customHeight="1" x14ac:dyDescent="0.2">
      <c r="A37" s="857" t="s">
        <v>680</v>
      </c>
      <c r="B37" s="857"/>
      <c r="C37" s="857"/>
      <c r="D37" s="857"/>
      <c r="E37" s="857"/>
      <c r="F37" s="857"/>
      <c r="G37" s="857"/>
      <c r="H37" s="857"/>
      <c r="I37" s="857"/>
      <c r="J37" s="661"/>
    </row>
    <row r="38" spans="1:10" s="1" customFormat="1" x14ac:dyDescent="0.2">
      <c r="A38" s="857"/>
      <c r="B38" s="857"/>
      <c r="C38" s="857"/>
      <c r="D38" s="857"/>
      <c r="E38" s="857"/>
      <c r="F38" s="857"/>
      <c r="G38" s="857"/>
      <c r="H38" s="857"/>
      <c r="I38" s="857"/>
      <c r="J38" s="661"/>
    </row>
    <row r="39" spans="1:10" s="1" customFormat="1" x14ac:dyDescent="0.2">
      <c r="A39" s="857"/>
      <c r="B39" s="857"/>
      <c r="C39" s="857"/>
      <c r="D39" s="857"/>
      <c r="E39" s="857"/>
      <c r="F39" s="857"/>
      <c r="G39" s="857"/>
      <c r="H39" s="857"/>
      <c r="I39" s="857"/>
      <c r="J39" s="661"/>
    </row>
    <row r="40" spans="1:10" s="1" customFormat="1" x14ac:dyDescent="0.2">
      <c r="A40" s="654"/>
      <c r="B40" s="654"/>
      <c r="C40" s="654"/>
      <c r="D40" s="654"/>
      <c r="E40" s="654"/>
      <c r="F40" s="654"/>
      <c r="G40" s="655"/>
      <c r="H40" s="654"/>
      <c r="I40" s="654"/>
    </row>
    <row r="41" spans="1:10" s="1" customFormat="1" x14ac:dyDescent="0.2">
      <c r="G41" s="627"/>
    </row>
    <row r="42" spans="1:10" s="1" customFormat="1" x14ac:dyDescent="0.2">
      <c r="G42" s="627"/>
    </row>
    <row r="43" spans="1:10" s="1" customFormat="1" x14ac:dyDescent="0.2">
      <c r="G43" s="627"/>
    </row>
    <row r="44" spans="1:10" s="1" customFormat="1" x14ac:dyDescent="0.2">
      <c r="G44" s="627"/>
    </row>
    <row r="45" spans="1:10" s="1" customFormat="1" x14ac:dyDescent="0.2">
      <c r="G45" s="627"/>
    </row>
    <row r="46" spans="1:10" s="1" customFormat="1" x14ac:dyDescent="0.2">
      <c r="G46" s="627"/>
    </row>
    <row r="47" spans="1:10" s="1" customFormat="1" x14ac:dyDescent="0.2">
      <c r="G47" s="627"/>
    </row>
    <row r="48" spans="1:10" s="1" customFormat="1" x14ac:dyDescent="0.2">
      <c r="G48" s="627"/>
    </row>
    <row r="49" spans="7:7" s="1" customFormat="1" x14ac:dyDescent="0.2">
      <c r="G49" s="627"/>
    </row>
    <row r="50" spans="7:7" s="1" customFormat="1" x14ac:dyDescent="0.2">
      <c r="G50" s="627"/>
    </row>
    <row r="51" spans="7:7" s="1" customFormat="1" x14ac:dyDescent="0.2">
      <c r="G51" s="627"/>
    </row>
    <row r="52" spans="7:7" s="1" customFormat="1" x14ac:dyDescent="0.2">
      <c r="G52" s="627"/>
    </row>
    <row r="53" spans="7:7" s="1" customFormat="1" x14ac:dyDescent="0.2">
      <c r="G53" s="627"/>
    </row>
    <row r="54" spans="7:7" s="1" customFormat="1" x14ac:dyDescent="0.2">
      <c r="G54" s="627"/>
    </row>
    <row r="55" spans="7:7" s="1" customFormat="1" x14ac:dyDescent="0.2">
      <c r="G55" s="627"/>
    </row>
    <row r="56" spans="7:7" s="1" customFormat="1" x14ac:dyDescent="0.2">
      <c r="G56" s="627"/>
    </row>
    <row r="57" spans="7:7" s="1" customFormat="1" x14ac:dyDescent="0.2">
      <c r="G57" s="627"/>
    </row>
    <row r="58" spans="7:7" s="1" customFormat="1" x14ac:dyDescent="0.2">
      <c r="G58" s="627"/>
    </row>
    <row r="59" spans="7:7" s="1" customFormat="1" x14ac:dyDescent="0.2">
      <c r="G59" s="627"/>
    </row>
    <row r="60" spans="7:7" s="1" customFormat="1" x14ac:dyDescent="0.2">
      <c r="G60" s="627"/>
    </row>
    <row r="61" spans="7:7" s="1" customFormat="1" x14ac:dyDescent="0.2">
      <c r="G61" s="627"/>
    </row>
    <row r="62" spans="7:7" s="1" customFormat="1" x14ac:dyDescent="0.2">
      <c r="G62" s="627"/>
    </row>
    <row r="63" spans="7:7" s="1" customFormat="1" x14ac:dyDescent="0.2">
      <c r="G63" s="627"/>
    </row>
    <row r="64" spans="7:7" s="1" customFormat="1" x14ac:dyDescent="0.2">
      <c r="G64" s="627"/>
    </row>
    <row r="65" spans="7:7" s="1" customFormat="1" x14ac:dyDescent="0.2">
      <c r="G65" s="627"/>
    </row>
    <row r="66" spans="7:7" s="1" customFormat="1" x14ac:dyDescent="0.2">
      <c r="G66" s="627"/>
    </row>
    <row r="67" spans="7:7" s="1" customFormat="1" x14ac:dyDescent="0.2">
      <c r="G67" s="627"/>
    </row>
    <row r="68" spans="7:7" s="1" customFormat="1" x14ac:dyDescent="0.2">
      <c r="G68" s="627"/>
    </row>
    <row r="69" spans="7:7" s="1" customFormat="1" x14ac:dyDescent="0.2">
      <c r="G69" s="627"/>
    </row>
    <row r="70" spans="7:7" s="1" customFormat="1" x14ac:dyDescent="0.2">
      <c r="G70" s="627"/>
    </row>
    <row r="71" spans="7:7" s="1" customFormat="1" x14ac:dyDescent="0.2">
      <c r="G71" s="627"/>
    </row>
    <row r="72" spans="7:7" s="1" customFormat="1" x14ac:dyDescent="0.2">
      <c r="G72" s="627"/>
    </row>
    <row r="73" spans="7:7" s="1" customFormat="1" x14ac:dyDescent="0.2">
      <c r="G73" s="627"/>
    </row>
    <row r="74" spans="7:7" s="1" customFormat="1" x14ac:dyDescent="0.2">
      <c r="G74" s="627"/>
    </row>
    <row r="75" spans="7:7" s="1" customFormat="1" x14ac:dyDescent="0.2">
      <c r="G75" s="627"/>
    </row>
    <row r="76" spans="7:7" s="1" customFormat="1" x14ac:dyDescent="0.2">
      <c r="G76" s="627"/>
    </row>
    <row r="77" spans="7:7" s="1" customFormat="1" x14ac:dyDescent="0.2">
      <c r="G77" s="627"/>
    </row>
    <row r="78" spans="7:7" s="1" customFormat="1" x14ac:dyDescent="0.2">
      <c r="G78" s="627"/>
    </row>
    <row r="79" spans="7:7" s="1" customFormat="1" x14ac:dyDescent="0.2">
      <c r="G79" s="627"/>
    </row>
    <row r="80" spans="7:7" s="1" customFormat="1" x14ac:dyDescent="0.2">
      <c r="G80" s="627"/>
    </row>
    <row r="81" spans="7:7" s="1" customFormat="1" x14ac:dyDescent="0.2">
      <c r="G81" s="627"/>
    </row>
    <row r="82" spans="7:7" s="1" customFormat="1" x14ac:dyDescent="0.2">
      <c r="G82" s="627"/>
    </row>
    <row r="83" spans="7:7" s="1" customFormat="1" x14ac:dyDescent="0.2">
      <c r="G83" s="627"/>
    </row>
    <row r="84" spans="7:7" s="1" customFormat="1" x14ac:dyDescent="0.2">
      <c r="G84" s="627"/>
    </row>
    <row r="85" spans="7:7" s="1" customFormat="1" x14ac:dyDescent="0.2">
      <c r="G85" s="627"/>
    </row>
    <row r="86" spans="7:7" s="1" customFormat="1" x14ac:dyDescent="0.2">
      <c r="G86" s="627"/>
    </row>
    <row r="87" spans="7:7" s="1" customFormat="1" x14ac:dyDescent="0.2">
      <c r="G87" s="627"/>
    </row>
    <row r="88" spans="7:7" s="1" customFormat="1" x14ac:dyDescent="0.2">
      <c r="G88" s="627"/>
    </row>
    <row r="89" spans="7:7" s="1" customFormat="1" x14ac:dyDescent="0.2">
      <c r="G89" s="627"/>
    </row>
    <row r="90" spans="7:7" s="1" customFormat="1" x14ac:dyDescent="0.2">
      <c r="G90" s="627"/>
    </row>
    <row r="91" spans="7:7" s="1" customFormat="1" x14ac:dyDescent="0.2">
      <c r="G91" s="627"/>
    </row>
    <row r="92" spans="7:7" s="1" customFormat="1" x14ac:dyDescent="0.2">
      <c r="G92" s="627"/>
    </row>
    <row r="93" spans="7:7" s="1" customFormat="1" x14ac:dyDescent="0.2">
      <c r="G93" s="627"/>
    </row>
    <row r="94" spans="7:7" s="1" customFormat="1" x14ac:dyDescent="0.2">
      <c r="G94" s="627"/>
    </row>
    <row r="95" spans="7:7" s="1" customFormat="1" x14ac:dyDescent="0.2">
      <c r="G95" s="627"/>
    </row>
    <row r="96" spans="7:7" s="1" customFormat="1" x14ac:dyDescent="0.2">
      <c r="G96" s="627"/>
    </row>
    <row r="97" spans="7:7" s="1" customFormat="1" x14ac:dyDescent="0.2">
      <c r="G97" s="627"/>
    </row>
    <row r="98" spans="7:7" s="1" customFormat="1" x14ac:dyDescent="0.2">
      <c r="G98" s="627"/>
    </row>
    <row r="99" spans="7:7" s="1" customFormat="1" x14ac:dyDescent="0.2">
      <c r="G99" s="627"/>
    </row>
    <row r="100" spans="7:7" s="1" customFormat="1" x14ac:dyDescent="0.2">
      <c r="G100" s="627"/>
    </row>
    <row r="101" spans="7:7" s="1" customFormat="1" x14ac:dyDescent="0.2">
      <c r="G101" s="627"/>
    </row>
    <row r="102" spans="7:7" s="1" customFormat="1" x14ac:dyDescent="0.2">
      <c r="G102" s="627"/>
    </row>
    <row r="103" spans="7:7" s="1" customFormat="1" x14ac:dyDescent="0.2">
      <c r="G103" s="627"/>
    </row>
    <row r="104" spans="7:7" s="1" customFormat="1" x14ac:dyDescent="0.2">
      <c r="G104" s="627"/>
    </row>
    <row r="105" spans="7:7" s="1" customFormat="1" x14ac:dyDescent="0.2">
      <c r="G105" s="627"/>
    </row>
    <row r="106" spans="7:7" s="1" customFormat="1" x14ac:dyDescent="0.2">
      <c r="G106" s="627"/>
    </row>
    <row r="107" spans="7:7" s="1" customFormat="1" x14ac:dyDescent="0.2">
      <c r="G107" s="627"/>
    </row>
    <row r="108" spans="7:7" s="1" customFormat="1" x14ac:dyDescent="0.2">
      <c r="G108" s="627"/>
    </row>
    <row r="109" spans="7:7" s="1" customFormat="1" x14ac:dyDescent="0.2">
      <c r="G109" s="627"/>
    </row>
    <row r="110" spans="7:7" s="1" customFormat="1" x14ac:dyDescent="0.2">
      <c r="G110" s="627"/>
    </row>
    <row r="111" spans="7:7" s="1" customFormat="1" x14ac:dyDescent="0.2">
      <c r="G111" s="627"/>
    </row>
    <row r="112" spans="7:7" s="1" customFormat="1" x14ac:dyDescent="0.2">
      <c r="G112" s="627"/>
    </row>
    <row r="113" spans="7:7" s="1" customFormat="1" x14ac:dyDescent="0.2">
      <c r="G113" s="627"/>
    </row>
    <row r="114" spans="7:7" s="1" customFormat="1" x14ac:dyDescent="0.2">
      <c r="G114" s="627"/>
    </row>
    <row r="115" spans="7:7" s="1" customFormat="1" x14ac:dyDescent="0.2">
      <c r="G115" s="627"/>
    </row>
    <row r="116" spans="7:7" s="1" customFormat="1" x14ac:dyDescent="0.2">
      <c r="G116" s="627"/>
    </row>
    <row r="117" spans="7:7" s="1" customFormat="1" x14ac:dyDescent="0.2">
      <c r="G117" s="627"/>
    </row>
    <row r="118" spans="7:7" s="1" customFormat="1" x14ac:dyDescent="0.2">
      <c r="G118" s="627"/>
    </row>
    <row r="119" spans="7:7" s="1" customFormat="1" x14ac:dyDescent="0.2">
      <c r="G119" s="627"/>
    </row>
    <row r="120" spans="7:7" s="1" customFormat="1" x14ac:dyDescent="0.2">
      <c r="G120" s="627"/>
    </row>
    <row r="121" spans="7:7" s="1" customFormat="1" x14ac:dyDescent="0.2">
      <c r="G121" s="627"/>
    </row>
    <row r="122" spans="7:7" s="1" customFormat="1" x14ac:dyDescent="0.2">
      <c r="G122" s="627"/>
    </row>
    <row r="123" spans="7:7" s="1" customFormat="1" x14ac:dyDescent="0.2">
      <c r="G123" s="627"/>
    </row>
    <row r="124" spans="7:7" s="1" customFormat="1" x14ac:dyDescent="0.2">
      <c r="G124" s="627"/>
    </row>
    <row r="125" spans="7:7" s="1" customFormat="1" x14ac:dyDescent="0.2">
      <c r="G125" s="627"/>
    </row>
    <row r="126" spans="7:7" s="1" customFormat="1" x14ac:dyDescent="0.2">
      <c r="G126" s="627"/>
    </row>
    <row r="127" spans="7:7" s="1" customFormat="1" x14ac:dyDescent="0.2">
      <c r="G127" s="627"/>
    </row>
    <row r="128" spans="7:7" s="1" customFormat="1" x14ac:dyDescent="0.2">
      <c r="G128" s="627"/>
    </row>
    <row r="129" spans="7:7" s="1" customFormat="1" x14ac:dyDescent="0.2">
      <c r="G129" s="627"/>
    </row>
    <row r="130" spans="7:7" s="1" customFormat="1" x14ac:dyDescent="0.2">
      <c r="G130" s="627"/>
    </row>
    <row r="131" spans="7:7" s="1" customFormat="1" x14ac:dyDescent="0.2">
      <c r="G131" s="627"/>
    </row>
    <row r="132" spans="7:7" s="1" customFormat="1" x14ac:dyDescent="0.2">
      <c r="G132" s="627"/>
    </row>
    <row r="133" spans="7:7" s="1" customFormat="1" x14ac:dyDescent="0.2">
      <c r="G133" s="627"/>
    </row>
    <row r="134" spans="7:7" s="1" customFormat="1" x14ac:dyDescent="0.2">
      <c r="G134" s="627"/>
    </row>
    <row r="135" spans="7:7" s="1" customFormat="1" x14ac:dyDescent="0.2">
      <c r="G135" s="627"/>
    </row>
    <row r="136" spans="7:7" s="1" customFormat="1" x14ac:dyDescent="0.2">
      <c r="G136" s="627"/>
    </row>
    <row r="137" spans="7:7" s="1" customFormat="1" x14ac:dyDescent="0.2">
      <c r="G137" s="627"/>
    </row>
    <row r="138" spans="7:7" s="1" customFormat="1" x14ac:dyDescent="0.2">
      <c r="G138" s="627"/>
    </row>
    <row r="139" spans="7:7" s="1" customFormat="1" x14ac:dyDescent="0.2">
      <c r="G139" s="627"/>
    </row>
    <row r="140" spans="7:7" s="1" customFormat="1" x14ac:dyDescent="0.2">
      <c r="G140" s="627"/>
    </row>
    <row r="141" spans="7:7" s="1" customFormat="1" x14ac:dyDescent="0.2">
      <c r="G141" s="627"/>
    </row>
    <row r="142" spans="7:7" s="1" customFormat="1" x14ac:dyDescent="0.2">
      <c r="G142" s="627"/>
    </row>
    <row r="143" spans="7:7" s="1" customFormat="1" x14ac:dyDescent="0.2">
      <c r="G143" s="627"/>
    </row>
    <row r="144" spans="7:7" s="1" customFormat="1" x14ac:dyDescent="0.2">
      <c r="G144" s="627"/>
    </row>
    <row r="145" spans="7:7" s="1" customFormat="1" x14ac:dyDescent="0.2">
      <c r="G145" s="627"/>
    </row>
    <row r="146" spans="7:7" s="1" customFormat="1" x14ac:dyDescent="0.2">
      <c r="G146" s="627"/>
    </row>
    <row r="147" spans="7:7" s="1" customFormat="1" x14ac:dyDescent="0.2">
      <c r="G147" s="627"/>
    </row>
    <row r="148" spans="7:7" s="1" customFormat="1" x14ac:dyDescent="0.2">
      <c r="G148" s="627"/>
    </row>
    <row r="149" spans="7:7" s="1" customFormat="1" x14ac:dyDescent="0.2">
      <c r="G149" s="627"/>
    </row>
    <row r="150" spans="7:7" s="1" customFormat="1" x14ac:dyDescent="0.2">
      <c r="G150" s="627"/>
    </row>
    <row r="151" spans="7:7" s="1" customFormat="1" x14ac:dyDescent="0.2">
      <c r="G151" s="627"/>
    </row>
    <row r="152" spans="7:7" s="1" customFormat="1" x14ac:dyDescent="0.2">
      <c r="G152" s="627"/>
    </row>
    <row r="153" spans="7:7" s="1" customFormat="1" x14ac:dyDescent="0.2">
      <c r="G153" s="627"/>
    </row>
    <row r="154" spans="7:7" s="1" customFormat="1" x14ac:dyDescent="0.2">
      <c r="G154" s="627"/>
    </row>
    <row r="155" spans="7:7" s="1" customFormat="1" x14ac:dyDescent="0.2">
      <c r="G155" s="627"/>
    </row>
    <row r="156" spans="7:7" s="1" customFormat="1" x14ac:dyDescent="0.2">
      <c r="G156" s="627"/>
    </row>
    <row r="157" spans="7:7" s="1" customFormat="1" x14ac:dyDescent="0.2">
      <c r="G157" s="627"/>
    </row>
    <row r="158" spans="7:7" s="1" customFormat="1" x14ac:dyDescent="0.2">
      <c r="G158" s="627"/>
    </row>
    <row r="159" spans="7:7" s="1" customFormat="1" x14ac:dyDescent="0.2">
      <c r="G159" s="627"/>
    </row>
    <row r="160" spans="7:7" s="1" customFormat="1" x14ac:dyDescent="0.2">
      <c r="G160" s="627"/>
    </row>
    <row r="161" spans="7:7" s="1" customFormat="1" x14ac:dyDescent="0.2">
      <c r="G161" s="627"/>
    </row>
    <row r="162" spans="7:7" s="1" customFormat="1" x14ac:dyDescent="0.2">
      <c r="G162" s="627"/>
    </row>
    <row r="163" spans="7:7" s="1" customFormat="1" x14ac:dyDescent="0.2">
      <c r="G163" s="627"/>
    </row>
    <row r="164" spans="7:7" s="1" customFormat="1" x14ac:dyDescent="0.2">
      <c r="G164" s="627"/>
    </row>
    <row r="165" spans="7:7" s="1" customFormat="1" x14ac:dyDescent="0.2">
      <c r="G165" s="627"/>
    </row>
    <row r="166" spans="7:7" s="1" customFormat="1" x14ac:dyDescent="0.2">
      <c r="G166" s="627"/>
    </row>
    <row r="167" spans="7:7" s="1" customFormat="1" x14ac:dyDescent="0.2">
      <c r="G167" s="627"/>
    </row>
    <row r="168" spans="7:7" s="1" customFormat="1" x14ac:dyDescent="0.2">
      <c r="G168" s="627"/>
    </row>
    <row r="169" spans="7:7" s="1" customFormat="1" x14ac:dyDescent="0.2">
      <c r="G169" s="627"/>
    </row>
    <row r="170" spans="7:7" s="1" customFormat="1" x14ac:dyDescent="0.2">
      <c r="G170" s="627"/>
    </row>
    <row r="171" spans="7:7" s="1" customFormat="1" x14ac:dyDescent="0.2">
      <c r="G171" s="627"/>
    </row>
    <row r="172" spans="7:7" s="1" customFormat="1" x14ac:dyDescent="0.2">
      <c r="G172" s="627"/>
    </row>
    <row r="173" spans="7:7" s="1" customFormat="1" x14ac:dyDescent="0.2">
      <c r="G173" s="627"/>
    </row>
    <row r="174" spans="7:7" s="1" customFormat="1" x14ac:dyDescent="0.2">
      <c r="G174" s="627"/>
    </row>
    <row r="175" spans="7:7" s="1" customFormat="1" x14ac:dyDescent="0.2">
      <c r="G175" s="627"/>
    </row>
    <row r="176" spans="7:7" s="1" customFormat="1" x14ac:dyDescent="0.2">
      <c r="G176" s="627"/>
    </row>
    <row r="177" spans="7:7" s="1" customFormat="1" x14ac:dyDescent="0.2">
      <c r="G177" s="627"/>
    </row>
    <row r="178" spans="7:7" s="1" customFormat="1" x14ac:dyDescent="0.2">
      <c r="G178" s="627"/>
    </row>
    <row r="179" spans="7:7" s="1" customFormat="1" x14ac:dyDescent="0.2">
      <c r="G179" s="627"/>
    </row>
    <row r="180" spans="7:7" s="1" customFormat="1" x14ac:dyDescent="0.2">
      <c r="G180" s="627"/>
    </row>
    <row r="181" spans="7:7" s="1" customFormat="1" x14ac:dyDescent="0.2">
      <c r="G181" s="627"/>
    </row>
    <row r="182" spans="7:7" s="1" customFormat="1" x14ac:dyDescent="0.2">
      <c r="G182" s="627"/>
    </row>
    <row r="183" spans="7:7" s="1" customFormat="1" x14ac:dyDescent="0.2">
      <c r="G183" s="627"/>
    </row>
    <row r="184" spans="7:7" s="1" customFormat="1" x14ac:dyDescent="0.2">
      <c r="G184" s="627"/>
    </row>
    <row r="185" spans="7:7" s="1" customFormat="1" x14ac:dyDescent="0.2">
      <c r="G185" s="627"/>
    </row>
    <row r="186" spans="7:7" s="1" customFormat="1" x14ac:dyDescent="0.2">
      <c r="G186" s="627"/>
    </row>
    <row r="187" spans="7:7" s="1" customFormat="1" x14ac:dyDescent="0.2">
      <c r="G187" s="627"/>
    </row>
    <row r="188" spans="7:7" s="1" customFormat="1" x14ac:dyDescent="0.2">
      <c r="G188" s="627"/>
    </row>
    <row r="189" spans="7:7" s="1" customFormat="1" x14ac:dyDescent="0.2">
      <c r="G189" s="627"/>
    </row>
    <row r="190" spans="7:7" s="1" customFormat="1" x14ac:dyDescent="0.2">
      <c r="G190" s="627"/>
    </row>
    <row r="191" spans="7:7" s="1" customFormat="1" x14ac:dyDescent="0.2">
      <c r="G191" s="627"/>
    </row>
    <row r="192" spans="7:7" s="1" customFormat="1" x14ac:dyDescent="0.2">
      <c r="G192" s="627"/>
    </row>
    <row r="193" spans="7:7" s="1" customFormat="1" x14ac:dyDescent="0.2">
      <c r="G193" s="627"/>
    </row>
    <row r="194" spans="7:7" s="1" customFormat="1" x14ac:dyDescent="0.2">
      <c r="G194" s="627"/>
    </row>
    <row r="195" spans="7:7" s="1" customFormat="1" x14ac:dyDescent="0.2">
      <c r="G195" s="627"/>
    </row>
    <row r="196" spans="7:7" s="1" customFormat="1" x14ac:dyDescent="0.2">
      <c r="G196" s="627"/>
    </row>
    <row r="197" spans="7:7" s="1" customFormat="1" x14ac:dyDescent="0.2">
      <c r="G197" s="627"/>
    </row>
    <row r="198" spans="7:7" s="1" customFormat="1" x14ac:dyDescent="0.2">
      <c r="G198" s="627"/>
    </row>
    <row r="199" spans="7:7" s="1" customFormat="1" x14ac:dyDescent="0.2">
      <c r="G199" s="627"/>
    </row>
    <row r="200" spans="7:7" s="1" customFormat="1" x14ac:dyDescent="0.2">
      <c r="G200" s="627"/>
    </row>
    <row r="201" spans="7:7" s="1" customFormat="1" x14ac:dyDescent="0.2">
      <c r="G201" s="627"/>
    </row>
    <row r="202" spans="7:7" s="1" customFormat="1" x14ac:dyDescent="0.2">
      <c r="G202" s="627"/>
    </row>
    <row r="203" spans="7:7" s="1" customFormat="1" x14ac:dyDescent="0.2">
      <c r="G203" s="627"/>
    </row>
    <row r="204" spans="7:7" s="1" customFormat="1" x14ac:dyDescent="0.2">
      <c r="G204" s="627"/>
    </row>
    <row r="205" spans="7:7" s="1" customFormat="1" x14ac:dyDescent="0.2">
      <c r="G205" s="627"/>
    </row>
    <row r="206" spans="7:7" s="1" customFormat="1" x14ac:dyDescent="0.2">
      <c r="G206" s="627"/>
    </row>
    <row r="207" spans="7:7" s="1" customFormat="1" x14ac:dyDescent="0.2">
      <c r="G207" s="627"/>
    </row>
    <row r="208" spans="7:7" s="1" customFormat="1" x14ac:dyDescent="0.2">
      <c r="G208" s="627"/>
    </row>
    <row r="209" spans="7:7" s="1" customFormat="1" x14ac:dyDescent="0.2">
      <c r="G209" s="627"/>
    </row>
    <row r="210" spans="7:7" s="1" customFormat="1" x14ac:dyDescent="0.2">
      <c r="G210" s="627"/>
    </row>
    <row r="211" spans="7:7" s="1" customFormat="1" x14ac:dyDescent="0.2">
      <c r="G211" s="627"/>
    </row>
    <row r="212" spans="7:7" s="1" customFormat="1" x14ac:dyDescent="0.2">
      <c r="G212" s="627"/>
    </row>
    <row r="213" spans="7:7" s="1" customFormat="1" x14ac:dyDescent="0.2">
      <c r="G213" s="627"/>
    </row>
    <row r="214" spans="7:7" s="1" customFormat="1" x14ac:dyDescent="0.2">
      <c r="G214" s="627"/>
    </row>
    <row r="215" spans="7:7" s="1" customFormat="1" x14ac:dyDescent="0.2">
      <c r="G215" s="627"/>
    </row>
    <row r="216" spans="7:7" s="1" customFormat="1" x14ac:dyDescent="0.2">
      <c r="G216" s="627"/>
    </row>
    <row r="217" spans="7:7" s="1" customFormat="1" x14ac:dyDescent="0.2">
      <c r="G217" s="627"/>
    </row>
    <row r="218" spans="7:7" s="1" customFormat="1" x14ac:dyDescent="0.2">
      <c r="G218" s="627"/>
    </row>
    <row r="219" spans="7:7" s="1" customFormat="1" x14ac:dyDescent="0.2">
      <c r="G219" s="627"/>
    </row>
    <row r="220" spans="7:7" s="1" customFormat="1" x14ac:dyDescent="0.2">
      <c r="G220" s="627"/>
    </row>
    <row r="221" spans="7:7" s="1" customFormat="1" x14ac:dyDescent="0.2">
      <c r="G221" s="627"/>
    </row>
    <row r="222" spans="7:7" s="1" customFormat="1" x14ac:dyDescent="0.2">
      <c r="G222" s="627"/>
    </row>
    <row r="223" spans="7:7" s="1" customFormat="1" x14ac:dyDescent="0.2">
      <c r="G223" s="627"/>
    </row>
    <row r="224" spans="7:7" s="1" customFormat="1" x14ac:dyDescent="0.2">
      <c r="G224" s="627"/>
    </row>
    <row r="225" spans="7:7" s="1" customFormat="1" x14ac:dyDescent="0.2">
      <c r="G225" s="627"/>
    </row>
    <row r="226" spans="7:7" s="1" customFormat="1" x14ac:dyDescent="0.2">
      <c r="G226" s="627"/>
    </row>
    <row r="227" spans="7:7" s="1" customFormat="1" x14ac:dyDescent="0.2">
      <c r="G227" s="627"/>
    </row>
    <row r="228" spans="7:7" s="1" customFormat="1" x14ac:dyDescent="0.2">
      <c r="G228" s="627"/>
    </row>
    <row r="229" spans="7:7" s="1" customFormat="1" x14ac:dyDescent="0.2">
      <c r="G229" s="627"/>
    </row>
    <row r="230" spans="7:7" s="1" customFormat="1" x14ac:dyDescent="0.2">
      <c r="G230" s="627"/>
    </row>
    <row r="231" spans="7:7" s="1" customFormat="1" x14ac:dyDescent="0.2">
      <c r="G231" s="627"/>
    </row>
    <row r="232" spans="7:7" s="1" customFormat="1" x14ac:dyDescent="0.2">
      <c r="G232" s="627"/>
    </row>
    <row r="233" spans="7:7" s="1" customFormat="1" x14ac:dyDescent="0.2">
      <c r="G233" s="627"/>
    </row>
    <row r="234" spans="7:7" s="1" customFormat="1" x14ac:dyDescent="0.2">
      <c r="G234" s="627"/>
    </row>
    <row r="235" spans="7:7" s="1" customFormat="1" x14ac:dyDescent="0.2">
      <c r="G235" s="627"/>
    </row>
    <row r="236" spans="7:7" s="1" customFormat="1" x14ac:dyDescent="0.2">
      <c r="G236" s="627"/>
    </row>
    <row r="237" spans="7:7" s="1" customFormat="1" x14ac:dyDescent="0.2">
      <c r="G237" s="627"/>
    </row>
    <row r="238" spans="7:7" s="1" customFormat="1" x14ac:dyDescent="0.2">
      <c r="G238" s="627"/>
    </row>
    <row r="239" spans="7:7" s="1" customFormat="1" x14ac:dyDescent="0.2">
      <c r="G239" s="627"/>
    </row>
    <row r="240" spans="7:7" s="1" customFormat="1" x14ac:dyDescent="0.2">
      <c r="G240" s="627"/>
    </row>
    <row r="241" spans="7:7" s="1" customFormat="1" x14ac:dyDescent="0.2">
      <c r="G241" s="627"/>
    </row>
    <row r="242" spans="7:7" s="1" customFormat="1" x14ac:dyDescent="0.2">
      <c r="G242" s="627"/>
    </row>
    <row r="243" spans="7:7" s="1" customFormat="1" x14ac:dyDescent="0.2">
      <c r="G243" s="627"/>
    </row>
    <row r="244" spans="7:7" s="1" customFormat="1" x14ac:dyDescent="0.2">
      <c r="G244" s="627"/>
    </row>
    <row r="245" spans="7:7" s="1" customFormat="1" x14ac:dyDescent="0.2">
      <c r="G245" s="627"/>
    </row>
    <row r="246" spans="7:7" s="1" customFormat="1" x14ac:dyDescent="0.2">
      <c r="G246" s="627"/>
    </row>
    <row r="247" spans="7:7" s="1" customFormat="1" x14ac:dyDescent="0.2">
      <c r="G247" s="627"/>
    </row>
    <row r="248" spans="7:7" s="1" customFormat="1" x14ac:dyDescent="0.2">
      <c r="G248" s="627"/>
    </row>
    <row r="249" spans="7:7" s="1" customFormat="1" x14ac:dyDescent="0.2">
      <c r="G249" s="627"/>
    </row>
    <row r="250" spans="7:7" s="1" customFormat="1" x14ac:dyDescent="0.2">
      <c r="G250" s="627"/>
    </row>
    <row r="251" spans="7:7" s="1" customFormat="1" x14ac:dyDescent="0.2">
      <c r="G251" s="627"/>
    </row>
    <row r="252" spans="7:7" s="1" customFormat="1" x14ac:dyDescent="0.2">
      <c r="G252" s="627"/>
    </row>
    <row r="253" spans="7:7" s="1" customFormat="1" x14ac:dyDescent="0.2">
      <c r="G253" s="627"/>
    </row>
    <row r="254" spans="7:7" s="1" customFormat="1" x14ac:dyDescent="0.2">
      <c r="G254" s="627"/>
    </row>
    <row r="255" spans="7:7" s="1" customFormat="1" x14ac:dyDescent="0.2">
      <c r="G255" s="627"/>
    </row>
    <row r="256" spans="7:7" s="1" customFormat="1" x14ac:dyDescent="0.2">
      <c r="G256" s="627"/>
    </row>
    <row r="257" spans="7:7" s="1" customFormat="1" x14ac:dyDescent="0.2">
      <c r="G257" s="627"/>
    </row>
    <row r="258" spans="7:7" s="1" customFormat="1" x14ac:dyDescent="0.2">
      <c r="G258" s="627"/>
    </row>
    <row r="259" spans="7:7" s="1" customFormat="1" x14ac:dyDescent="0.2">
      <c r="G259" s="627"/>
    </row>
    <row r="260" spans="7:7" s="1" customFormat="1" x14ac:dyDescent="0.2">
      <c r="G260" s="627"/>
    </row>
    <row r="261" spans="7:7" s="1" customFormat="1" x14ac:dyDescent="0.2">
      <c r="G261" s="627"/>
    </row>
    <row r="262" spans="7:7" s="1" customFormat="1" x14ac:dyDescent="0.2">
      <c r="G262" s="627"/>
    </row>
    <row r="263" spans="7:7" s="1" customFormat="1" x14ac:dyDescent="0.2">
      <c r="G263" s="627"/>
    </row>
    <row r="264" spans="7:7" s="1" customFormat="1" x14ac:dyDescent="0.2">
      <c r="G264" s="627"/>
    </row>
    <row r="265" spans="7:7" s="1" customFormat="1" x14ac:dyDescent="0.2">
      <c r="G265" s="627"/>
    </row>
    <row r="266" spans="7:7" s="1" customFormat="1" x14ac:dyDescent="0.2">
      <c r="G266" s="627"/>
    </row>
    <row r="267" spans="7:7" s="1" customFormat="1" x14ac:dyDescent="0.2">
      <c r="G267" s="627"/>
    </row>
    <row r="268" spans="7:7" s="1" customFormat="1" x14ac:dyDescent="0.2">
      <c r="G268" s="627"/>
    </row>
    <row r="269" spans="7:7" s="1" customFormat="1" x14ac:dyDescent="0.2">
      <c r="G269" s="627"/>
    </row>
    <row r="270" spans="7:7" s="1" customFormat="1" x14ac:dyDescent="0.2">
      <c r="G270" s="627"/>
    </row>
    <row r="271" spans="7:7" s="1" customFormat="1" x14ac:dyDescent="0.2">
      <c r="G271" s="627"/>
    </row>
    <row r="272" spans="7:7" s="1" customFormat="1" x14ac:dyDescent="0.2">
      <c r="G272" s="627"/>
    </row>
    <row r="273" spans="7:7" s="1" customFormat="1" x14ac:dyDescent="0.2">
      <c r="G273" s="627"/>
    </row>
    <row r="274" spans="7:7" s="1" customFormat="1" x14ac:dyDescent="0.2">
      <c r="G274" s="627"/>
    </row>
    <row r="275" spans="7:7" s="1" customFormat="1" x14ac:dyDescent="0.2">
      <c r="G275" s="627"/>
    </row>
    <row r="276" spans="7:7" s="1" customFormat="1" x14ac:dyDescent="0.2">
      <c r="G276" s="627"/>
    </row>
    <row r="277" spans="7:7" s="1" customFormat="1" x14ac:dyDescent="0.2">
      <c r="G277" s="627"/>
    </row>
    <row r="278" spans="7:7" s="1" customFormat="1" x14ac:dyDescent="0.2">
      <c r="G278" s="627"/>
    </row>
    <row r="279" spans="7:7" s="1" customFormat="1" x14ac:dyDescent="0.2">
      <c r="G279" s="627"/>
    </row>
    <row r="280" spans="7:7" s="1" customFormat="1" x14ac:dyDescent="0.2">
      <c r="G280" s="627"/>
    </row>
    <row r="281" spans="7:7" s="1" customFormat="1" x14ac:dyDescent="0.2">
      <c r="G281" s="627"/>
    </row>
    <row r="282" spans="7:7" s="1" customFormat="1" x14ac:dyDescent="0.2">
      <c r="G282" s="627"/>
    </row>
    <row r="283" spans="7:7" s="1" customFormat="1" x14ac:dyDescent="0.2">
      <c r="G283" s="627"/>
    </row>
    <row r="284" spans="7:7" s="1" customFormat="1" x14ac:dyDescent="0.2">
      <c r="G284" s="627"/>
    </row>
    <row r="285" spans="7:7" s="1" customFormat="1" x14ac:dyDescent="0.2">
      <c r="G285" s="627"/>
    </row>
    <row r="286" spans="7:7" s="1" customFormat="1" x14ac:dyDescent="0.2">
      <c r="G286" s="627"/>
    </row>
    <row r="287" spans="7:7" s="1" customFormat="1" x14ac:dyDescent="0.2">
      <c r="G287" s="627"/>
    </row>
    <row r="288" spans="7:7" s="1" customFormat="1" x14ac:dyDescent="0.2">
      <c r="G288" s="627"/>
    </row>
    <row r="289" spans="7:7" s="1" customFormat="1" x14ac:dyDescent="0.2">
      <c r="G289" s="627"/>
    </row>
    <row r="290" spans="7:7" s="1" customFormat="1" x14ac:dyDescent="0.2">
      <c r="G290" s="627"/>
    </row>
    <row r="291" spans="7:7" s="1" customFormat="1" x14ac:dyDescent="0.2">
      <c r="G291" s="627"/>
    </row>
    <row r="292" spans="7:7" s="1" customFormat="1" x14ac:dyDescent="0.2">
      <c r="G292" s="627"/>
    </row>
    <row r="293" spans="7:7" s="1" customFormat="1" x14ac:dyDescent="0.2">
      <c r="G293" s="627"/>
    </row>
    <row r="294" spans="7:7" s="1" customFormat="1" x14ac:dyDescent="0.2">
      <c r="G294" s="627"/>
    </row>
    <row r="295" spans="7:7" s="1" customFormat="1" x14ac:dyDescent="0.2">
      <c r="G295" s="627"/>
    </row>
    <row r="296" spans="7:7" s="1" customFormat="1" x14ac:dyDescent="0.2">
      <c r="G296" s="627"/>
    </row>
    <row r="297" spans="7:7" s="1" customFormat="1" x14ac:dyDescent="0.2">
      <c r="G297" s="627"/>
    </row>
    <row r="298" spans="7:7" s="1" customFormat="1" x14ac:dyDescent="0.2">
      <c r="G298" s="627"/>
    </row>
    <row r="299" spans="7:7" s="1" customFormat="1" x14ac:dyDescent="0.2">
      <c r="G299" s="627"/>
    </row>
    <row r="300" spans="7:7" s="1" customFormat="1" x14ac:dyDescent="0.2">
      <c r="G300" s="627"/>
    </row>
    <row r="301" spans="7:7" s="1" customFormat="1" x14ac:dyDescent="0.2">
      <c r="G301" s="627"/>
    </row>
    <row r="302" spans="7:7" s="1" customFormat="1" x14ac:dyDescent="0.2">
      <c r="G302" s="627"/>
    </row>
    <row r="303" spans="7:7" s="1" customFormat="1" x14ac:dyDescent="0.2">
      <c r="G303" s="627"/>
    </row>
    <row r="304" spans="7:7" s="1" customFormat="1" x14ac:dyDescent="0.2">
      <c r="G304" s="627"/>
    </row>
    <row r="305" spans="7:7" s="1" customFormat="1" x14ac:dyDescent="0.2">
      <c r="G305" s="627"/>
    </row>
    <row r="306" spans="7:7" s="1" customFormat="1" x14ac:dyDescent="0.2">
      <c r="G306" s="627"/>
    </row>
    <row r="307" spans="7:7" s="1" customFormat="1" x14ac:dyDescent="0.2">
      <c r="G307" s="627"/>
    </row>
    <row r="308" spans="7:7" s="1" customFormat="1" x14ac:dyDescent="0.2">
      <c r="G308" s="627"/>
    </row>
    <row r="309" spans="7:7" s="1" customFormat="1" x14ac:dyDescent="0.2">
      <c r="G309" s="627"/>
    </row>
    <row r="310" spans="7:7" s="1" customFormat="1" x14ac:dyDescent="0.2">
      <c r="G310" s="627"/>
    </row>
    <row r="311" spans="7:7" s="1" customFormat="1" x14ac:dyDescent="0.2">
      <c r="G311" s="627"/>
    </row>
    <row r="312" spans="7:7" s="1" customFormat="1" x14ac:dyDescent="0.2">
      <c r="G312" s="627"/>
    </row>
    <row r="313" spans="7:7" s="1" customFormat="1" x14ac:dyDescent="0.2">
      <c r="G313" s="627"/>
    </row>
    <row r="314" spans="7:7" s="1" customFormat="1" x14ac:dyDescent="0.2">
      <c r="G314" s="627"/>
    </row>
    <row r="315" spans="7:7" s="1" customFormat="1" x14ac:dyDescent="0.2">
      <c r="G315" s="627"/>
    </row>
    <row r="316" spans="7:7" s="1" customFormat="1" x14ac:dyDescent="0.2">
      <c r="G316" s="627"/>
    </row>
    <row r="317" spans="7:7" s="1" customFormat="1" x14ac:dyDescent="0.2">
      <c r="G317" s="627"/>
    </row>
    <row r="318" spans="7:7" s="1" customFormat="1" x14ac:dyDescent="0.2">
      <c r="G318" s="627"/>
    </row>
    <row r="319" spans="7:7" s="1" customFormat="1" x14ac:dyDescent="0.2">
      <c r="G319" s="627"/>
    </row>
    <row r="320" spans="7:7" s="1" customFormat="1" x14ac:dyDescent="0.2">
      <c r="G320" s="627"/>
    </row>
    <row r="321" spans="7:7" s="1" customFormat="1" x14ac:dyDescent="0.2">
      <c r="G321" s="627"/>
    </row>
    <row r="322" spans="7:7" s="1" customFormat="1" x14ac:dyDescent="0.2">
      <c r="G322" s="627"/>
    </row>
    <row r="323" spans="7:7" s="1" customFormat="1" x14ac:dyDescent="0.2">
      <c r="G323" s="627"/>
    </row>
    <row r="324" spans="7:7" s="1" customFormat="1" x14ac:dyDescent="0.2">
      <c r="G324" s="627"/>
    </row>
    <row r="325" spans="7:7" s="1" customFormat="1" x14ac:dyDescent="0.2">
      <c r="G325" s="627"/>
    </row>
    <row r="326" spans="7:7" s="1" customFormat="1" x14ac:dyDescent="0.2">
      <c r="G326" s="627"/>
    </row>
    <row r="327" spans="7:7" s="1" customFormat="1" x14ac:dyDescent="0.2">
      <c r="G327" s="627"/>
    </row>
    <row r="328" spans="7:7" s="1" customFormat="1" x14ac:dyDescent="0.2">
      <c r="G328" s="627"/>
    </row>
    <row r="329" spans="7:7" s="1" customFormat="1" x14ac:dyDescent="0.2">
      <c r="G329" s="627"/>
    </row>
    <row r="330" spans="7:7" s="1" customFormat="1" x14ac:dyDescent="0.2">
      <c r="G330" s="627"/>
    </row>
    <row r="331" spans="7:7" s="1" customFormat="1" x14ac:dyDescent="0.2">
      <c r="G331" s="627"/>
    </row>
    <row r="332" spans="7:7" s="1" customFormat="1" x14ac:dyDescent="0.2">
      <c r="G332" s="627"/>
    </row>
    <row r="333" spans="7:7" s="1" customFormat="1" x14ac:dyDescent="0.2">
      <c r="G333" s="627"/>
    </row>
    <row r="334" spans="7:7" s="1" customFormat="1" x14ac:dyDescent="0.2">
      <c r="G334" s="627"/>
    </row>
    <row r="335" spans="7:7" s="1" customFormat="1" x14ac:dyDescent="0.2">
      <c r="G335" s="627"/>
    </row>
    <row r="336" spans="7:7" s="1" customFormat="1" x14ac:dyDescent="0.2">
      <c r="G336" s="627"/>
    </row>
    <row r="337" spans="7:7" s="1" customFormat="1" x14ac:dyDescent="0.2">
      <c r="G337" s="627"/>
    </row>
    <row r="338" spans="7:7" s="1" customFormat="1" x14ac:dyDescent="0.2">
      <c r="G338" s="627"/>
    </row>
    <row r="339" spans="7:7" s="1" customFormat="1" x14ac:dyDescent="0.2">
      <c r="G339" s="627"/>
    </row>
    <row r="340" spans="7:7" s="1" customFormat="1" x14ac:dyDescent="0.2">
      <c r="G340" s="627"/>
    </row>
    <row r="341" spans="7:7" s="1" customFormat="1" x14ac:dyDescent="0.2">
      <c r="G341" s="627"/>
    </row>
  </sheetData>
  <mergeCells count="7">
    <mergeCell ref="A37:I39"/>
    <mergeCell ref="A1:G2"/>
    <mergeCell ref="C3:D3"/>
    <mergeCell ref="E3:F3"/>
    <mergeCell ref="A3:A4"/>
    <mergeCell ref="B3:B4"/>
    <mergeCell ref="G3:I3"/>
  </mergeCells>
  <conditionalFormatting sqref="C10">
    <cfRule type="cellIs" dxfId="43" priority="37" operator="equal">
      <formula>0</formula>
    </cfRule>
    <cfRule type="cellIs" dxfId="42" priority="38" operator="between">
      <formula>0</formula>
      <formula>0.5</formula>
    </cfRule>
    <cfRule type="cellIs" dxfId="41" priority="39" operator="between">
      <formula>0</formula>
      <formula>0.49</formula>
    </cfRule>
  </conditionalFormatting>
  <conditionalFormatting sqref="I11">
    <cfRule type="cellIs" dxfId="40" priority="33" operator="between">
      <formula>0</formula>
      <formula>0.5</formula>
    </cfRule>
    <cfRule type="cellIs" dxfId="39" priority="34" operator="between">
      <formula>0</formula>
      <formula>0.49</formula>
    </cfRule>
  </conditionalFormatting>
  <conditionalFormatting sqref="I16">
    <cfRule type="cellIs" dxfId="38" priority="31" operator="between">
      <formula>0</formula>
      <formula>0.5</formula>
    </cfRule>
    <cfRule type="cellIs" dxfId="37" priority="32" operator="between">
      <formula>0</formula>
      <formula>0.49</formula>
    </cfRule>
  </conditionalFormatting>
  <conditionalFormatting sqref="I12">
    <cfRule type="cellIs" dxfId="36" priority="27" operator="between">
      <formula>0</formula>
      <formula>0.5</formula>
    </cfRule>
    <cfRule type="cellIs" dxfId="35" priority="28" operator="between">
      <formula>0</formula>
      <formula>0.49</formula>
    </cfRule>
  </conditionalFormatting>
  <conditionalFormatting sqref="I23:I24">
    <cfRule type="cellIs" dxfId="34" priority="17" operator="between">
      <formula>0</formula>
      <formula>0.5</formula>
    </cfRule>
    <cfRule type="cellIs" dxfId="33" priority="18" operator="between">
      <formula>0</formula>
      <formula>0.49</formula>
    </cfRule>
  </conditionalFormatting>
  <conditionalFormatting sqref="I27">
    <cfRule type="cellIs" dxfId="32" priority="11" operator="between">
      <formula>0</formula>
      <formula>0.5</formula>
    </cfRule>
    <cfRule type="cellIs" dxfId="31" priority="12" operator="between">
      <formula>0</formula>
      <formula>0.49</formula>
    </cfRule>
  </conditionalFormatting>
  <conditionalFormatting sqref="I25">
    <cfRule type="cellIs" dxfId="30" priority="9" operator="between">
      <formula>0</formula>
      <formula>0.5</formula>
    </cfRule>
    <cfRule type="cellIs" dxfId="29" priority="10" operator="between">
      <formula>0</formula>
      <formula>0.49</formula>
    </cfRule>
  </conditionalFormatting>
  <conditionalFormatting sqref="I21">
    <cfRule type="cellIs" dxfId="28" priority="5" operator="between">
      <formula>0</formula>
      <formula>0.5</formula>
    </cfRule>
    <cfRule type="cellIs" dxfId="27" priority="6" operator="between">
      <formula>0</formula>
      <formula>0.49</formula>
    </cfRule>
  </conditionalFormatting>
  <conditionalFormatting sqref="I19">
    <cfRule type="cellIs" dxfId="26" priority="3" operator="between">
      <formula>0</formula>
      <formula>0.5</formula>
    </cfRule>
    <cfRule type="cellIs" dxfId="25" priority="4" operator="between">
      <formula>0</formula>
      <formula>0.49</formula>
    </cfRule>
  </conditionalFormatting>
  <conditionalFormatting sqref="I17">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47" t="s">
        <v>345</v>
      </c>
      <c r="B1" s="847"/>
      <c r="C1" s="847"/>
      <c r="D1" s="847"/>
      <c r="E1" s="847"/>
      <c r="F1" s="847"/>
      <c r="G1" s="1"/>
      <c r="H1" s="1"/>
      <c r="I1" s="1"/>
    </row>
    <row r="2" spans="1:12" x14ac:dyDescent="0.2">
      <c r="A2" s="848"/>
      <c r="B2" s="848"/>
      <c r="C2" s="848"/>
      <c r="D2" s="848"/>
      <c r="E2" s="848"/>
      <c r="F2" s="848"/>
      <c r="G2" s="10"/>
      <c r="H2" s="55" t="s">
        <v>470</v>
      </c>
      <c r="I2" s="1"/>
    </row>
    <row r="3" spans="1:12" x14ac:dyDescent="0.2">
      <c r="A3" s="11"/>
      <c r="B3" s="809">
        <f>INDICE!A3</f>
        <v>44501</v>
      </c>
      <c r="C3" s="810">
        <v>41671</v>
      </c>
      <c r="D3" s="810" t="s">
        <v>115</v>
      </c>
      <c r="E3" s="810"/>
      <c r="F3" s="810" t="s">
        <v>116</v>
      </c>
      <c r="G3" s="810"/>
      <c r="H3" s="810"/>
      <c r="I3" s="1"/>
    </row>
    <row r="4" spans="1:12" x14ac:dyDescent="0.2">
      <c r="A4" s="260"/>
      <c r="B4" s="82" t="s">
        <v>54</v>
      </c>
      <c r="C4" s="82" t="s">
        <v>425</v>
      </c>
      <c r="D4" s="82" t="s">
        <v>54</v>
      </c>
      <c r="E4" s="82" t="s">
        <v>425</v>
      </c>
      <c r="F4" s="82" t="s">
        <v>54</v>
      </c>
      <c r="G4" s="83" t="s">
        <v>425</v>
      </c>
      <c r="H4" s="83" t="s">
        <v>106</v>
      </c>
      <c r="I4" s="55"/>
    </row>
    <row r="5" spans="1:12" ht="14.1" customHeight="1" x14ac:dyDescent="0.2">
      <c r="A5" s="492" t="s">
        <v>333</v>
      </c>
      <c r="B5" s="233">
        <v>589.04304000000002</v>
      </c>
      <c r="C5" s="721">
        <v>-53.593276347729649</v>
      </c>
      <c r="D5" s="233">
        <v>17842.789769999999</v>
      </c>
      <c r="E5" s="234">
        <v>57.412023127833066</v>
      </c>
      <c r="F5" s="233">
        <v>18511.757119999998</v>
      </c>
      <c r="G5" s="234">
        <v>23.872490564324838</v>
      </c>
      <c r="H5" s="234">
        <v>53.991833183593563</v>
      </c>
      <c r="I5" s="1"/>
    </row>
    <row r="6" spans="1:12" x14ac:dyDescent="0.2">
      <c r="A6" s="3" t="s">
        <v>523</v>
      </c>
      <c r="B6" s="439">
        <v>402.59997999999996</v>
      </c>
      <c r="C6" s="447">
        <v>-24.364566041112493</v>
      </c>
      <c r="D6" s="439">
        <v>4463.5646799999995</v>
      </c>
      <c r="E6" s="447">
        <v>-21.069609959569039</v>
      </c>
      <c r="F6" s="439">
        <v>5125.4574399999992</v>
      </c>
      <c r="G6" s="447">
        <v>-21.976683812098518</v>
      </c>
      <c r="H6" s="447">
        <v>14.949031650329283</v>
      </c>
      <c r="I6" s="1"/>
    </row>
    <row r="7" spans="1:12" x14ac:dyDescent="0.2">
      <c r="A7" s="3" t="s">
        <v>524</v>
      </c>
      <c r="B7" s="441">
        <v>186.44306</v>
      </c>
      <c r="C7" s="447">
        <v>-74.702956265990764</v>
      </c>
      <c r="D7" s="441">
        <v>13379.225090000002</v>
      </c>
      <c r="E7" s="447">
        <v>135.54881562496988</v>
      </c>
      <c r="F7" s="441">
        <v>13386.299680000002</v>
      </c>
      <c r="G7" s="447">
        <v>59.835117468909758</v>
      </c>
      <c r="H7" s="447">
        <v>39.042801533264289</v>
      </c>
      <c r="I7" s="166"/>
      <c r="J7" s="166"/>
    </row>
    <row r="8" spans="1:12" x14ac:dyDescent="0.2">
      <c r="A8" s="492" t="s">
        <v>651</v>
      </c>
      <c r="B8" s="420">
        <v>1573.9106999999999</v>
      </c>
      <c r="C8" s="422">
        <v>547.19591600318472</v>
      </c>
      <c r="D8" s="420">
        <v>15377.60418</v>
      </c>
      <c r="E8" s="422">
        <v>1066.4070801776463</v>
      </c>
      <c r="F8" s="420">
        <v>15442.704109999999</v>
      </c>
      <c r="G8" s="422">
        <v>967.58420084478678</v>
      </c>
      <c r="H8" s="422">
        <v>45.040559834803766</v>
      </c>
      <c r="I8" s="166"/>
      <c r="J8" s="166"/>
    </row>
    <row r="9" spans="1:12" x14ac:dyDescent="0.2">
      <c r="A9" s="3" t="s">
        <v>337</v>
      </c>
      <c r="B9" s="439">
        <v>414.20398</v>
      </c>
      <c r="C9" s="447">
        <v>665.43401927906859</v>
      </c>
      <c r="D9" s="439">
        <v>3961.01001</v>
      </c>
      <c r="E9" s="447">
        <v>704.23932542500665</v>
      </c>
      <c r="F9" s="439">
        <v>4011.4870099999998</v>
      </c>
      <c r="G9" s="447">
        <v>609.8598875556354</v>
      </c>
      <c r="H9" s="447">
        <v>11.699998874124843</v>
      </c>
      <c r="I9" s="166"/>
      <c r="J9" s="166"/>
    </row>
    <row r="10" spans="1:12" x14ac:dyDescent="0.2">
      <c r="A10" s="3" t="s">
        <v>338</v>
      </c>
      <c r="B10" s="441">
        <v>10.5724</v>
      </c>
      <c r="C10" s="448">
        <v>-27.337457044673542</v>
      </c>
      <c r="D10" s="441">
        <v>1027.0230200000001</v>
      </c>
      <c r="E10" s="447">
        <v>593.59648528028106</v>
      </c>
      <c r="F10" s="441">
        <v>1041.6459500000001</v>
      </c>
      <c r="G10" s="448">
        <v>489.93668258281423</v>
      </c>
      <c r="H10" s="497">
        <v>3.0380894695298295</v>
      </c>
      <c r="I10" s="166"/>
      <c r="J10" s="166"/>
    </row>
    <row r="11" spans="1:12" x14ac:dyDescent="0.2">
      <c r="A11" s="3" t="s">
        <v>339</v>
      </c>
      <c r="B11" s="439">
        <v>1.9418199999999999</v>
      </c>
      <c r="C11" s="447" t="s">
        <v>142</v>
      </c>
      <c r="D11" s="439">
        <v>1777.7057800000002</v>
      </c>
      <c r="E11" s="447" t="s">
        <v>142</v>
      </c>
      <c r="F11" s="439">
        <v>1777.7057800000002</v>
      </c>
      <c r="G11" s="447" t="s">
        <v>142</v>
      </c>
      <c r="H11" s="447">
        <v>5.1848991590091744</v>
      </c>
      <c r="I11" s="1"/>
      <c r="J11" s="447"/>
      <c r="L11" s="447"/>
    </row>
    <row r="12" spans="1:12" x14ac:dyDescent="0.2">
      <c r="A12" s="3" t="s">
        <v>340</v>
      </c>
      <c r="B12" s="499">
        <v>42.840980000000002</v>
      </c>
      <c r="C12" s="440">
        <v>45.78317188885616</v>
      </c>
      <c r="D12" s="439">
        <v>5086.427380000001</v>
      </c>
      <c r="E12" s="447">
        <v>1326.2873117278777</v>
      </c>
      <c r="F12" s="439">
        <v>5086.427380000001</v>
      </c>
      <c r="G12" s="447">
        <v>1225.7460030917578</v>
      </c>
      <c r="H12" s="497">
        <v>14.835195644648936</v>
      </c>
      <c r="I12" s="166"/>
      <c r="J12" s="166"/>
    </row>
    <row r="13" spans="1:12" x14ac:dyDescent="0.2">
      <c r="A13" s="3" t="s">
        <v>341</v>
      </c>
      <c r="B13" s="439">
        <v>0</v>
      </c>
      <c r="C13" s="440" t="s">
        <v>142</v>
      </c>
      <c r="D13" s="439">
        <v>1189.3675499999999</v>
      </c>
      <c r="E13" s="448">
        <v>857.26943797317983</v>
      </c>
      <c r="F13" s="439">
        <v>1189.3675499999999</v>
      </c>
      <c r="G13" s="448">
        <v>857.26943797317983</v>
      </c>
      <c r="H13" s="447">
        <v>3.4689378181285999</v>
      </c>
      <c r="I13" s="166"/>
      <c r="J13" s="166"/>
    </row>
    <row r="14" spans="1:12" x14ac:dyDescent="0.2">
      <c r="A14" s="66" t="s">
        <v>342</v>
      </c>
      <c r="B14" s="439">
        <v>1104.3515199999999</v>
      </c>
      <c r="C14" s="507">
        <v>660.89322202748917</v>
      </c>
      <c r="D14" s="439">
        <v>2336.07044</v>
      </c>
      <c r="E14" s="507">
        <v>1086.3085835826444</v>
      </c>
      <c r="F14" s="439">
        <v>2336.07044</v>
      </c>
      <c r="G14" s="447">
        <v>1086.3085835826444</v>
      </c>
      <c r="H14" s="447">
        <v>6.8134388693623924</v>
      </c>
      <c r="I14" s="1"/>
      <c r="J14" s="166"/>
    </row>
    <row r="15" spans="1:12" x14ac:dyDescent="0.2">
      <c r="A15" s="492" t="s">
        <v>652</v>
      </c>
      <c r="B15" s="420">
        <v>48.340110000000003</v>
      </c>
      <c r="C15" s="701">
        <v>104.53630363036304</v>
      </c>
      <c r="D15" s="420">
        <v>328.03782999999999</v>
      </c>
      <c r="E15" s="681">
        <v>20.549801722119913</v>
      </c>
      <c r="F15" s="420">
        <v>331.75582999999995</v>
      </c>
      <c r="G15" s="422">
        <v>1.8571071984614342</v>
      </c>
      <c r="H15" s="422">
        <v>0.96760698160265313</v>
      </c>
      <c r="I15" s="166"/>
      <c r="J15" s="166"/>
    </row>
    <row r="16" spans="1:12" x14ac:dyDescent="0.2">
      <c r="A16" s="660" t="s">
        <v>114</v>
      </c>
      <c r="B16" s="61">
        <v>2211.29385</v>
      </c>
      <c r="C16" s="62">
        <v>43.952391095380968</v>
      </c>
      <c r="D16" s="61">
        <v>33548.431779999999</v>
      </c>
      <c r="E16" s="62">
        <v>159.55071180255391</v>
      </c>
      <c r="F16" s="61">
        <v>34286.217060000003</v>
      </c>
      <c r="G16" s="62">
        <v>105.1050243181616</v>
      </c>
      <c r="H16" s="62">
        <v>100</v>
      </c>
      <c r="I16" s="10"/>
      <c r="J16" s="166"/>
      <c r="L16" s="166"/>
    </row>
    <row r="17" spans="1:9" x14ac:dyDescent="0.2">
      <c r="A17" s="133" t="s">
        <v>579</v>
      </c>
      <c r="B17" s="1"/>
      <c r="C17" s="10"/>
      <c r="D17" s="10"/>
      <c r="E17" s="10"/>
      <c r="F17" s="10"/>
      <c r="G17" s="10"/>
      <c r="H17" s="161" t="s">
        <v>221</v>
      </c>
      <c r="I17" s="1"/>
    </row>
    <row r="18" spans="1:9" x14ac:dyDescent="0.2">
      <c r="A18" s="133" t="s">
        <v>616</v>
      </c>
      <c r="B18" s="1"/>
      <c r="C18" s="1"/>
      <c r="D18" s="1"/>
      <c r="E18" s="1"/>
      <c r="F18" s="1"/>
      <c r="G18" s="1"/>
      <c r="H18" s="1"/>
      <c r="I18" s="1"/>
    </row>
    <row r="19" spans="1:9" x14ac:dyDescent="0.2">
      <c r="A19" s="133" t="s">
        <v>634</v>
      </c>
      <c r="B19" s="1"/>
      <c r="C19" s="1"/>
      <c r="D19" s="1"/>
      <c r="E19" s="1"/>
      <c r="F19" s="1"/>
      <c r="G19" s="1"/>
      <c r="H19" s="1"/>
      <c r="I19" s="1"/>
    </row>
    <row r="20" spans="1:9" ht="14.25" customHeight="1" x14ac:dyDescent="0.2">
      <c r="A20" s="438" t="s">
        <v>535</v>
      </c>
      <c r="B20" s="594"/>
      <c r="C20" s="594"/>
      <c r="D20" s="594"/>
      <c r="E20" s="594"/>
      <c r="F20" s="594"/>
      <c r="G20" s="594"/>
      <c r="H20" s="594"/>
      <c r="I20" s="1"/>
    </row>
    <row r="21" spans="1:9" x14ac:dyDescent="0.2">
      <c r="A21" s="594"/>
      <c r="B21" s="594"/>
      <c r="C21" s="594"/>
      <c r="D21" s="594"/>
      <c r="E21" s="594"/>
      <c r="F21" s="594"/>
      <c r="G21" s="594"/>
      <c r="H21" s="594"/>
      <c r="I21" s="1"/>
    </row>
    <row r="22" spans="1:9" s="1" customFormat="1" x14ac:dyDescent="0.2">
      <c r="A22" s="594"/>
      <c r="B22" s="594"/>
      <c r="C22" s="594"/>
      <c r="D22" s="594"/>
      <c r="E22" s="594"/>
      <c r="F22" s="594"/>
      <c r="G22" s="594"/>
      <c r="H22" s="59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2" priority="25" operator="between">
      <formula>0.0001</formula>
      <formula>0.4999999</formula>
    </cfRule>
  </conditionalFormatting>
  <conditionalFormatting sqref="D7">
    <cfRule type="cellIs" dxfId="21" priority="24" operator="between">
      <formula>0.0001</formula>
      <formula>0.4999999</formula>
    </cfRule>
  </conditionalFormatting>
  <conditionalFormatting sqref="B12">
    <cfRule type="cellIs" dxfId="20" priority="18" operator="between">
      <formula>0.0001</formula>
      <formula>0.44999</formula>
    </cfRule>
  </conditionalFormatting>
  <conditionalFormatting sqref="C15">
    <cfRule type="cellIs" dxfId="19" priority="1" operator="between">
      <formula>0</formula>
      <formula>0.5</formula>
    </cfRule>
    <cfRule type="cellIs" dxfId="1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7" t="s">
        <v>527</v>
      </c>
      <c r="B1" s="847"/>
      <c r="C1" s="847"/>
      <c r="D1" s="847"/>
      <c r="E1" s="847"/>
      <c r="F1" s="847"/>
      <c r="G1" s="1"/>
      <c r="H1" s="1"/>
    </row>
    <row r="2" spans="1:8" x14ac:dyDescent="0.2">
      <c r="A2" s="848"/>
      <c r="B2" s="848"/>
      <c r="C2" s="848"/>
      <c r="D2" s="848"/>
      <c r="E2" s="848"/>
      <c r="F2" s="848"/>
      <c r="G2" s="10"/>
      <c r="H2" s="55" t="s">
        <v>470</v>
      </c>
    </row>
    <row r="3" spans="1:8" x14ac:dyDescent="0.2">
      <c r="A3" s="11"/>
      <c r="B3" s="812">
        <f>INDICE!A3</f>
        <v>44501</v>
      </c>
      <c r="C3" s="812">
        <v>41671</v>
      </c>
      <c r="D3" s="811" t="s">
        <v>115</v>
      </c>
      <c r="E3" s="811"/>
      <c r="F3" s="811" t="s">
        <v>116</v>
      </c>
      <c r="G3" s="811"/>
      <c r="H3" s="811"/>
    </row>
    <row r="4" spans="1:8" x14ac:dyDescent="0.2">
      <c r="A4" s="260"/>
      <c r="B4" s="184" t="s">
        <v>54</v>
      </c>
      <c r="C4" s="185" t="s">
        <v>425</v>
      </c>
      <c r="D4" s="184" t="s">
        <v>54</v>
      </c>
      <c r="E4" s="185" t="s">
        <v>425</v>
      </c>
      <c r="F4" s="184" t="s">
        <v>54</v>
      </c>
      <c r="G4" s="186" t="s">
        <v>425</v>
      </c>
      <c r="H4" s="185" t="s">
        <v>474</v>
      </c>
    </row>
    <row r="5" spans="1:8" x14ac:dyDescent="0.2">
      <c r="A5" s="419" t="s">
        <v>114</v>
      </c>
      <c r="B5" s="61">
        <v>34670.995599999995</v>
      </c>
      <c r="C5" s="731">
        <v>17.401576684175399</v>
      </c>
      <c r="D5" s="61">
        <v>343448.56972000003</v>
      </c>
      <c r="E5" s="62">
        <v>7.8021219576629264</v>
      </c>
      <c r="F5" s="61">
        <v>376419.56238000002</v>
      </c>
      <c r="G5" s="62">
        <v>7.2837352232642329</v>
      </c>
      <c r="H5" s="62">
        <v>100</v>
      </c>
    </row>
    <row r="6" spans="1:8" x14ac:dyDescent="0.2">
      <c r="A6" s="663" t="s">
        <v>331</v>
      </c>
      <c r="B6" s="181">
        <v>12247.39183</v>
      </c>
      <c r="C6" s="723">
        <v>-17.871721307392033</v>
      </c>
      <c r="D6" s="181">
        <v>159102.69824999999</v>
      </c>
      <c r="E6" s="155">
        <v>48.27745824251469</v>
      </c>
      <c r="F6" s="181">
        <v>176064.91079999998</v>
      </c>
      <c r="G6" s="155">
        <v>46.299517677122601</v>
      </c>
      <c r="H6" s="155">
        <v>46.773581502191</v>
      </c>
    </row>
    <row r="7" spans="1:8" x14ac:dyDescent="0.2">
      <c r="A7" s="663" t="s">
        <v>332</v>
      </c>
      <c r="B7" s="181">
        <v>22423.603770000002</v>
      </c>
      <c r="C7" s="155">
        <v>53.381964948760306</v>
      </c>
      <c r="D7" s="181">
        <v>184345.87146999998</v>
      </c>
      <c r="E7" s="155">
        <v>-12.752613382550813</v>
      </c>
      <c r="F7" s="181">
        <v>200354.65158000001</v>
      </c>
      <c r="G7" s="155">
        <v>-13.085056222781374</v>
      </c>
      <c r="H7" s="155">
        <v>53.226418497808993</v>
      </c>
    </row>
    <row r="8" spans="1:8" x14ac:dyDescent="0.2">
      <c r="A8" s="479" t="s">
        <v>617</v>
      </c>
      <c r="B8" s="414">
        <v>12671.080669999999</v>
      </c>
      <c r="C8" s="415">
        <v>250.1482880026968</v>
      </c>
      <c r="D8" s="414">
        <v>60577.770729999997</v>
      </c>
      <c r="E8" s="417">
        <v>-23.57188231514689</v>
      </c>
      <c r="F8" s="416">
        <v>68613.797849999988</v>
      </c>
      <c r="G8" s="417">
        <v>-16.886742503060677</v>
      </c>
      <c r="H8" s="417">
        <v>18.228010631587086</v>
      </c>
    </row>
    <row r="9" spans="1:8" x14ac:dyDescent="0.2">
      <c r="A9" s="737" t="s">
        <v>618</v>
      </c>
      <c r="B9" s="738">
        <v>21999.914929999995</v>
      </c>
      <c r="C9" s="739">
        <v>-15.101486194557825</v>
      </c>
      <c r="D9" s="738">
        <v>282870.79899000004</v>
      </c>
      <c r="E9" s="740">
        <v>18.192513836253934</v>
      </c>
      <c r="F9" s="741">
        <v>307805.76453000004</v>
      </c>
      <c r="G9" s="740">
        <v>14.720621327020531</v>
      </c>
      <c r="H9" s="740">
        <v>81.771989368412918</v>
      </c>
    </row>
    <row r="10" spans="1:8" x14ac:dyDescent="0.2">
      <c r="A10" s="15"/>
      <c r="B10" s="15"/>
      <c r="C10" s="434"/>
      <c r="D10" s="1"/>
      <c r="E10" s="1"/>
      <c r="F10" s="1"/>
      <c r="G10" s="1"/>
      <c r="H10" s="161" t="s">
        <v>221</v>
      </c>
    </row>
    <row r="11" spans="1:8" x14ac:dyDescent="0.2">
      <c r="A11" s="133" t="s">
        <v>579</v>
      </c>
      <c r="B11" s="1"/>
      <c r="C11" s="1"/>
      <c r="D11" s="1"/>
      <c r="E11" s="1"/>
      <c r="F11" s="1"/>
      <c r="G11" s="1"/>
      <c r="H11" s="1"/>
    </row>
    <row r="12" spans="1:8" x14ac:dyDescent="0.2">
      <c r="A12" s="438" t="s">
        <v>536</v>
      </c>
      <c r="B12" s="1"/>
      <c r="C12" s="1"/>
      <c r="D12" s="1"/>
      <c r="E12" s="1"/>
      <c r="F12" s="1"/>
      <c r="G12" s="1"/>
      <c r="H12" s="1"/>
    </row>
    <row r="13" spans="1:8" x14ac:dyDescent="0.2">
      <c r="A13" s="856"/>
      <c r="B13" s="856"/>
      <c r="C13" s="856"/>
      <c r="D13" s="856"/>
      <c r="E13" s="856"/>
      <c r="F13" s="856"/>
      <c r="G13" s="856"/>
      <c r="H13" s="856"/>
    </row>
    <row r="14" spans="1:8" s="1" customFormat="1" x14ac:dyDescent="0.2">
      <c r="A14" s="856"/>
      <c r="B14" s="856"/>
      <c r="C14" s="856"/>
      <c r="D14" s="856"/>
      <c r="E14" s="856"/>
      <c r="F14" s="856"/>
      <c r="G14" s="856"/>
      <c r="H14" s="856"/>
    </row>
    <row r="15" spans="1:8" s="1" customFormat="1" x14ac:dyDescent="0.2">
      <c r="D15" s="166"/>
    </row>
    <row r="16" spans="1:8" s="1" customFormat="1" x14ac:dyDescent="0.2">
      <c r="D16" s="166"/>
    </row>
    <row r="17" spans="4:4" s="1" customFormat="1" x14ac:dyDescent="0.2">
      <c r="D17" s="166"/>
    </row>
    <row r="18" spans="4:4" s="1" customFormat="1" x14ac:dyDescent="0.2">
      <c r="D18" s="668"/>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349</v>
      </c>
      <c r="B1" s="53"/>
      <c r="C1" s="53"/>
      <c r="D1" s="6"/>
      <c r="E1" s="6"/>
      <c r="F1" s="6"/>
      <c r="G1" s="6"/>
      <c r="H1" s="3"/>
    </row>
    <row r="2" spans="1:8" x14ac:dyDescent="0.2">
      <c r="A2" s="54"/>
      <c r="B2" s="54"/>
      <c r="C2" s="54"/>
      <c r="D2" s="65"/>
      <c r="E2" s="65"/>
      <c r="F2" s="65"/>
      <c r="G2" s="108"/>
      <c r="H2" s="55" t="s">
        <v>470</v>
      </c>
    </row>
    <row r="3" spans="1:8" x14ac:dyDescent="0.2">
      <c r="A3" s="56"/>
      <c r="B3" s="812">
        <f>INDICE!A3</f>
        <v>44501</v>
      </c>
      <c r="C3" s="811">
        <v>41671</v>
      </c>
      <c r="D3" s="811" t="s">
        <v>115</v>
      </c>
      <c r="E3" s="811"/>
      <c r="F3" s="811" t="s">
        <v>116</v>
      </c>
      <c r="G3" s="811"/>
      <c r="H3" s="811"/>
    </row>
    <row r="4" spans="1:8" ht="25.5" x14ac:dyDescent="0.2">
      <c r="A4" s="66"/>
      <c r="B4" s="184" t="s">
        <v>54</v>
      </c>
      <c r="C4" s="185" t="s">
        <v>425</v>
      </c>
      <c r="D4" s="184" t="s">
        <v>54</v>
      </c>
      <c r="E4" s="185" t="s">
        <v>425</v>
      </c>
      <c r="F4" s="184" t="s">
        <v>54</v>
      </c>
      <c r="G4" s="186" t="s">
        <v>425</v>
      </c>
      <c r="H4" s="185" t="s">
        <v>106</v>
      </c>
    </row>
    <row r="5" spans="1:8" ht="15" x14ac:dyDescent="0.25">
      <c r="A5" s="513" t="s">
        <v>350</v>
      </c>
      <c r="B5" s="586">
        <v>2.3778362595580003</v>
      </c>
      <c r="C5" s="447">
        <v>-3.1787219208227158</v>
      </c>
      <c r="D5" s="514">
        <v>26.527316228697401</v>
      </c>
      <c r="E5" s="515">
        <v>63.007147131625111</v>
      </c>
      <c r="F5" s="516">
        <v>27.1097937990974</v>
      </c>
      <c r="G5" s="515">
        <v>50.503308257364729</v>
      </c>
      <c r="H5" s="587">
        <v>2.3546892461899329</v>
      </c>
    </row>
    <row r="6" spans="1:8" ht="15" x14ac:dyDescent="0.25">
      <c r="A6" s="513" t="s">
        <v>351</v>
      </c>
      <c r="B6" s="586">
        <v>0</v>
      </c>
      <c r="C6" s="529">
        <v>-100</v>
      </c>
      <c r="D6" s="517">
        <v>48.64119298</v>
      </c>
      <c r="E6" s="520">
        <v>3.2346934204636204</v>
      </c>
      <c r="F6" s="519">
        <v>95.953015649999998</v>
      </c>
      <c r="G6" s="520">
        <v>92.396913284786791</v>
      </c>
      <c r="H6" s="588">
        <v>8.334240229376876</v>
      </c>
    </row>
    <row r="7" spans="1:8" ht="15" x14ac:dyDescent="0.25">
      <c r="A7" s="513" t="s">
        <v>529</v>
      </c>
      <c r="B7" s="586">
        <v>26.818000000000001</v>
      </c>
      <c r="C7" s="529">
        <v>0</v>
      </c>
      <c r="D7" s="517">
        <v>334.64199999999994</v>
      </c>
      <c r="E7" s="529">
        <v>-21.218775734284943</v>
      </c>
      <c r="F7" s="519">
        <v>811.8857999999999</v>
      </c>
      <c r="G7" s="518">
        <v>59.995404411764689</v>
      </c>
      <c r="H7" s="589">
        <v>70.518380794838805</v>
      </c>
    </row>
    <row r="8" spans="1:8" ht="15" x14ac:dyDescent="0.25">
      <c r="A8" s="513" t="s">
        <v>539</v>
      </c>
      <c r="B8" s="586">
        <v>9.3486399999999996</v>
      </c>
      <c r="C8" s="529">
        <v>-2.1186285400780536</v>
      </c>
      <c r="D8" s="598">
        <v>90.798069999999996</v>
      </c>
      <c r="E8" s="520">
        <v>-5.1825322044245405</v>
      </c>
      <c r="F8" s="519">
        <v>197.42820999999998</v>
      </c>
      <c r="G8" s="520">
        <v>86.559602047931406</v>
      </c>
      <c r="H8" s="589">
        <v>17.148123162670668</v>
      </c>
    </row>
    <row r="9" spans="1:8" x14ac:dyDescent="0.2">
      <c r="A9" s="521" t="s">
        <v>186</v>
      </c>
      <c r="B9" s="522">
        <v>38.544476259557996</v>
      </c>
      <c r="C9" s="523">
        <v>-18.306663277538902</v>
      </c>
      <c r="D9" s="524">
        <v>500.60857920869739</v>
      </c>
      <c r="E9" s="523">
        <v>-14.268419580148823</v>
      </c>
      <c r="F9" s="524">
        <v>1151.3108934846973</v>
      </c>
      <c r="G9" s="523">
        <v>69.023533928289353</v>
      </c>
      <c r="H9" s="523">
        <v>100</v>
      </c>
    </row>
    <row r="10" spans="1:8" x14ac:dyDescent="0.2">
      <c r="A10" s="569" t="s">
        <v>249</v>
      </c>
      <c r="B10" s="509">
        <f>B9/'Consumo de gas natural'!B8*100</f>
        <v>9.8678605902241007E-2</v>
      </c>
      <c r="C10" s="75"/>
      <c r="D10" s="97">
        <f>D9/'Consumo de gas natural'!D8*100</f>
        <v>0.14829776346593854</v>
      </c>
      <c r="E10" s="75"/>
      <c r="F10" s="97">
        <f>F9/'Consumo de gas natural'!F8*100</f>
        <v>0.30904225085785858</v>
      </c>
      <c r="G10" s="190"/>
      <c r="H10" s="510"/>
    </row>
    <row r="11" spans="1:8" x14ac:dyDescent="0.2">
      <c r="A11" s="80"/>
      <c r="B11" s="59"/>
      <c r="C11" s="59"/>
      <c r="D11" s="59"/>
      <c r="E11" s="59"/>
      <c r="F11" s="59"/>
      <c r="G11" s="73"/>
      <c r="H11" s="161" t="s">
        <v>221</v>
      </c>
    </row>
    <row r="12" spans="1:8" x14ac:dyDescent="0.2">
      <c r="A12" s="80" t="s">
        <v>576</v>
      </c>
      <c r="B12" s="108"/>
      <c r="C12" s="108"/>
      <c r="D12" s="108"/>
      <c r="E12" s="108"/>
      <c r="F12" s="108"/>
      <c r="G12" s="108"/>
      <c r="H12" s="1"/>
    </row>
    <row r="13" spans="1:8" x14ac:dyDescent="0.2">
      <c r="A13" s="438" t="s">
        <v>536</v>
      </c>
      <c r="B13" s="1"/>
      <c r="C13" s="1"/>
      <c r="D13" s="1"/>
      <c r="E13" s="1"/>
      <c r="F13" s="1"/>
      <c r="G13" s="1"/>
      <c r="H13" s="1"/>
    </row>
    <row r="14" spans="1:8" x14ac:dyDescent="0.2">
      <c r="A14" s="80" t="s">
        <v>540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7" priority="27" operator="equal">
      <formula>0</formula>
    </cfRule>
    <cfRule type="cellIs" dxfId="16" priority="30" operator="between">
      <formula>-0.49</formula>
      <formula>0.49</formula>
    </cfRule>
  </conditionalFormatting>
  <conditionalFormatting sqref="B19:B24">
    <cfRule type="cellIs" dxfId="15" priority="29" operator="between">
      <formula>0.00001</formula>
      <formula>0.499</formula>
    </cfRule>
  </conditionalFormatting>
  <conditionalFormatting sqref="D7">
    <cfRule type="cellIs" dxfId="14" priority="25" operator="equal">
      <formula>0</formula>
    </cfRule>
    <cfRule type="cellIs" dxfId="13" priority="26" operator="between">
      <formula>-0.49</formula>
      <formula>0.49</formula>
    </cfRule>
  </conditionalFormatting>
  <conditionalFormatting sqref="C7">
    <cfRule type="cellIs" dxfId="12" priority="18" operator="equal">
      <formula>0</formula>
    </cfRule>
    <cfRule type="cellIs" dxfId="11" priority="19" operator="between">
      <formula>-0.49</formula>
      <formula>0.49</formula>
    </cfRule>
  </conditionalFormatting>
  <conditionalFormatting sqref="E7">
    <cfRule type="cellIs" dxfId="10" priority="14" operator="equal">
      <formula>0</formula>
    </cfRule>
    <cfRule type="cellIs" dxfId="9" priority="15" operator="between">
      <formula>-0.49</formula>
      <formula>0.49</formula>
    </cfRule>
  </conditionalFormatting>
  <conditionalFormatting sqref="B6">
    <cfRule type="cellIs" dxfId="8" priority="12" operator="equal">
      <formula>0</formula>
    </cfRule>
    <cfRule type="cellIs" dxfId="7" priority="13" operator="between">
      <formula>-0.49</formula>
      <formula>0.49</formula>
    </cfRule>
  </conditionalFormatting>
  <conditionalFormatting sqref="B5">
    <cfRule type="cellIs" dxfId="6" priority="1" operator="equal">
      <formula>0</formula>
    </cfRule>
    <cfRule type="cellIs" dxfId="5"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352</v>
      </c>
      <c r="B1" s="158"/>
      <c r="C1" s="158"/>
      <c r="D1" s="158"/>
      <c r="E1" s="15"/>
    </row>
    <row r="2" spans="1:5" x14ac:dyDescent="0.2">
      <c r="A2" s="159"/>
      <c r="B2" s="159"/>
      <c r="C2" s="159"/>
      <c r="D2" s="159"/>
      <c r="E2" s="55" t="s">
        <v>470</v>
      </c>
    </row>
    <row r="3" spans="1:5" x14ac:dyDescent="0.2">
      <c r="A3" s="236" t="s">
        <v>353</v>
      </c>
      <c r="B3" s="237"/>
      <c r="C3" s="238"/>
      <c r="D3" s="236" t="s">
        <v>354</v>
      </c>
      <c r="E3" s="237"/>
    </row>
    <row r="4" spans="1:5" x14ac:dyDescent="0.2">
      <c r="A4" s="145" t="s">
        <v>355</v>
      </c>
      <c r="B4" s="171">
        <v>36920.833926259562</v>
      </c>
      <c r="C4" s="239"/>
      <c r="D4" s="145" t="s">
        <v>356</v>
      </c>
      <c r="E4" s="171">
        <v>2211.2938499999996</v>
      </c>
    </row>
    <row r="5" spans="1:5" x14ac:dyDescent="0.2">
      <c r="A5" s="18" t="s">
        <v>357</v>
      </c>
      <c r="B5" s="240">
        <v>38.544476259557996</v>
      </c>
      <c r="C5" s="239"/>
      <c r="D5" s="18" t="s">
        <v>358</v>
      </c>
      <c r="E5" s="241">
        <v>2211.2938499999996</v>
      </c>
    </row>
    <row r="6" spans="1:5" x14ac:dyDescent="0.2">
      <c r="A6" s="18" t="s">
        <v>359</v>
      </c>
      <c r="B6" s="240">
        <v>24045.854580000003</v>
      </c>
      <c r="C6" s="239"/>
      <c r="D6" s="145" t="s">
        <v>361</v>
      </c>
      <c r="E6" s="171">
        <v>39060.620999999999</v>
      </c>
    </row>
    <row r="7" spans="1:5" x14ac:dyDescent="0.2">
      <c r="A7" s="18" t="s">
        <v>360</v>
      </c>
      <c r="B7" s="240">
        <v>12836.434870000001</v>
      </c>
      <c r="C7" s="239"/>
      <c r="D7" s="18" t="s">
        <v>362</v>
      </c>
      <c r="E7" s="241">
        <v>25210.617999999999</v>
      </c>
    </row>
    <row r="8" spans="1:5" x14ac:dyDescent="0.2">
      <c r="A8" s="449"/>
      <c r="B8" s="450"/>
      <c r="C8" s="239"/>
      <c r="D8" s="18" t="s">
        <v>363</v>
      </c>
      <c r="E8" s="241">
        <v>12653.451999999999</v>
      </c>
    </row>
    <row r="9" spans="1:5" x14ac:dyDescent="0.2">
      <c r="A9" s="145" t="s">
        <v>258</v>
      </c>
      <c r="B9" s="171">
        <v>5720</v>
      </c>
      <c r="C9" s="239"/>
      <c r="D9" s="18" t="s">
        <v>364</v>
      </c>
      <c r="E9" s="241">
        <v>1196.5509999999999</v>
      </c>
    </row>
    <row r="10" spans="1:5" x14ac:dyDescent="0.2">
      <c r="A10" s="18"/>
      <c r="B10" s="240"/>
      <c r="C10" s="239"/>
      <c r="D10" s="145" t="s">
        <v>365</v>
      </c>
      <c r="E10" s="171">
        <v>1368.9190762595631</v>
      </c>
    </row>
    <row r="11" spans="1:5" x14ac:dyDescent="0.2">
      <c r="A11" s="173" t="s">
        <v>114</v>
      </c>
      <c r="B11" s="174">
        <v>42640.833926259562</v>
      </c>
      <c r="C11" s="239"/>
      <c r="D11" s="173" t="s">
        <v>114</v>
      </c>
      <c r="E11" s="174">
        <v>42640.833926259562</v>
      </c>
    </row>
    <row r="12" spans="1:5" x14ac:dyDescent="0.2">
      <c r="A12" s="1"/>
      <c r="B12" s="1"/>
      <c r="C12" s="239"/>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8" x14ac:dyDescent="0.2">
      <c r="A1" s="799" t="s">
        <v>496</v>
      </c>
      <c r="B1" s="799"/>
      <c r="C1" s="799"/>
      <c r="D1" s="799"/>
      <c r="E1" s="799"/>
      <c r="F1" s="633"/>
    </row>
    <row r="2" spans="1:8" x14ac:dyDescent="0.2">
      <c r="A2" s="800"/>
      <c r="B2" s="800"/>
      <c r="C2" s="800"/>
      <c r="D2" s="800"/>
      <c r="E2" s="800"/>
      <c r="H2" s="55" t="s">
        <v>366</v>
      </c>
    </row>
    <row r="3" spans="1:8" x14ac:dyDescent="0.2">
      <c r="A3" s="56"/>
      <c r="B3" s="56"/>
      <c r="C3" s="636" t="s">
        <v>495</v>
      </c>
      <c r="D3" s="636" t="s">
        <v>588</v>
      </c>
      <c r="E3" s="636" t="s">
        <v>665</v>
      </c>
      <c r="F3" s="636" t="s">
        <v>588</v>
      </c>
      <c r="G3" s="636" t="s">
        <v>663</v>
      </c>
      <c r="H3" s="636" t="s">
        <v>588</v>
      </c>
    </row>
    <row r="4" spans="1:8" ht="15" x14ac:dyDescent="0.25">
      <c r="A4" s="662">
        <v>2016</v>
      </c>
      <c r="B4" s="634" t="s">
        <v>513</v>
      </c>
      <c r="C4" s="641"/>
      <c r="D4" s="641"/>
      <c r="E4" s="641"/>
      <c r="F4" s="641"/>
      <c r="G4" s="641" t="s">
        <v>513</v>
      </c>
      <c r="H4" s="641"/>
    </row>
    <row r="5" spans="1:8" ht="15" x14ac:dyDescent="0.25">
      <c r="A5" s="716" t="s">
        <v>513</v>
      </c>
      <c r="B5" s="690" t="s">
        <v>687</v>
      </c>
      <c r="C5" s="242">
        <v>8.3602396900000002</v>
      </c>
      <c r="D5" s="451">
        <v>-2.7350457520015601</v>
      </c>
      <c r="E5" s="242">
        <v>6.476995689999999</v>
      </c>
      <c r="F5" s="451">
        <v>-3.6587405189396542</v>
      </c>
      <c r="G5" s="242"/>
      <c r="H5" s="451"/>
    </row>
    <row r="6" spans="1:8" ht="15" x14ac:dyDescent="0.25">
      <c r="A6" s="716" t="s">
        <v>513</v>
      </c>
      <c r="B6" s="690" t="s">
        <v>688</v>
      </c>
      <c r="C6" s="242">
        <v>8.1462632900000003</v>
      </c>
      <c r="D6" s="451">
        <v>-2.5594529335797063</v>
      </c>
      <c r="E6" s="242">
        <v>6.2630192899999999</v>
      </c>
      <c r="F6" s="451">
        <v>-3.3036365969852777</v>
      </c>
      <c r="G6" s="242"/>
      <c r="H6" s="451"/>
    </row>
    <row r="7" spans="1:8" ht="15" x14ac:dyDescent="0.25">
      <c r="A7" s="716"/>
      <c r="B7" s="690" t="s">
        <v>689</v>
      </c>
      <c r="C7" s="242">
        <v>8.2213304800000007</v>
      </c>
      <c r="D7" s="451">
        <v>0.92149231282703103</v>
      </c>
      <c r="E7" s="642">
        <v>6.3380864799999994</v>
      </c>
      <c r="F7" s="451">
        <v>1.198578297848409</v>
      </c>
      <c r="G7" s="642"/>
      <c r="H7" s="451"/>
    </row>
    <row r="8" spans="1:8" ht="15" x14ac:dyDescent="0.25">
      <c r="A8" s="662">
        <v>2017</v>
      </c>
      <c r="B8" s="634"/>
      <c r="C8" s="641" t="s">
        <v>513</v>
      </c>
      <c r="D8" s="641" t="s">
        <v>513</v>
      </c>
      <c r="E8" s="641" t="s">
        <v>513</v>
      </c>
      <c r="F8" s="641" t="s">
        <v>513</v>
      </c>
      <c r="G8" s="641"/>
      <c r="H8" s="641"/>
    </row>
    <row r="9" spans="1:8" ht="15" x14ac:dyDescent="0.25">
      <c r="A9" s="716" t="s">
        <v>513</v>
      </c>
      <c r="B9" s="690" t="s">
        <v>687</v>
      </c>
      <c r="C9" s="242">
        <v>8.4754970299999979</v>
      </c>
      <c r="D9" s="451">
        <v>3.0915500917802441</v>
      </c>
      <c r="E9" s="242">
        <v>6.58015303</v>
      </c>
      <c r="F9" s="451">
        <v>3.8192370956730866</v>
      </c>
      <c r="G9" s="242"/>
      <c r="H9" s="451"/>
    </row>
    <row r="10" spans="1:8" ht="15" x14ac:dyDescent="0.25">
      <c r="A10" s="716" t="s">
        <v>513</v>
      </c>
      <c r="B10" s="690" t="s">
        <v>688</v>
      </c>
      <c r="C10" s="242">
        <v>8.6130582999999987</v>
      </c>
      <c r="D10" s="451">
        <v>1.6230466427288794</v>
      </c>
      <c r="E10" s="242">
        <v>6.7177142999999999</v>
      </c>
      <c r="F10" s="451">
        <v>2.0905481889681821</v>
      </c>
      <c r="G10" s="242"/>
      <c r="H10" s="451"/>
    </row>
    <row r="11" spans="1:8" ht="15" x14ac:dyDescent="0.25">
      <c r="A11" s="716"/>
      <c r="B11" s="690" t="s">
        <v>690</v>
      </c>
      <c r="C11" s="242">
        <v>8.5372844699999977</v>
      </c>
      <c r="D11" s="451">
        <v>-0.87975522004769258</v>
      </c>
      <c r="E11" s="242">
        <v>6.6419404700000007</v>
      </c>
      <c r="F11" s="451">
        <v>-1.1279704169616036</v>
      </c>
      <c r="G11" s="242"/>
      <c r="H11" s="451"/>
    </row>
    <row r="12" spans="1:8" ht="15" x14ac:dyDescent="0.25">
      <c r="A12" s="716"/>
      <c r="B12" s="690" t="s">
        <v>689</v>
      </c>
      <c r="C12" s="242">
        <v>8.4378188399999985</v>
      </c>
      <c r="D12" s="451">
        <v>-1.1650733948191752</v>
      </c>
      <c r="E12" s="242">
        <v>6.5424748399999997</v>
      </c>
      <c r="F12" s="451">
        <v>-1.4975387155193964</v>
      </c>
      <c r="G12" s="242"/>
      <c r="H12" s="451"/>
    </row>
    <row r="13" spans="1:8" ht="15" x14ac:dyDescent="0.25">
      <c r="A13" s="662">
        <v>2018</v>
      </c>
      <c r="B13" s="634" t="s">
        <v>513</v>
      </c>
      <c r="C13" s="641" t="s">
        <v>513</v>
      </c>
      <c r="D13" s="641" t="s">
        <v>513</v>
      </c>
      <c r="E13" s="641" t="s">
        <v>513</v>
      </c>
      <c r="F13" s="641" t="s">
        <v>513</v>
      </c>
      <c r="G13" s="641"/>
      <c r="H13" s="641"/>
    </row>
    <row r="14" spans="1:8" ht="15" x14ac:dyDescent="0.25">
      <c r="A14" s="716" t="s">
        <v>513</v>
      </c>
      <c r="B14" s="690" t="s">
        <v>687</v>
      </c>
      <c r="C14" s="242">
        <v>8.8541459599999985</v>
      </c>
      <c r="D14" s="451">
        <v>4.9340608976620333</v>
      </c>
      <c r="E14" s="242">
        <v>6.9721119600000003</v>
      </c>
      <c r="F14" s="451">
        <v>6.5668899079786245</v>
      </c>
      <c r="G14" s="242"/>
      <c r="H14" s="451"/>
    </row>
    <row r="15" spans="1:8" ht="15" x14ac:dyDescent="0.25">
      <c r="A15" s="716" t="s">
        <v>513</v>
      </c>
      <c r="B15" s="690" t="s">
        <v>688</v>
      </c>
      <c r="C15" s="242">
        <v>8.6007973699999987</v>
      </c>
      <c r="D15" s="451">
        <v>-2.8613554728433672</v>
      </c>
      <c r="E15" s="242">
        <v>6.7187633700000005</v>
      </c>
      <c r="F15" s="451">
        <v>-3.6337424220020682</v>
      </c>
      <c r="G15" s="242"/>
      <c r="H15" s="451"/>
    </row>
    <row r="16" spans="1:8" ht="15" x14ac:dyDescent="0.25">
      <c r="A16" s="716"/>
      <c r="B16" s="690" t="s">
        <v>690</v>
      </c>
      <c r="C16" s="242">
        <v>8.8592170699999997</v>
      </c>
      <c r="D16" s="451">
        <v>3.0046016535790225</v>
      </c>
      <c r="E16" s="242">
        <v>6.9771830700000006</v>
      </c>
      <c r="F16" s="451">
        <v>3.8462390438376182</v>
      </c>
      <c r="G16" s="242"/>
      <c r="H16" s="451"/>
    </row>
    <row r="17" spans="1:8" ht="15" x14ac:dyDescent="0.25">
      <c r="A17" s="665"/>
      <c r="B17" s="212" t="s">
        <v>689</v>
      </c>
      <c r="C17" s="642">
        <v>9.4778791799999986</v>
      </c>
      <c r="D17" s="643">
        <v>6.9832594134641628</v>
      </c>
      <c r="E17" s="642">
        <v>7.5958451799999995</v>
      </c>
      <c r="F17" s="643">
        <v>8.8669324538735204</v>
      </c>
      <c r="G17" s="642"/>
      <c r="H17" s="643"/>
    </row>
    <row r="18" spans="1:8" ht="15" x14ac:dyDescent="0.25">
      <c r="A18" s="662">
        <v>2019</v>
      </c>
      <c r="B18" s="634" t="s">
        <v>513</v>
      </c>
      <c r="C18" s="641" t="s">
        <v>513</v>
      </c>
      <c r="D18" s="641" t="s">
        <v>513</v>
      </c>
      <c r="E18" s="641" t="s">
        <v>513</v>
      </c>
      <c r="F18" s="641" t="s">
        <v>513</v>
      </c>
      <c r="G18" s="641"/>
      <c r="H18" s="641"/>
    </row>
    <row r="19" spans="1:8" ht="15" x14ac:dyDescent="0.25">
      <c r="A19" s="716" t="s">
        <v>513</v>
      </c>
      <c r="B19" s="690" t="s">
        <v>687</v>
      </c>
      <c r="C19" s="242">
        <v>9.1141193000000005</v>
      </c>
      <c r="D19" s="451">
        <v>-3.8379881521131418</v>
      </c>
      <c r="E19" s="242">
        <v>7.2296652999999997</v>
      </c>
      <c r="F19" s="451">
        <v>-4.8207917792237023</v>
      </c>
      <c r="G19" s="242"/>
      <c r="H19" s="451"/>
    </row>
    <row r="20" spans="1:8" ht="15" x14ac:dyDescent="0.25">
      <c r="A20" s="665" t="s">
        <v>513</v>
      </c>
      <c r="B20" s="212" t="s">
        <v>688</v>
      </c>
      <c r="C20" s="642">
        <v>8.6282825199999991</v>
      </c>
      <c r="D20" s="643">
        <v>-5.3305949155175245</v>
      </c>
      <c r="E20" s="642">
        <v>6.7438285199999992</v>
      </c>
      <c r="F20" s="643">
        <v>-6.7200452557603256</v>
      </c>
      <c r="G20" s="642"/>
      <c r="H20" s="643"/>
    </row>
    <row r="21" spans="1:8" ht="15" x14ac:dyDescent="0.25">
      <c r="A21" s="662">
        <v>2020</v>
      </c>
      <c r="B21" s="634" t="s">
        <v>513</v>
      </c>
      <c r="C21" s="641" t="s">
        <v>513</v>
      </c>
      <c r="D21" s="641" t="s">
        <v>513</v>
      </c>
      <c r="E21" s="641" t="s">
        <v>513</v>
      </c>
      <c r="F21" s="641" t="s">
        <v>513</v>
      </c>
      <c r="G21" s="641"/>
      <c r="H21" s="641"/>
    </row>
    <row r="22" spans="1:8" ht="15" x14ac:dyDescent="0.25">
      <c r="A22" s="716"/>
      <c r="B22" s="690" t="s">
        <v>687</v>
      </c>
      <c r="C22" s="242">
        <v>8.3495372399999983</v>
      </c>
      <c r="D22" s="451">
        <v>-3.2305998250970669</v>
      </c>
      <c r="E22" s="242">
        <v>6.4662932399999997</v>
      </c>
      <c r="F22" s="451">
        <v>-4.1153964573227242</v>
      </c>
      <c r="G22" s="242"/>
      <c r="H22" s="451"/>
    </row>
    <row r="23" spans="1:8" s="1" customFormat="1" ht="15" x14ac:dyDescent="0.25">
      <c r="A23" s="716" t="s">
        <v>513</v>
      </c>
      <c r="B23" s="690" t="s">
        <v>690</v>
      </c>
      <c r="C23" s="242">
        <v>7.9797079999999987</v>
      </c>
      <c r="D23" s="451">
        <v>-4.4293381701235424</v>
      </c>
      <c r="E23" s="242">
        <v>6.0964640000000001</v>
      </c>
      <c r="F23" s="451">
        <v>-5.7193391371777569</v>
      </c>
      <c r="G23" s="242"/>
      <c r="H23" s="451"/>
    </row>
    <row r="24" spans="1:8" s="1" customFormat="1" ht="15" x14ac:dyDescent="0.25">
      <c r="A24" s="665"/>
      <c r="B24" s="212" t="s">
        <v>689</v>
      </c>
      <c r="C24" s="642">
        <v>7.7840267999999995</v>
      </c>
      <c r="D24" s="643">
        <v>-2.452235094316725</v>
      </c>
      <c r="E24" s="642">
        <v>5.7697397999999991</v>
      </c>
      <c r="F24" s="643">
        <v>-5.3592410288980794</v>
      </c>
      <c r="G24" s="642"/>
      <c r="H24" s="643"/>
    </row>
    <row r="25" spans="1:8" s="1" customFormat="1" ht="15" x14ac:dyDescent="0.25">
      <c r="A25" s="662">
        <v>2021</v>
      </c>
      <c r="B25" s="634"/>
      <c r="C25" s="641" t="s">
        <v>513</v>
      </c>
      <c r="D25" s="641" t="s">
        <v>513</v>
      </c>
      <c r="E25" s="641" t="s">
        <v>513</v>
      </c>
      <c r="F25" s="641" t="s">
        <v>513</v>
      </c>
      <c r="G25" s="641"/>
      <c r="H25" s="641"/>
    </row>
    <row r="26" spans="1:8" s="1" customFormat="1" ht="15" x14ac:dyDescent="0.25">
      <c r="A26" s="716" t="s">
        <v>513</v>
      </c>
      <c r="B26" s="690" t="s">
        <v>687</v>
      </c>
      <c r="C26" s="242">
        <v>8.1517022399999988</v>
      </c>
      <c r="D26" s="451">
        <v>4.7234606129567709</v>
      </c>
      <c r="E26" s="242">
        <v>6.1374152400000002</v>
      </c>
      <c r="F26" s="451">
        <v>6.3724787034590564</v>
      </c>
      <c r="G26" s="242"/>
      <c r="H26" s="451"/>
    </row>
    <row r="27" spans="1:8" s="690" customFormat="1" ht="15" x14ac:dyDescent="0.25">
      <c r="A27" s="716"/>
      <c r="B27" s="690" t="s">
        <v>690</v>
      </c>
      <c r="C27" s="242">
        <v>8.3919162799999985</v>
      </c>
      <c r="D27" s="451">
        <v>2.9467960547096692</v>
      </c>
      <c r="E27" s="242">
        <v>6.3776292799999998</v>
      </c>
      <c r="F27" s="451">
        <v>3.9139284308877831</v>
      </c>
      <c r="G27" s="242"/>
      <c r="H27" s="451"/>
    </row>
    <row r="28" spans="1:8" s="1" customFormat="1" ht="15" x14ac:dyDescent="0.25">
      <c r="A28" s="665"/>
      <c r="B28" s="212" t="s">
        <v>689</v>
      </c>
      <c r="C28" s="642">
        <v>8.3238000000000003</v>
      </c>
      <c r="D28" s="643">
        <v>-0.8</v>
      </c>
      <c r="E28" s="642">
        <v>7.1341999999999999</v>
      </c>
      <c r="F28" s="643">
        <v>11.9</v>
      </c>
      <c r="G28" s="642">
        <v>6.7427999999999999</v>
      </c>
      <c r="H28" s="643"/>
    </row>
    <row r="29" spans="1:8" s="1" customFormat="1" x14ac:dyDescent="0.2">
      <c r="A29" s="744" t="s">
        <v>260</v>
      </c>
      <c r="H29" s="55" t="s">
        <v>575</v>
      </c>
    </row>
    <row r="30" spans="1:8" s="1" customFormat="1" x14ac:dyDescent="0.2">
      <c r="A30" s="744" t="s">
        <v>664</v>
      </c>
    </row>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9">
        <f>INDICE!A3</f>
        <v>44501</v>
      </c>
      <c r="C3" s="810"/>
      <c r="D3" s="810" t="s">
        <v>115</v>
      </c>
      <c r="E3" s="810"/>
      <c r="F3" s="810" t="s">
        <v>116</v>
      </c>
      <c r="G3" s="810"/>
      <c r="H3" s="810"/>
      <c r="I3"/>
    </row>
    <row r="4" spans="1:9" ht="14.25" x14ac:dyDescent="0.2">
      <c r="A4" s="66"/>
      <c r="B4" s="63" t="s">
        <v>47</v>
      </c>
      <c r="C4" s="63" t="s">
        <v>425</v>
      </c>
      <c r="D4" s="63" t="s">
        <v>47</v>
      </c>
      <c r="E4" s="63" t="s">
        <v>425</v>
      </c>
      <c r="F4" s="63" t="s">
        <v>47</v>
      </c>
      <c r="G4" s="64" t="s">
        <v>425</v>
      </c>
      <c r="H4" s="64" t="s">
        <v>121</v>
      </c>
      <c r="I4"/>
    </row>
    <row r="5" spans="1:9" ht="14.25" x14ac:dyDescent="0.2">
      <c r="A5" s="3" t="s">
        <v>515</v>
      </c>
      <c r="B5" s="307">
        <v>182.18990999999997</v>
      </c>
      <c r="C5" s="72">
        <v>16.963136275057039</v>
      </c>
      <c r="D5" s="71">
        <v>1582.9829099999999</v>
      </c>
      <c r="E5" s="72">
        <v>-16.140227597879448</v>
      </c>
      <c r="F5" s="71">
        <v>1787.7023399999996</v>
      </c>
      <c r="G5" s="72">
        <v>-16.349532438623442</v>
      </c>
      <c r="H5" s="310">
        <v>3.3749118679805177</v>
      </c>
      <c r="I5"/>
    </row>
    <row r="6" spans="1:9" ht="14.25" x14ac:dyDescent="0.2">
      <c r="A6" s="3" t="s">
        <v>48</v>
      </c>
      <c r="B6" s="308">
        <v>448.28533999999974</v>
      </c>
      <c r="C6" s="59">
        <v>39.240623337572373</v>
      </c>
      <c r="D6" s="58">
        <v>4796.2013499999985</v>
      </c>
      <c r="E6" s="59">
        <v>23.970494565340765</v>
      </c>
      <c r="F6" s="58">
        <v>5180.6304199999986</v>
      </c>
      <c r="G6" s="59">
        <v>19.936353679511274</v>
      </c>
      <c r="H6" s="311">
        <v>9.7802473582256972</v>
      </c>
      <c r="I6"/>
    </row>
    <row r="7" spans="1:9" ht="14.25" x14ac:dyDescent="0.2">
      <c r="A7" s="3" t="s">
        <v>49</v>
      </c>
      <c r="B7" s="308">
        <v>376.76836999999978</v>
      </c>
      <c r="C7" s="59">
        <v>196.63404677921113</v>
      </c>
      <c r="D7" s="58">
        <v>2947.5957800000006</v>
      </c>
      <c r="E7" s="59">
        <v>30.620126897572959</v>
      </c>
      <c r="F7" s="58">
        <v>3108.9157100000007</v>
      </c>
      <c r="G7" s="59">
        <v>12.116767358836503</v>
      </c>
      <c r="H7" s="311">
        <v>5.8691630544210636</v>
      </c>
      <c r="I7"/>
    </row>
    <row r="8" spans="1:9" ht="14.25" x14ac:dyDescent="0.2">
      <c r="A8" s="3" t="s">
        <v>122</v>
      </c>
      <c r="B8" s="308">
        <v>2861.7107099999989</v>
      </c>
      <c r="C8" s="59">
        <v>21.223558848240657</v>
      </c>
      <c r="D8" s="58">
        <v>28397.642609999995</v>
      </c>
      <c r="E8" s="59">
        <v>9.7509944145725722</v>
      </c>
      <c r="F8" s="58">
        <v>31071.297210000001</v>
      </c>
      <c r="G8" s="59">
        <v>8.6353435114845869</v>
      </c>
      <c r="H8" s="311">
        <v>58.657913770800896</v>
      </c>
      <c r="I8"/>
    </row>
    <row r="9" spans="1:9" ht="14.25" x14ac:dyDescent="0.2">
      <c r="A9" s="3" t="s">
        <v>123</v>
      </c>
      <c r="B9" s="308">
        <v>549.01700000000005</v>
      </c>
      <c r="C9" s="59">
        <v>20.450234740146346</v>
      </c>
      <c r="D9" s="58">
        <v>5692.967200000001</v>
      </c>
      <c r="E9" s="59">
        <v>8.1602390958081852</v>
      </c>
      <c r="F9" s="58">
        <v>6222.3363300000019</v>
      </c>
      <c r="G9" s="73">
        <v>6.7984246899531362</v>
      </c>
      <c r="H9" s="311">
        <v>11.746830698159377</v>
      </c>
      <c r="I9"/>
    </row>
    <row r="10" spans="1:9" ht="14.25" x14ac:dyDescent="0.2">
      <c r="A10" s="3" t="s">
        <v>612</v>
      </c>
      <c r="B10" s="308">
        <v>301.971</v>
      </c>
      <c r="C10" s="336">
        <v>-43.595675631785454</v>
      </c>
      <c r="D10" s="58">
        <v>5086.1740876783033</v>
      </c>
      <c r="E10" s="336">
        <v>-0.55098972433653404</v>
      </c>
      <c r="F10" s="58">
        <v>5599.4594368634953</v>
      </c>
      <c r="G10" s="59">
        <v>1.6768938697067022</v>
      </c>
      <c r="H10" s="311">
        <v>10.570933250412438</v>
      </c>
      <c r="I10"/>
    </row>
    <row r="11" spans="1:9" ht="14.25" x14ac:dyDescent="0.2">
      <c r="A11" s="60" t="s">
        <v>613</v>
      </c>
      <c r="B11" s="61">
        <v>4719.942329999998</v>
      </c>
      <c r="C11" s="62">
        <v>19.29310567778257</v>
      </c>
      <c r="D11" s="61">
        <v>48503.5639376783</v>
      </c>
      <c r="E11" s="62">
        <v>9.5741489507982731</v>
      </c>
      <c r="F11" s="61">
        <v>52970.341446863502</v>
      </c>
      <c r="G11" s="62">
        <v>7.7413934846349957</v>
      </c>
      <c r="H11" s="62">
        <v>100</v>
      </c>
      <c r="I11"/>
    </row>
    <row r="12" spans="1:9" ht="14.25" x14ac:dyDescent="0.2">
      <c r="A12" s="3"/>
      <c r="B12" s="3"/>
      <c r="C12" s="3"/>
      <c r="D12" s="3"/>
      <c r="E12" s="3"/>
      <c r="F12" s="3"/>
      <c r="G12" s="3"/>
      <c r="H12" s="79" t="s">
        <v>221</v>
      </c>
      <c r="I12"/>
    </row>
    <row r="13" spans="1:9" ht="14.25" x14ac:dyDescent="0.2">
      <c r="A13" s="80" t="s">
        <v>482</v>
      </c>
      <c r="B13" s="3"/>
      <c r="C13" s="3"/>
      <c r="D13" s="3"/>
      <c r="E13" s="3"/>
      <c r="F13" s="3"/>
      <c r="G13" s="3"/>
      <c r="H13" s="3"/>
      <c r="I13"/>
    </row>
    <row r="14" spans="1:9" ht="14.25" x14ac:dyDescent="0.2">
      <c r="A14" s="80" t="s">
        <v>426</v>
      </c>
      <c r="B14" s="58"/>
      <c r="C14" s="3"/>
      <c r="D14" s="3"/>
      <c r="E14" s="3"/>
      <c r="F14" s="3"/>
      <c r="G14" s="3"/>
      <c r="H14" s="3"/>
      <c r="I14"/>
    </row>
    <row r="15" spans="1:9" ht="14.25" x14ac:dyDescent="0.2">
      <c r="A15" s="80" t="s">
        <v>427</v>
      </c>
      <c r="B15" s="3"/>
      <c r="C15" s="3"/>
      <c r="D15" s="3"/>
      <c r="E15" s="3"/>
      <c r="F15" s="3"/>
      <c r="G15" s="3"/>
      <c r="H15" s="3"/>
      <c r="I15"/>
    </row>
    <row r="16" spans="1:9" ht="14.25" x14ac:dyDescent="0.2">
      <c r="A16" s="133" t="s">
        <v>536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57" priority="8" operator="equal">
      <formula>0</formula>
    </cfRule>
  </conditionalFormatting>
  <conditionalFormatting sqref="E10">
    <cfRule type="cellIs" dxfId="256" priority="9" operator="between">
      <formula>0</formula>
      <formula>0.5</formula>
    </cfRule>
  </conditionalFormatting>
  <conditionalFormatting sqref="C10">
    <cfRule type="cellIs" dxfId="255" priority="7" operator="between">
      <formula>0</formula>
      <formula>0.5</formula>
    </cfRule>
  </conditionalFormatting>
  <conditionalFormatting sqref="C10">
    <cfRule type="cellIs" dxfId="254"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367</v>
      </c>
    </row>
    <row r="2" spans="1:13" x14ac:dyDescent="0.2">
      <c r="A2" s="158"/>
      <c r="M2" s="161"/>
    </row>
    <row r="3" spans="1:13" x14ac:dyDescent="0.2">
      <c r="A3" s="191"/>
      <c r="B3" s="145">
        <v>2020</v>
      </c>
      <c r="C3" s="145">
        <v>2021</v>
      </c>
      <c r="D3" s="145" t="s">
        <v>513</v>
      </c>
      <c r="E3" s="145" t="s">
        <v>513</v>
      </c>
      <c r="F3" s="145" t="s">
        <v>513</v>
      </c>
      <c r="G3" s="145" t="s">
        <v>513</v>
      </c>
      <c r="H3" s="145" t="s">
        <v>513</v>
      </c>
      <c r="I3" s="145" t="s">
        <v>513</v>
      </c>
      <c r="J3" s="145" t="s">
        <v>513</v>
      </c>
      <c r="K3" s="145" t="s">
        <v>513</v>
      </c>
      <c r="L3" s="145" t="s">
        <v>513</v>
      </c>
      <c r="M3" s="145" t="s">
        <v>513</v>
      </c>
    </row>
    <row r="4" spans="1:13" x14ac:dyDescent="0.2">
      <c r="B4" s="548">
        <v>44166</v>
      </c>
      <c r="C4" s="548">
        <v>44197</v>
      </c>
      <c r="D4" s="548">
        <v>44228</v>
      </c>
      <c r="E4" s="548">
        <v>44256</v>
      </c>
      <c r="F4" s="548">
        <v>44287</v>
      </c>
      <c r="G4" s="548">
        <v>44317</v>
      </c>
      <c r="H4" s="548">
        <v>44348</v>
      </c>
      <c r="I4" s="548">
        <v>44378</v>
      </c>
      <c r="J4" s="548">
        <v>44409</v>
      </c>
      <c r="K4" s="548">
        <v>44440</v>
      </c>
      <c r="L4" s="548">
        <v>44470</v>
      </c>
      <c r="M4" s="548">
        <v>44501</v>
      </c>
    </row>
    <row r="5" spans="1:13" x14ac:dyDescent="0.2">
      <c r="A5" s="563" t="s">
        <v>544</v>
      </c>
      <c r="B5" s="550">
        <v>2.5678181818181818</v>
      </c>
      <c r="C5" s="550">
        <v>2.7125263157894737</v>
      </c>
      <c r="D5" s="550">
        <v>5.353210526315789</v>
      </c>
      <c r="E5" s="550">
        <v>2.618347826086957</v>
      </c>
      <c r="F5" s="550">
        <v>2.662666666666667</v>
      </c>
      <c r="G5" s="550">
        <v>2.9111500000000001</v>
      </c>
      <c r="H5" s="550">
        <v>3.2576363636363639</v>
      </c>
      <c r="I5" s="550">
        <v>3.8396190476190473</v>
      </c>
      <c r="J5" s="550">
        <v>4.0652727272727276</v>
      </c>
      <c r="K5" s="550">
        <v>5.1609047619047619</v>
      </c>
      <c r="L5" s="550">
        <v>5.5246666666666666</v>
      </c>
      <c r="M5" s="550">
        <v>5.0506500000000001</v>
      </c>
    </row>
    <row r="6" spans="1:13" x14ac:dyDescent="0.2">
      <c r="A6" s="18" t="s">
        <v>545</v>
      </c>
      <c r="B6" s="550">
        <v>45.859523809523814</v>
      </c>
      <c r="C6" s="550">
        <v>59.254999999999995</v>
      </c>
      <c r="D6" s="550">
        <v>46.071500000000007</v>
      </c>
      <c r="E6" s="550">
        <v>45.19130434782609</v>
      </c>
      <c r="F6" s="550">
        <v>55.897499999999994</v>
      </c>
      <c r="G6" s="550">
        <v>65.784210526315789</v>
      </c>
      <c r="H6" s="550">
        <v>72.249090909090924</v>
      </c>
      <c r="I6" s="550">
        <v>90.462727272727264</v>
      </c>
      <c r="J6" s="550">
        <v>109.64761904761906</v>
      </c>
      <c r="K6" s="550">
        <v>157.72499999999999</v>
      </c>
      <c r="L6" s="550">
        <v>207.20714285714288</v>
      </c>
      <c r="M6" s="550">
        <v>200.98863636363637</v>
      </c>
    </row>
    <row r="7" spans="1:13" x14ac:dyDescent="0.2">
      <c r="A7" s="525" t="s">
        <v>546</v>
      </c>
      <c r="B7" s="550">
        <v>16.288181818181819</v>
      </c>
      <c r="C7" s="550">
        <v>20.448571428571434</v>
      </c>
      <c r="D7" s="550">
        <v>17.413499999999999</v>
      </c>
      <c r="E7" s="550">
        <v>17.796521739130434</v>
      </c>
      <c r="F7" s="550">
        <v>20.845714285714287</v>
      </c>
      <c r="G7" s="550">
        <v>25.267142857142858</v>
      </c>
      <c r="H7" s="550">
        <v>29.239090909090908</v>
      </c>
      <c r="I7" s="550">
        <v>36.212727272727271</v>
      </c>
      <c r="J7" s="550">
        <v>44.306666666666665</v>
      </c>
      <c r="K7" s="550">
        <v>64.826363636363638</v>
      </c>
      <c r="L7" s="550">
        <v>87.698095238095249</v>
      </c>
      <c r="M7" s="590">
        <v>81.949090909090913</v>
      </c>
    </row>
    <row r="8" spans="1:13" x14ac:dyDescent="0.2">
      <c r="A8" s="449" t="s">
        <v>547</v>
      </c>
      <c r="B8" s="591">
        <v>18.203548387096777</v>
      </c>
      <c r="C8" s="591">
        <v>28.265806451612903</v>
      </c>
      <c r="D8" s="591">
        <v>16.845000000000002</v>
      </c>
      <c r="E8" s="591">
        <v>17.533225806451615</v>
      </c>
      <c r="F8" s="591">
        <v>21.084999999999994</v>
      </c>
      <c r="G8" s="591">
        <v>25.007741935483871</v>
      </c>
      <c r="H8" s="591">
        <v>28.964333333333332</v>
      </c>
      <c r="I8" s="591">
        <v>36.690000000000012</v>
      </c>
      <c r="J8" s="591">
        <v>44.920967741935485</v>
      </c>
      <c r="K8" s="591">
        <v>65.793666666666653</v>
      </c>
      <c r="L8" s="591">
        <v>89.250322580645175</v>
      </c>
      <c r="M8" s="591">
        <v>84.08533333333331</v>
      </c>
    </row>
    <row r="9" spans="1:13" x14ac:dyDescent="0.2">
      <c r="M9" s="161" t="s">
        <v>548</v>
      </c>
    </row>
    <row r="10" spans="1:13" x14ac:dyDescent="0.2">
      <c r="A10" s="45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58">
        <f>INDICE!A3</f>
        <v>44501</v>
      </c>
      <c r="C3" s="859">
        <v>41671</v>
      </c>
      <c r="D3" s="858">
        <f>DATE(YEAR(B3),MONTH(B3)-1,1)</f>
        <v>44470</v>
      </c>
      <c r="E3" s="859"/>
      <c r="F3" s="858">
        <f>DATE(YEAR(B3)-1,MONTH(B3),1)</f>
        <v>44136</v>
      </c>
      <c r="G3" s="859"/>
      <c r="H3" s="802" t="s">
        <v>425</v>
      </c>
      <c r="I3" s="80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40">
        <f>D3</f>
        <v>44470</v>
      </c>
      <c r="I4" s="287">
        <f>F3</f>
        <v>44136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369</v>
      </c>
      <c r="B5" s="241">
        <v>5450.482</v>
      </c>
      <c r="C5" s="454">
        <v>36.002496304621026</v>
      </c>
      <c r="D5" s="241">
        <v>5373.8190000000004</v>
      </c>
      <c r="E5" s="454">
        <v>35.851196378840491</v>
      </c>
      <c r="F5" s="241">
        <v>5842</v>
      </c>
      <c r="G5" s="454">
        <v>33.082280989863527</v>
      </c>
      <c r="H5" s="644">
        <v>1.4266018263733771</v>
      </c>
      <c r="I5" s="247">
        <v>-6.701780212256077</v>
      </c>
      <c r="K5" s="246"/>
    </row>
    <row r="6" spans="1:71" s="13" customFormat="1" ht="15" x14ac:dyDescent="0.2">
      <c r="A6" s="16" t="s">
        <v>117</v>
      </c>
      <c r="B6" s="241">
        <v>9688.6959999999999</v>
      </c>
      <c r="C6" s="454">
        <v>63.997503695378967</v>
      </c>
      <c r="D6" s="241">
        <v>9615.4130000000005</v>
      </c>
      <c r="E6" s="454">
        <v>64.148803621159516</v>
      </c>
      <c r="F6" s="241">
        <v>11817</v>
      </c>
      <c r="G6" s="454">
        <v>66.91771901013648</v>
      </c>
      <c r="H6" s="247">
        <v>0.76214095015990935</v>
      </c>
      <c r="I6" s="247">
        <v>-18.010527206566813</v>
      </c>
      <c r="K6" s="246"/>
    </row>
    <row r="7" spans="1:71" s="69" customFormat="1" ht="12.75" x14ac:dyDescent="0.2">
      <c r="A7" s="76" t="s">
        <v>114</v>
      </c>
      <c r="B7" s="77">
        <v>15139.178</v>
      </c>
      <c r="C7" s="78">
        <v>100</v>
      </c>
      <c r="D7" s="77">
        <v>14989.232</v>
      </c>
      <c r="E7" s="78">
        <v>100</v>
      </c>
      <c r="F7" s="77">
        <v>17659</v>
      </c>
      <c r="G7" s="78">
        <v>100</v>
      </c>
      <c r="H7" s="78">
        <v>1.00035812375177</v>
      </c>
      <c r="I7" s="645">
        <v>-14.269335749476189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221</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2" t="s">
        <v>497</v>
      </c>
      <c r="B9" s="244"/>
      <c r="C9" s="245"/>
      <c r="D9" s="244"/>
      <c r="E9" s="244"/>
      <c r="F9" s="244"/>
      <c r="G9" s="244"/>
      <c r="H9" s="244"/>
      <c r="I9" s="244"/>
      <c r="J9" s="244"/>
      <c r="K9" s="244"/>
      <c r="L9" s="244"/>
    </row>
    <row r="10" spans="1:71" x14ac:dyDescent="0.2">
      <c r="A10" s="453" t="s">
        <v>467</v>
      </c>
    </row>
    <row r="11" spans="1:71" x14ac:dyDescent="0.2">
      <c r="A11" s="452" t="s">
        <v>536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58">
        <f>INDICE!A3</f>
        <v>44501</v>
      </c>
      <c r="C3" s="859">
        <v>41671</v>
      </c>
      <c r="D3" s="858">
        <f>DATE(YEAR(B3),MONTH(B3)-1,1)</f>
        <v>44470</v>
      </c>
      <c r="E3" s="859"/>
      <c r="F3" s="858">
        <f>DATE(YEAR(B3)-1,MONTH(B3),1)</f>
        <v>44136</v>
      </c>
      <c r="G3" s="859"/>
      <c r="H3" s="802" t="s">
        <v>425</v>
      </c>
      <c r="I3" s="80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44470</v>
      </c>
      <c r="I4" s="287">
        <f>F3</f>
        <v>44136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469</v>
      </c>
      <c r="B5" s="241">
        <v>5632.0219999999999</v>
      </c>
      <c r="C5" s="454">
        <v>38.132068851064993</v>
      </c>
      <c r="D5" s="241">
        <v>5697.3620000000001</v>
      </c>
      <c r="E5" s="454">
        <v>38.851728794466801</v>
      </c>
      <c r="F5" s="241">
        <v>6206</v>
      </c>
      <c r="G5" s="454">
        <v>36.808667878301335</v>
      </c>
      <c r="H5" s="447">
        <v>-1.1468465581088256</v>
      </c>
      <c r="I5" s="703">
        <v>-9.2487592652271999</v>
      </c>
      <c r="K5" s="246"/>
    </row>
    <row r="6" spans="1:71" s="13" customFormat="1" ht="15" x14ac:dyDescent="0.2">
      <c r="A6" s="16" t="s">
        <v>519</v>
      </c>
      <c r="B6" s="241">
        <v>9137.7562199999975</v>
      </c>
      <c r="C6" s="454">
        <v>61.867931148935021</v>
      </c>
      <c r="D6" s="241">
        <v>8967.0099000000046</v>
      </c>
      <c r="E6" s="454">
        <v>61.148271205533199</v>
      </c>
      <c r="F6" s="241">
        <v>10654.159189999997</v>
      </c>
      <c r="G6" s="454">
        <v>63.19133212169865</v>
      </c>
      <c r="H6" s="402">
        <v>1.9041611630203823</v>
      </c>
      <c r="I6" s="402">
        <v>-14.232967078465435</v>
      </c>
      <c r="K6" s="246"/>
    </row>
    <row r="7" spans="1:71" s="69" customFormat="1" ht="12.75" x14ac:dyDescent="0.2">
      <c r="A7" s="76" t="s">
        <v>114</v>
      </c>
      <c r="B7" s="77">
        <v>14769.778219999997</v>
      </c>
      <c r="C7" s="78">
        <v>100</v>
      </c>
      <c r="D7" s="77">
        <v>14664.371900000006</v>
      </c>
      <c r="E7" s="78">
        <v>100</v>
      </c>
      <c r="F7" s="77">
        <v>16860.159189999998</v>
      </c>
      <c r="G7" s="78">
        <v>100</v>
      </c>
      <c r="H7" s="78">
        <v>0.71879191770900819</v>
      </c>
      <c r="I7" s="78">
        <v>-12.398346578126242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2" t="s">
        <v>497</v>
      </c>
    </row>
    <row r="10" spans="1:71" x14ac:dyDescent="0.2">
      <c r="A10" s="452" t="s">
        <v>467</v>
      </c>
    </row>
    <row r="11" spans="1:71" x14ac:dyDescent="0.2">
      <c r="A11" s="438" t="s">
        <v>536</v>
      </c>
    </row>
    <row r="12" spans="1:71" x14ac:dyDescent="0.2">
      <c r="C12" s="1" t="s">
        <v>373</v>
      </c>
    </row>
  </sheetData>
  <mergeCells count="4">
    <mergeCell ref="B3:C3"/>
    <mergeCell ref="D3:E3"/>
    <mergeCell ref="F3:G3"/>
    <mergeCell ref="H3:I3"/>
  </mergeCells>
  <conditionalFormatting sqref="I5">
    <cfRule type="cellIs" dxfId="4" priority="3" operator="between">
      <formula>-0.5</formula>
      <formula>0.5</formula>
    </cfRule>
    <cfRule type="cellIs" dxfId="3"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7" t="s">
        <v>506</v>
      </c>
      <c r="B1" s="847"/>
      <c r="C1" s="847"/>
      <c r="D1" s="847"/>
      <c r="E1" s="847"/>
      <c r="F1" s="847"/>
    </row>
    <row r="2" spans="1:9" x14ac:dyDescent="0.2">
      <c r="A2" s="848"/>
      <c r="B2" s="848"/>
      <c r="C2" s="848"/>
      <c r="D2" s="848"/>
      <c r="E2" s="848"/>
      <c r="F2" s="848"/>
      <c r="I2" s="161" t="s">
        <v>468</v>
      </c>
    </row>
    <row r="3" spans="1:9" x14ac:dyDescent="0.2">
      <c r="A3" s="255"/>
      <c r="B3" s="257"/>
      <c r="C3" s="257"/>
      <c r="D3" s="809">
        <f>INDICE!A3</f>
        <v>44501</v>
      </c>
      <c r="E3" s="809">
        <v>41671</v>
      </c>
      <c r="F3" s="809">
        <f>DATE(YEAR(D3),MONTH(D3)-1,1)</f>
        <v>44470</v>
      </c>
      <c r="G3" s="809"/>
      <c r="H3" s="812">
        <f>DATE(YEAR(D3)-1,MONTH(D3),1)</f>
        <v>44136</v>
      </c>
      <c r="I3" s="812"/>
    </row>
    <row r="4" spans="1:9" x14ac:dyDescent="0.2">
      <c r="A4" s="221"/>
      <c r="B4" s="222"/>
      <c r="C4" s="222"/>
      <c r="D4" s="82" t="s">
        <v>372</v>
      </c>
      <c r="E4" s="184" t="s">
        <v>106</v>
      </c>
      <c r="F4" s="82" t="s">
        <v>372</v>
      </c>
      <c r="G4" s="184" t="s">
        <v>106</v>
      </c>
      <c r="H4" s="82" t="s">
        <v>372</v>
      </c>
      <c r="I4" s="184" t="s">
        <v>106</v>
      </c>
    </row>
    <row r="5" spans="1:9" x14ac:dyDescent="0.2">
      <c r="A5" s="551" t="s">
        <v>371</v>
      </c>
      <c r="B5" s="166"/>
      <c r="C5" s="166"/>
      <c r="D5" s="402">
        <v>121.74913783606269</v>
      </c>
      <c r="E5" s="457">
        <v>100</v>
      </c>
      <c r="F5" s="402">
        <v>120.8108362903932</v>
      </c>
      <c r="G5" s="457">
        <v>100</v>
      </c>
      <c r="H5" s="402">
        <v>108.53617021276595</v>
      </c>
      <c r="I5" s="457">
        <v>100</v>
      </c>
    </row>
    <row r="6" spans="1:9" x14ac:dyDescent="0.2">
      <c r="A6" s="592" t="s">
        <v>465</v>
      </c>
      <c r="B6" s="166"/>
      <c r="C6" s="166"/>
      <c r="D6" s="402">
        <v>75.791792924073903</v>
      </c>
      <c r="E6" s="457">
        <v>62.252426810717019</v>
      </c>
      <c r="F6" s="402">
        <v>74.305033632542248</v>
      </c>
      <c r="G6" s="457">
        <v>61.505272137952197</v>
      </c>
      <c r="H6" s="402">
        <v>68.439330413016265</v>
      </c>
      <c r="I6" s="457">
        <v>63.056702921111984</v>
      </c>
    </row>
    <row r="7" spans="1:9" x14ac:dyDescent="0.2">
      <c r="A7" s="592" t="s">
        <v>466</v>
      </c>
      <c r="B7" s="166"/>
      <c r="C7" s="166"/>
      <c r="D7" s="402">
        <v>45.957344911988791</v>
      </c>
      <c r="E7" s="457">
        <v>37.747573189282988</v>
      </c>
      <c r="F7" s="402">
        <v>46.50580265785095</v>
      </c>
      <c r="G7" s="457">
        <v>38.494727862047803</v>
      </c>
      <c r="H7" s="402">
        <v>40.096839799749688</v>
      </c>
      <c r="I7" s="457">
        <v>36.943297078888016</v>
      </c>
    </row>
    <row r="8" spans="1:9" x14ac:dyDescent="0.2">
      <c r="A8" s="552" t="s">
        <v>619</v>
      </c>
      <c r="B8" s="254"/>
      <c r="C8" s="254"/>
      <c r="D8" s="450">
        <v>90</v>
      </c>
      <c r="E8" s="458"/>
      <c r="F8" s="450">
        <v>90</v>
      </c>
      <c r="G8" s="458"/>
      <c r="H8" s="450">
        <v>90</v>
      </c>
      <c r="I8" s="458"/>
    </row>
    <row r="9" spans="1:9" x14ac:dyDescent="0.2">
      <c r="B9" s="133"/>
      <c r="C9" s="133"/>
      <c r="D9" s="133"/>
      <c r="E9" s="226"/>
      <c r="I9" s="161" t="s">
        <v>221</v>
      </c>
    </row>
    <row r="10" spans="1:9" x14ac:dyDescent="0.2">
      <c r="A10" s="409" t="s">
        <v>580</v>
      </c>
      <c r="B10" s="252"/>
      <c r="C10" s="252"/>
      <c r="D10" s="252"/>
      <c r="E10" s="252"/>
      <c r="F10" s="252"/>
      <c r="G10" s="252"/>
      <c r="H10" s="252"/>
      <c r="I10" s="252"/>
    </row>
    <row r="11" spans="1:9" x14ac:dyDescent="0.2">
      <c r="A11" s="409" t="s">
        <v>557</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7" t="s">
        <v>469</v>
      </c>
      <c r="B1" s="847"/>
      <c r="C1" s="847"/>
      <c r="D1" s="847"/>
      <c r="E1" s="256"/>
      <c r="F1" s="1"/>
      <c r="G1" s="1"/>
      <c r="H1" s="1"/>
      <c r="I1" s="1"/>
    </row>
    <row r="2" spans="1:40" ht="15" x14ac:dyDescent="0.2">
      <c r="A2" s="847"/>
      <c r="B2" s="847"/>
      <c r="C2" s="847"/>
      <c r="D2" s="847"/>
      <c r="E2" s="256"/>
      <c r="F2" s="1"/>
      <c r="G2" s="212"/>
      <c r="H2" s="251"/>
      <c r="I2" s="250" t="s">
        <v>151</v>
      </c>
    </row>
    <row r="3" spans="1:40" x14ac:dyDescent="0.2">
      <c r="A3" s="255"/>
      <c r="B3" s="858">
        <f>INDICE!A3</f>
        <v>44501</v>
      </c>
      <c r="C3" s="859">
        <v>41671</v>
      </c>
      <c r="D3" s="858">
        <f>DATE(YEAR(B3),MONTH(B3)-1,1)</f>
        <v>44470</v>
      </c>
      <c r="E3" s="859"/>
      <c r="F3" s="858">
        <f>DATE(YEAR(B3)-1,MONTH(B3),1)</f>
        <v>44136</v>
      </c>
      <c r="G3" s="859"/>
      <c r="H3" s="802" t="s">
        <v>425</v>
      </c>
      <c r="I3" s="802"/>
    </row>
    <row r="4" spans="1:40" x14ac:dyDescent="0.2">
      <c r="A4" s="221"/>
      <c r="B4" s="184" t="s">
        <v>47</v>
      </c>
      <c r="C4" s="184" t="s">
        <v>106</v>
      </c>
      <c r="D4" s="184" t="s">
        <v>47</v>
      </c>
      <c r="E4" s="184" t="s">
        <v>106</v>
      </c>
      <c r="F4" s="184" t="s">
        <v>47</v>
      </c>
      <c r="G4" s="184" t="s">
        <v>106</v>
      </c>
      <c r="H4" s="742">
        <f>D3</f>
        <v>44470</v>
      </c>
      <c r="I4" s="742">
        <f>F3</f>
        <v>44136</v>
      </c>
    </row>
    <row r="5" spans="1:40" x14ac:dyDescent="0.2">
      <c r="A5" s="551" t="s">
        <v>48</v>
      </c>
      <c r="B5" s="240">
        <v>435.53</v>
      </c>
      <c r="C5" s="247">
        <v>7.7331018948434496</v>
      </c>
      <c r="D5" s="240">
        <v>435.53</v>
      </c>
      <c r="E5" s="247">
        <v>7.6444150819273897</v>
      </c>
      <c r="F5" s="240">
        <v>436</v>
      </c>
      <c r="G5" s="247">
        <v>7.0254592330003227</v>
      </c>
      <c r="H5" s="439">
        <v>0</v>
      </c>
      <c r="I5" s="402">
        <v>-0.10779816513762094</v>
      </c>
    </row>
    <row r="6" spans="1:40" x14ac:dyDescent="0.2">
      <c r="A6" s="592" t="s">
        <v>49</v>
      </c>
      <c r="B6" s="240">
        <v>332.19900000000001</v>
      </c>
      <c r="C6" s="247">
        <v>5.8983967037060578</v>
      </c>
      <c r="D6" s="240">
        <v>336.11700000000002</v>
      </c>
      <c r="E6" s="247">
        <v>5.8995198128537387</v>
      </c>
      <c r="F6" s="240">
        <v>337</v>
      </c>
      <c r="G6" s="247">
        <v>5.4302288108282308</v>
      </c>
      <c r="H6" s="447">
        <v>-1.1656655271825007</v>
      </c>
      <c r="I6" s="402">
        <v>-1.4246290801186907</v>
      </c>
    </row>
    <row r="7" spans="1:40" x14ac:dyDescent="0.2">
      <c r="A7" s="592" t="s">
        <v>122</v>
      </c>
      <c r="B7" s="240">
        <v>3224.2550000000001</v>
      </c>
      <c r="C7" s="247">
        <v>57.248622253251149</v>
      </c>
      <c r="D7" s="240">
        <v>3285.6770000000001</v>
      </c>
      <c r="E7" s="247">
        <v>57.670146288756094</v>
      </c>
      <c r="F7" s="240">
        <v>3417</v>
      </c>
      <c r="G7" s="247">
        <v>55.059619722848851</v>
      </c>
      <c r="H7" s="447">
        <v>-1.8693864308634118</v>
      </c>
      <c r="I7" s="703">
        <v>-5.6407667544629758</v>
      </c>
    </row>
    <row r="8" spans="1:40" x14ac:dyDescent="0.2">
      <c r="A8" s="592" t="s">
        <v>123</v>
      </c>
      <c r="B8" s="240">
        <v>48.250999999999998</v>
      </c>
      <c r="C8" s="247">
        <v>0.85672605682293146</v>
      </c>
      <c r="D8" s="240">
        <v>48.250999999999998</v>
      </c>
      <c r="E8" s="247">
        <v>0.84690072352783619</v>
      </c>
      <c r="F8" s="240">
        <v>93</v>
      </c>
      <c r="G8" s="247">
        <v>1.498549790525298</v>
      </c>
      <c r="H8" s="439">
        <v>0</v>
      </c>
      <c r="I8" s="402">
        <v>-48.117204301075276</v>
      </c>
    </row>
    <row r="9" spans="1:40" x14ac:dyDescent="0.2">
      <c r="A9" s="552" t="s">
        <v>370</v>
      </c>
      <c r="B9" s="450">
        <v>1591.787</v>
      </c>
      <c r="C9" s="455">
        <v>28.26315309137642</v>
      </c>
      <c r="D9" s="450">
        <v>1591.787</v>
      </c>
      <c r="E9" s="455">
        <v>27.939018092934941</v>
      </c>
      <c r="F9" s="450">
        <v>1923</v>
      </c>
      <c r="G9" s="455">
        <v>30.986142442797295</v>
      </c>
      <c r="H9" s="439">
        <v>0</v>
      </c>
      <c r="I9" s="456">
        <v>-17.223764950598021</v>
      </c>
    </row>
    <row r="10" spans="1:40" s="69" customFormat="1" x14ac:dyDescent="0.2">
      <c r="A10" s="76" t="s">
        <v>114</v>
      </c>
      <c r="B10" s="77">
        <v>5632.0219999999999</v>
      </c>
      <c r="C10" s="253">
        <v>100</v>
      </c>
      <c r="D10" s="77">
        <v>5697.3620000000001</v>
      </c>
      <c r="E10" s="253">
        <v>100</v>
      </c>
      <c r="F10" s="77">
        <v>6206</v>
      </c>
      <c r="G10" s="253">
        <v>100</v>
      </c>
      <c r="H10" s="645">
        <v>-1.1468465581088256</v>
      </c>
      <c r="I10" s="78">
        <v>-9.2487592652271999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3" customFormat="1" ht="12.75" x14ac:dyDescent="0.2">
      <c r="A12" s="453" t="s">
        <v>497</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467</v>
      </c>
      <c r="B13" s="252"/>
      <c r="C13" s="252"/>
      <c r="D13" s="252"/>
      <c r="E13" s="252"/>
      <c r="F13" s="252"/>
      <c r="G13" s="252"/>
      <c r="H13" s="252"/>
      <c r="I13" s="252"/>
    </row>
    <row r="14" spans="1:40" x14ac:dyDescent="0.2">
      <c r="A14" s="438" t="s">
        <v>535</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2" priority="24" operator="equal">
      <formula>0</formula>
    </cfRule>
  </conditionalFormatting>
  <conditionalFormatting sqref="I7">
    <cfRule type="cellIs" dxfId="1" priority="5" operator="between">
      <formula>-0.5</formula>
      <formula>0.5</formula>
    </cfRule>
    <cfRule type="cellIs" dxfId="0"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47" t="s">
        <v>40</v>
      </c>
      <c r="B1" s="847"/>
      <c r="C1" s="847"/>
      <c r="D1" s="11"/>
      <c r="E1" s="11"/>
      <c r="F1" s="11"/>
      <c r="G1" s="11"/>
      <c r="H1" s="11"/>
      <c r="I1" s="11"/>
      <c r="J1" s="11"/>
      <c r="K1" s="11"/>
      <c r="L1" s="11"/>
    </row>
    <row r="2" spans="1:47" x14ac:dyDescent="0.2">
      <c r="A2" s="847"/>
      <c r="B2" s="847"/>
      <c r="C2" s="847"/>
      <c r="D2" s="261"/>
      <c r="E2" s="11"/>
      <c r="F2" s="11"/>
      <c r="H2" s="11"/>
      <c r="I2" s="11"/>
      <c r="J2" s="11"/>
      <c r="K2" s="11"/>
    </row>
    <row r="3" spans="1:47" x14ac:dyDescent="0.2">
      <c r="A3" s="260"/>
      <c r="B3" s="11"/>
      <c r="C3" s="11"/>
      <c r="D3" s="11"/>
      <c r="E3" s="11"/>
      <c r="F3" s="11"/>
      <c r="G3" s="11"/>
      <c r="H3" s="228"/>
      <c r="I3" s="250" t="s">
        <v>499</v>
      </c>
      <c r="J3" s="11"/>
      <c r="K3" s="11"/>
      <c r="L3" s="11"/>
    </row>
    <row r="4" spans="1:47" x14ac:dyDescent="0.2">
      <c r="A4" s="11"/>
      <c r="B4" s="858">
        <f>INDICE!A3</f>
        <v>44501</v>
      </c>
      <c r="C4" s="859">
        <v>41671</v>
      </c>
      <c r="D4" s="858">
        <f>DATE(YEAR(B4),MONTH(B4)-1,1)</f>
        <v>44470</v>
      </c>
      <c r="E4" s="859"/>
      <c r="F4" s="858">
        <f>DATE(YEAR(B4)-1,MONTH(B4),1)</f>
        <v>44136</v>
      </c>
      <c r="G4" s="859"/>
      <c r="H4" s="802" t="s">
        <v>425</v>
      </c>
      <c r="I4" s="802"/>
      <c r="J4" s="11"/>
      <c r="K4" s="11"/>
      <c r="L4" s="11"/>
    </row>
    <row r="5" spans="1:47" x14ac:dyDescent="0.2">
      <c r="A5" s="260"/>
      <c r="B5" s="184" t="s">
        <v>54</v>
      </c>
      <c r="C5" s="184" t="s">
        <v>106</v>
      </c>
      <c r="D5" s="184" t="s">
        <v>54</v>
      </c>
      <c r="E5" s="184" t="s">
        <v>106</v>
      </c>
      <c r="F5" s="184" t="s">
        <v>54</v>
      </c>
      <c r="G5" s="184" t="s">
        <v>106</v>
      </c>
      <c r="H5" s="287">
        <f>D4</f>
        <v>44470</v>
      </c>
      <c r="I5" s="287">
        <f>F4</f>
        <v>44136</v>
      </c>
      <c r="J5" s="11"/>
      <c r="K5" s="11"/>
      <c r="L5" s="11"/>
    </row>
    <row r="6" spans="1:47" ht="15" customHeight="1" x14ac:dyDescent="0.2">
      <c r="A6" s="11" t="s">
        <v>375</v>
      </c>
      <c r="B6" s="230">
        <v>14317.284850000002</v>
      </c>
      <c r="C6" s="229">
        <v>35.579665772929559</v>
      </c>
      <c r="D6" s="230">
        <v>17590.247169999999</v>
      </c>
      <c r="E6" s="229">
        <v>38.272952607884278</v>
      </c>
      <c r="F6" s="230">
        <v>9148.8265900000006</v>
      </c>
      <c r="G6" s="229">
        <v>22.635344575787851</v>
      </c>
      <c r="H6" s="229">
        <v>-18.606687492043903</v>
      </c>
      <c r="I6" s="229">
        <v>56.493127388044641</v>
      </c>
      <c r="J6" s="11"/>
      <c r="K6" s="11"/>
      <c r="L6" s="11"/>
    </row>
    <row r="7" spans="1:47" x14ac:dyDescent="0.2">
      <c r="A7" s="259" t="s">
        <v>374</v>
      </c>
      <c r="B7" s="230">
        <v>25922.792000000001</v>
      </c>
      <c r="C7" s="229">
        <v>64.420334227070441</v>
      </c>
      <c r="D7" s="230">
        <v>28369.748</v>
      </c>
      <c r="E7" s="229">
        <v>61.727047392115729</v>
      </c>
      <c r="F7" s="230">
        <v>31269.495999999999</v>
      </c>
      <c r="G7" s="229">
        <v>77.36465542421216</v>
      </c>
      <c r="H7" s="689">
        <v>-8.6252299456449126</v>
      </c>
      <c r="I7" s="689">
        <v>-17.098785346588247</v>
      </c>
      <c r="J7" s="11"/>
      <c r="K7" s="11"/>
      <c r="L7" s="11"/>
    </row>
    <row r="8" spans="1:47" x14ac:dyDescent="0.2">
      <c r="A8" s="173" t="s">
        <v>114</v>
      </c>
      <c r="B8" s="174">
        <v>40240.076850000005</v>
      </c>
      <c r="C8" s="175">
        <v>100</v>
      </c>
      <c r="D8" s="174">
        <v>45959.995169999995</v>
      </c>
      <c r="E8" s="175">
        <v>100</v>
      </c>
      <c r="F8" s="174">
        <v>40418.322589999996</v>
      </c>
      <c r="G8" s="175">
        <v>100</v>
      </c>
      <c r="H8" s="78">
        <v>-12.445428461954275</v>
      </c>
      <c r="I8" s="78">
        <v>-0.44100231919097865</v>
      </c>
      <c r="J8" s="230"/>
      <c r="K8" s="11"/>
    </row>
    <row r="9" spans="1:47" s="243" customFormat="1" x14ac:dyDescent="0.2">
      <c r="A9" s="11"/>
      <c r="B9" s="11"/>
      <c r="C9" s="11"/>
      <c r="D9" s="11"/>
      <c r="E9" s="11"/>
      <c r="F9" s="11"/>
      <c r="H9" s="11"/>
      <c r="I9" s="161" t="s">
        <v>221</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3" t="s">
        <v>497</v>
      </c>
      <c r="B10" s="244"/>
      <c r="C10" s="245"/>
      <c r="D10" s="244"/>
      <c r="E10" s="244"/>
      <c r="F10" s="244"/>
      <c r="G10" s="244"/>
      <c r="H10" s="11"/>
      <c r="I10" s="11"/>
      <c r="J10" s="11"/>
      <c r="K10" s="11"/>
      <c r="L10" s="11"/>
    </row>
    <row r="11" spans="1:47" x14ac:dyDescent="0.2">
      <c r="A11" s="133" t="s">
        <v>498</v>
      </c>
      <c r="B11" s="11"/>
      <c r="C11" s="258"/>
      <c r="D11" s="11"/>
      <c r="E11" s="11"/>
      <c r="F11" s="11"/>
      <c r="G11" s="11"/>
      <c r="H11" s="11"/>
      <c r="I11" s="11"/>
      <c r="J11" s="11"/>
      <c r="K11" s="11"/>
      <c r="L11" s="11"/>
    </row>
    <row r="12" spans="1:47" x14ac:dyDescent="0.2">
      <c r="A12" s="133" t="s">
        <v>467</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92"/>
      <c r="C14" s="11"/>
      <c r="D14" s="230"/>
      <c r="E14" s="230"/>
      <c r="F14" s="632"/>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373</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60" t="s">
        <v>1</v>
      </c>
      <c r="B1" s="860"/>
      <c r="C1" s="860"/>
      <c r="D1" s="860"/>
      <c r="E1" s="262"/>
      <c r="F1" s="262"/>
      <c r="G1" s="263"/>
    </row>
    <row r="2" spans="1:7" x14ac:dyDescent="0.2">
      <c r="A2" s="860"/>
      <c r="B2" s="860"/>
      <c r="C2" s="860"/>
      <c r="D2" s="860"/>
      <c r="E2" s="263"/>
      <c r="F2" s="263"/>
      <c r="G2" s="263"/>
    </row>
    <row r="3" spans="1:7" x14ac:dyDescent="0.2">
      <c r="A3" s="408"/>
      <c r="B3" s="408"/>
      <c r="C3" s="408"/>
      <c r="D3" s="263"/>
      <c r="E3" s="263"/>
      <c r="F3" s="263"/>
      <c r="G3" s="263"/>
    </row>
    <row r="4" spans="1:7" x14ac:dyDescent="0.2">
      <c r="A4" s="262" t="s">
        <v>376</v>
      </c>
      <c r="B4" s="263"/>
      <c r="C4" s="263"/>
      <c r="D4" s="263"/>
      <c r="E4" s="263"/>
      <c r="F4" s="263"/>
      <c r="G4" s="263"/>
    </row>
    <row r="5" spans="1:7" x14ac:dyDescent="0.2">
      <c r="A5" s="264"/>
      <c r="B5" s="264" t="s">
        <v>377</v>
      </c>
      <c r="C5" s="264" t="s">
        <v>378</v>
      </c>
      <c r="D5" s="264" t="s">
        <v>379</v>
      </c>
      <c r="E5" s="264" t="s">
        <v>380</v>
      </c>
      <c r="F5" s="264" t="s">
        <v>54</v>
      </c>
      <c r="G5" s="263"/>
    </row>
    <row r="6" spans="1:7" x14ac:dyDescent="0.2">
      <c r="A6" s="265" t="s">
        <v>377</v>
      </c>
      <c r="B6" s="266">
        <v>1</v>
      </c>
      <c r="C6" s="266">
        <v>238.8</v>
      </c>
      <c r="D6" s="266">
        <v>0.23880000000000001</v>
      </c>
      <c r="E6" s="267" t="s">
        <v>381</v>
      </c>
      <c r="F6" s="267">
        <v>0.27779999999999999</v>
      </c>
      <c r="G6" s="263"/>
    </row>
    <row r="7" spans="1:7" x14ac:dyDescent="0.2">
      <c r="A7" s="262" t="s">
        <v>378</v>
      </c>
      <c r="B7" s="268" t="s">
        <v>382</v>
      </c>
      <c r="C7" s="263">
        <v>1</v>
      </c>
      <c r="D7" s="269" t="s">
        <v>383</v>
      </c>
      <c r="E7" s="269" t="s">
        <v>384</v>
      </c>
      <c r="F7" s="268" t="s">
        <v>385</v>
      </c>
      <c r="G7" s="263"/>
    </row>
    <row r="8" spans="1:7" x14ac:dyDescent="0.2">
      <c r="A8" s="262" t="s">
        <v>379</v>
      </c>
      <c r="B8" s="268">
        <v>4.1867999999999999</v>
      </c>
      <c r="C8" s="269" t="s">
        <v>386</v>
      </c>
      <c r="D8" s="263">
        <v>1</v>
      </c>
      <c r="E8" s="269" t="s">
        <v>387</v>
      </c>
      <c r="F8" s="268">
        <v>1.163</v>
      </c>
      <c r="G8" s="263"/>
    </row>
    <row r="9" spans="1:7" x14ac:dyDescent="0.2">
      <c r="A9" s="262" t="s">
        <v>380</v>
      </c>
      <c r="B9" s="268" t="s">
        <v>388</v>
      </c>
      <c r="C9" s="269" t="s">
        <v>389</v>
      </c>
      <c r="D9" s="269" t="s">
        <v>390</v>
      </c>
      <c r="E9" s="268">
        <v>1</v>
      </c>
      <c r="F9" s="270">
        <v>11630</v>
      </c>
      <c r="G9" s="263"/>
    </row>
    <row r="10" spans="1:7" x14ac:dyDescent="0.2">
      <c r="A10" s="271" t="s">
        <v>54</v>
      </c>
      <c r="B10" s="272">
        <v>3.6</v>
      </c>
      <c r="C10" s="272">
        <v>860</v>
      </c>
      <c r="D10" s="272">
        <v>0.86</v>
      </c>
      <c r="E10" s="273" t="s">
        <v>391</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392</v>
      </c>
      <c r="B13" s="263"/>
      <c r="C13" s="263"/>
      <c r="D13" s="263"/>
      <c r="E13" s="263"/>
      <c r="F13" s="263"/>
      <c r="G13" s="263"/>
    </row>
    <row r="14" spans="1:7" x14ac:dyDescent="0.2">
      <c r="A14" s="264"/>
      <c r="B14" s="274" t="s">
        <v>393</v>
      </c>
      <c r="C14" s="264" t="s">
        <v>394</v>
      </c>
      <c r="D14" s="264" t="s">
        <v>395</v>
      </c>
      <c r="E14" s="264" t="s">
        <v>396</v>
      </c>
      <c r="F14" s="264" t="s">
        <v>397</v>
      </c>
      <c r="G14" s="263"/>
    </row>
    <row r="15" spans="1:7" x14ac:dyDescent="0.2">
      <c r="A15" s="265" t="s">
        <v>393</v>
      </c>
      <c r="B15" s="266">
        <v>1</v>
      </c>
      <c r="C15" s="266">
        <v>2.3810000000000001E-2</v>
      </c>
      <c r="D15" s="266">
        <v>0.13370000000000001</v>
      </c>
      <c r="E15" s="266">
        <v>3.7850000000000001</v>
      </c>
      <c r="F15" s="266">
        <v>3.8E-3</v>
      </c>
      <c r="G15" s="263"/>
    </row>
    <row r="16" spans="1:7" x14ac:dyDescent="0.2">
      <c r="A16" s="262" t="s">
        <v>394</v>
      </c>
      <c r="B16" s="263">
        <v>42</v>
      </c>
      <c r="C16" s="263">
        <v>1</v>
      </c>
      <c r="D16" s="263">
        <v>5.6150000000000002</v>
      </c>
      <c r="E16" s="263">
        <v>159</v>
      </c>
      <c r="F16" s="263">
        <v>0.159</v>
      </c>
      <c r="G16" s="263"/>
    </row>
    <row r="17" spans="1:47" x14ac:dyDescent="0.2">
      <c r="A17" s="262" t="s">
        <v>395</v>
      </c>
      <c r="B17" s="263">
        <v>7.48</v>
      </c>
      <c r="C17" s="263">
        <v>0.17810000000000001</v>
      </c>
      <c r="D17" s="263">
        <v>1</v>
      </c>
      <c r="E17" s="263">
        <v>28.3</v>
      </c>
      <c r="F17" s="263">
        <v>2.8299999999999999E-2</v>
      </c>
      <c r="G17" s="263"/>
    </row>
    <row r="18" spans="1:47" x14ac:dyDescent="0.2">
      <c r="A18" s="262" t="s">
        <v>396</v>
      </c>
      <c r="B18" s="263">
        <v>0.26419999999999999</v>
      </c>
      <c r="C18" s="263">
        <v>6.3E-3</v>
      </c>
      <c r="D18" s="263">
        <v>3.5299999999999998E-2</v>
      </c>
      <c r="E18" s="263">
        <v>1</v>
      </c>
      <c r="F18" s="263">
        <v>1E-3</v>
      </c>
      <c r="G18" s="263"/>
    </row>
    <row r="19" spans="1:47" x14ac:dyDescent="0.2">
      <c r="A19" s="271" t="s">
        <v>397</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398</v>
      </c>
      <c r="B22" s="263"/>
      <c r="C22" s="263"/>
      <c r="D22" s="263"/>
      <c r="E22" s="263"/>
      <c r="F22" s="263"/>
      <c r="G22" s="263"/>
    </row>
    <row r="23" spans="1:47" x14ac:dyDescent="0.2">
      <c r="A23" s="276" t="s">
        <v>271</v>
      </c>
      <c r="B23" s="276"/>
      <c r="C23" s="276"/>
      <c r="D23" s="276"/>
      <c r="E23" s="276"/>
      <c r="F23" s="276"/>
      <c r="G23" s="263"/>
    </row>
    <row r="24" spans="1:47" x14ac:dyDescent="0.2">
      <c r="A24" s="861" t="s">
        <v>399</v>
      </c>
      <c r="B24" s="861"/>
      <c r="C24" s="861"/>
      <c r="D24" s="862" t="s">
        <v>400</v>
      </c>
      <c r="E24" s="862"/>
      <c r="F24" s="862"/>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401</v>
      </c>
      <c r="B27" s="263"/>
      <c r="C27" s="6"/>
      <c r="D27" s="262" t="s">
        <v>402</v>
      </c>
      <c r="E27" s="263"/>
      <c r="F27" s="263"/>
      <c r="G27" s="263"/>
    </row>
    <row r="28" spans="1:47" x14ac:dyDescent="0.2">
      <c r="A28" s="274" t="s">
        <v>271</v>
      </c>
      <c r="B28" s="264" t="s">
        <v>404</v>
      </c>
      <c r="C28" s="3"/>
      <c r="D28" s="265" t="s">
        <v>109</v>
      </c>
      <c r="E28" s="266"/>
      <c r="F28" s="267" t="s">
        <v>405</v>
      </c>
      <c r="G28" s="263"/>
    </row>
    <row r="29" spans="1:47" x14ac:dyDescent="0.2">
      <c r="A29" s="277" t="s">
        <v>558</v>
      </c>
      <c r="B29" s="278" t="s">
        <v>409</v>
      </c>
      <c r="C29" s="3"/>
      <c r="D29" s="271" t="s">
        <v>370</v>
      </c>
      <c r="E29" s="272"/>
      <c r="F29" s="273" t="s">
        <v>410</v>
      </c>
      <c r="G29" s="263"/>
    </row>
    <row r="30" spans="1:47" x14ac:dyDescent="0.2">
      <c r="A30" s="775" t="s">
        <v>675</v>
      </c>
      <c r="B30" s="776" t="s">
        <v>411</v>
      </c>
      <c r="C30" s="3"/>
      <c r="D30" s="777"/>
      <c r="E30" s="778"/>
      <c r="F30" s="779"/>
      <c r="G30" s="263"/>
      <c r="H30" s="690"/>
      <c r="I30" s="690"/>
      <c r="J30" s="690"/>
      <c r="K30" s="690"/>
      <c r="L30" s="690"/>
      <c r="M30" s="690"/>
      <c r="N30" s="690"/>
      <c r="O30" s="690"/>
      <c r="P30" s="690"/>
      <c r="Q30" s="690"/>
      <c r="R30" s="690"/>
      <c r="S30" s="690"/>
      <c r="T30" s="690"/>
      <c r="U30" s="690"/>
      <c r="V30" s="690"/>
      <c r="W30" s="690"/>
      <c r="X30" s="690"/>
      <c r="Y30" s="690"/>
      <c r="Z30" s="690"/>
      <c r="AA30" s="690"/>
      <c r="AB30" s="690"/>
      <c r="AC30" s="690"/>
      <c r="AD30" s="690"/>
      <c r="AE30" s="690"/>
      <c r="AF30" s="690"/>
      <c r="AG30" s="690"/>
      <c r="AH30" s="690"/>
      <c r="AI30" s="690"/>
      <c r="AJ30" s="690"/>
      <c r="AK30" s="690"/>
      <c r="AL30" s="690"/>
      <c r="AM30" s="690"/>
      <c r="AN30" s="690"/>
      <c r="AO30" s="690"/>
      <c r="AP30" s="690"/>
      <c r="AQ30" s="690"/>
      <c r="AR30" s="690"/>
      <c r="AS30" s="690"/>
      <c r="AT30" s="690"/>
      <c r="AU30" s="690"/>
    </row>
    <row r="31" spans="1:47" x14ac:dyDescent="0.2">
      <c r="A31" s="775" t="s">
        <v>676</v>
      </c>
      <c r="B31" s="776" t="s">
        <v>677</v>
      </c>
      <c r="C31" s="3"/>
      <c r="D31" s="777"/>
      <c r="E31" s="778"/>
      <c r="F31" s="779"/>
      <c r="G31" s="263"/>
      <c r="H31" s="690"/>
      <c r="I31" s="690"/>
      <c r="J31" s="690"/>
      <c r="K31" s="690"/>
      <c r="L31" s="690"/>
      <c r="M31" s="690"/>
      <c r="N31" s="690"/>
      <c r="O31" s="690"/>
      <c r="P31" s="690"/>
      <c r="Q31" s="690"/>
      <c r="R31" s="690"/>
      <c r="S31" s="690"/>
      <c r="T31" s="690"/>
      <c r="U31" s="690"/>
      <c r="V31" s="690"/>
      <c r="W31" s="690"/>
      <c r="X31" s="690"/>
      <c r="Y31" s="690"/>
      <c r="Z31" s="690"/>
      <c r="AA31" s="690"/>
      <c r="AB31" s="690"/>
      <c r="AC31" s="690"/>
      <c r="AD31" s="690"/>
      <c r="AE31" s="690"/>
      <c r="AF31" s="690"/>
      <c r="AG31" s="690"/>
      <c r="AH31" s="690"/>
      <c r="AI31" s="690"/>
      <c r="AJ31" s="690"/>
      <c r="AK31" s="690"/>
      <c r="AL31" s="690"/>
      <c r="AM31" s="690"/>
      <c r="AN31" s="690"/>
      <c r="AO31" s="690"/>
      <c r="AP31" s="690"/>
      <c r="AQ31" s="690"/>
      <c r="AR31" s="690"/>
      <c r="AS31" s="690"/>
      <c r="AT31" s="690"/>
      <c r="AU31" s="690"/>
    </row>
    <row r="32" spans="1:47" x14ac:dyDescent="0.2">
      <c r="A32" s="65" t="s">
        <v>674</v>
      </c>
      <c r="B32" s="279" t="s">
        <v>678</v>
      </c>
      <c r="C32" s="263"/>
      <c r="D32" s="263"/>
      <c r="E32" s="263"/>
      <c r="F32" s="263"/>
      <c r="G32" s="263"/>
    </row>
    <row r="33" spans="1:47" x14ac:dyDescent="0.2">
      <c r="A33" s="263" t="s">
        <v>672</v>
      </c>
      <c r="B33" s="776"/>
      <c r="C33" s="263"/>
      <c r="D33" s="263"/>
      <c r="E33" s="263"/>
      <c r="F33" s="263"/>
      <c r="G33" s="263"/>
      <c r="H33" s="690"/>
      <c r="I33" s="690"/>
      <c r="J33" s="690"/>
      <c r="K33" s="690"/>
      <c r="L33" s="690"/>
      <c r="M33" s="690"/>
      <c r="N33" s="690"/>
      <c r="O33" s="690"/>
      <c r="P33" s="690"/>
      <c r="Q33" s="690"/>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0"/>
      <c r="AO33" s="690"/>
      <c r="AP33" s="690"/>
      <c r="AQ33" s="690"/>
      <c r="AR33" s="690"/>
      <c r="AS33" s="690"/>
      <c r="AT33" s="690"/>
      <c r="AU33" s="690"/>
    </row>
    <row r="34" spans="1:47" x14ac:dyDescent="0.2">
      <c r="A34" s="263" t="s">
        <v>673</v>
      </c>
      <c r="B34" s="263"/>
      <c r="C34" s="263"/>
      <c r="D34" s="263"/>
      <c r="E34" s="263"/>
      <c r="F34" s="263"/>
      <c r="G34" s="263"/>
    </row>
    <row r="35" spans="1:47" x14ac:dyDescent="0.2">
      <c r="A35" s="263"/>
      <c r="B35" s="263"/>
      <c r="C35" s="263"/>
      <c r="D35" s="263"/>
      <c r="E35" s="263"/>
      <c r="F35" s="263"/>
      <c r="G35" s="263"/>
    </row>
    <row r="36" spans="1:47" x14ac:dyDescent="0.2">
      <c r="A36" s="262" t="s">
        <v>403</v>
      </c>
      <c r="B36" s="263"/>
      <c r="C36" s="263"/>
      <c r="D36" s="263"/>
      <c r="E36" s="262" t="s">
        <v>412</v>
      </c>
      <c r="F36" s="263"/>
      <c r="G36" s="263"/>
    </row>
    <row r="37" spans="1:47" x14ac:dyDescent="0.2">
      <c r="A37" s="276" t="s">
        <v>406</v>
      </c>
      <c r="B37" s="276" t="s">
        <v>407</v>
      </c>
      <c r="C37" s="276" t="s">
        <v>408</v>
      </c>
      <c r="D37" s="263"/>
      <c r="E37" s="264"/>
      <c r="F37" s="264" t="s">
        <v>413</v>
      </c>
      <c r="G37" s="263"/>
    </row>
    <row r="38" spans="1:47" x14ac:dyDescent="0.2">
      <c r="A38" s="1"/>
      <c r="B38" s="1"/>
      <c r="C38" s="1"/>
      <c r="D38" s="1"/>
      <c r="E38" s="265" t="s">
        <v>414</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7" t="s">
        <v>415</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416</v>
      </c>
      <c r="F44" s="281">
        <v>8</v>
      </c>
      <c r="G44" s="263"/>
    </row>
    <row r="45" spans="1:47" x14ac:dyDescent="0.2">
      <c r="A45" s="263"/>
      <c r="B45" s="263"/>
      <c r="C45" s="263"/>
      <c r="D45" s="263"/>
      <c r="E45" s="263"/>
      <c r="F45" s="263"/>
      <c r="G45" s="263"/>
    </row>
    <row r="46" spans="1:47" ht="15" x14ac:dyDescent="0.25">
      <c r="A46" s="282" t="s">
        <v>568</v>
      </c>
      <c r="B46" s="263"/>
      <c r="C46" s="263"/>
      <c r="D46" s="263"/>
      <c r="E46" s="263"/>
      <c r="F46" s="263"/>
      <c r="G46" s="263"/>
    </row>
    <row r="47" spans="1:47" x14ac:dyDescent="0.2">
      <c r="A47" s="1" t="s">
        <v>569</v>
      </c>
      <c r="B47" s="263"/>
      <c r="C47" s="263"/>
      <c r="D47" s="263"/>
      <c r="E47" s="263"/>
      <c r="F47" s="263"/>
      <c r="G47" s="263"/>
    </row>
    <row r="48" spans="1:47" x14ac:dyDescent="0.2">
      <c r="A48" s="263"/>
      <c r="B48" s="263"/>
      <c r="C48" s="263"/>
      <c r="D48" s="263"/>
      <c r="E48" s="263"/>
      <c r="F48" s="263"/>
      <c r="G48" s="263"/>
    </row>
    <row r="49" spans="1:200" ht="15" x14ac:dyDescent="0.25">
      <c r="A49" s="282" t="s">
        <v>417</v>
      </c>
      <c r="B49" s="1"/>
      <c r="C49" s="1"/>
      <c r="D49" s="1"/>
      <c r="E49" s="1"/>
      <c r="F49" s="1"/>
      <c r="G49" s="1"/>
    </row>
    <row r="50" spans="1:200" ht="14.25" customHeight="1" x14ac:dyDescent="0.2">
      <c r="A50" s="863" t="s">
        <v>610</v>
      </c>
      <c r="B50" s="863"/>
      <c r="C50" s="863"/>
      <c r="D50" s="863"/>
      <c r="E50" s="863"/>
      <c r="F50" s="863"/>
      <c r="G50" s="863"/>
    </row>
    <row r="51" spans="1:200" x14ac:dyDescent="0.2">
      <c r="A51" s="863"/>
      <c r="B51" s="863"/>
      <c r="C51" s="863"/>
      <c r="D51" s="863"/>
      <c r="E51" s="863"/>
      <c r="F51" s="863"/>
      <c r="G51" s="863"/>
    </row>
    <row r="52" spans="1:200" x14ac:dyDescent="0.2">
      <c r="A52" s="863"/>
      <c r="B52" s="863"/>
      <c r="C52" s="863"/>
      <c r="D52" s="863"/>
      <c r="E52" s="863"/>
      <c r="F52" s="863"/>
      <c r="G52" s="863"/>
    </row>
    <row r="53" spans="1:200" ht="15" x14ac:dyDescent="0.25">
      <c r="A53" s="282" t="s">
        <v>418</v>
      </c>
      <c r="B53" s="1"/>
      <c r="C53" s="1"/>
      <c r="D53" s="1"/>
      <c r="E53" s="1"/>
      <c r="F53" s="1"/>
      <c r="G53" s="1"/>
    </row>
    <row r="54" spans="1:200" x14ac:dyDescent="0.2">
      <c r="A54" s="1" t="s">
        <v>563</v>
      </c>
      <c r="B54" s="1"/>
      <c r="C54" s="1"/>
      <c r="D54" s="1"/>
      <c r="E54" s="1"/>
      <c r="F54" s="1"/>
      <c r="G54" s="1"/>
    </row>
    <row r="55" spans="1:200" x14ac:dyDescent="0.2">
      <c r="A55" s="1" t="s">
        <v>573</v>
      </c>
      <c r="B55" s="1"/>
      <c r="C55" s="1"/>
      <c r="D55" s="1"/>
      <c r="E55" s="1"/>
      <c r="F55" s="1"/>
      <c r="G55" s="1"/>
    </row>
    <row r="56" spans="1:200" x14ac:dyDescent="0.2">
      <c r="A56" s="1" t="s">
        <v>564</v>
      </c>
      <c r="B56" s="1"/>
      <c r="C56" s="1"/>
      <c r="D56" s="1"/>
      <c r="E56" s="1"/>
      <c r="F56" s="1"/>
      <c r="G56" s="1"/>
    </row>
    <row r="57" spans="1:200" x14ac:dyDescent="0.2">
      <c r="A57" s="1"/>
      <c r="B57" s="1"/>
      <c r="C57" s="1"/>
      <c r="D57" s="1"/>
      <c r="E57" s="1"/>
      <c r="F57" s="1"/>
      <c r="G57" s="1"/>
    </row>
    <row r="58" spans="1:200" ht="15" x14ac:dyDescent="0.25">
      <c r="A58" s="282" t="s">
        <v>419</v>
      </c>
      <c r="B58" s="1"/>
      <c r="C58" s="1"/>
      <c r="D58" s="1"/>
      <c r="E58" s="1"/>
      <c r="F58" s="1"/>
      <c r="G58" s="1"/>
    </row>
    <row r="59" spans="1:200" ht="14.25" customHeight="1" x14ac:dyDescent="0.2">
      <c r="A59" s="863" t="s">
        <v>646</v>
      </c>
      <c r="B59" s="863"/>
      <c r="C59" s="863"/>
      <c r="D59" s="863"/>
      <c r="E59" s="863"/>
      <c r="F59" s="863"/>
      <c r="G59" s="86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63"/>
      <c r="B60" s="863"/>
      <c r="C60" s="863"/>
      <c r="D60" s="863"/>
      <c r="E60" s="863"/>
      <c r="F60" s="863"/>
      <c r="G60" s="863"/>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63"/>
      <c r="B61" s="863"/>
      <c r="C61" s="863"/>
      <c r="D61" s="863"/>
      <c r="E61" s="863"/>
      <c r="F61" s="863"/>
      <c r="G61" s="863"/>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63"/>
      <c r="B62" s="863"/>
      <c r="C62" s="863"/>
      <c r="D62" s="863"/>
      <c r="E62" s="863"/>
      <c r="F62" s="863"/>
      <c r="G62" s="863"/>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63"/>
      <c r="B63" s="863"/>
      <c r="C63" s="863"/>
      <c r="D63" s="863"/>
      <c r="E63" s="863"/>
      <c r="F63" s="863"/>
      <c r="G63" s="863"/>
    </row>
    <row r="64" spans="1:200" ht="15" x14ac:dyDescent="0.25">
      <c r="A64" s="282" t="s">
        <v>534</v>
      </c>
      <c r="B64" s="1"/>
      <c r="C64" s="1"/>
      <c r="D64" s="1"/>
      <c r="E64" s="1"/>
      <c r="F64" s="1"/>
      <c r="G64" s="1"/>
    </row>
    <row r="65" spans="1:7" x14ac:dyDescent="0.2">
      <c r="A65" s="1" t="s">
        <v>560</v>
      </c>
      <c r="B65" s="1"/>
      <c r="C65" s="1"/>
      <c r="D65" s="1"/>
      <c r="E65" s="1"/>
      <c r="F65" s="1"/>
      <c r="G65" s="1"/>
    </row>
    <row r="66" spans="1:7" x14ac:dyDescent="0.2">
      <c r="A66" s="1" t="s">
        <v>559</v>
      </c>
      <c r="B66" s="1"/>
      <c r="C66" s="1"/>
      <c r="D66" s="1"/>
      <c r="E66" s="1"/>
      <c r="F66" s="1"/>
      <c r="G66" s="1"/>
    </row>
    <row r="67" spans="1:7" x14ac:dyDescent="0.2">
      <c r="A67" s="1"/>
      <c r="B67" s="1"/>
      <c r="C67" s="1"/>
      <c r="D67" s="1"/>
      <c r="E67" s="1"/>
      <c r="F67" s="1"/>
      <c r="G67" s="1"/>
    </row>
    <row r="68" spans="1:7" ht="15" x14ac:dyDescent="0.25">
      <c r="A68" s="282" t="s">
        <v>626</v>
      </c>
      <c r="B68" s="1"/>
      <c r="C68" s="1"/>
      <c r="D68" s="1"/>
      <c r="E68" s="1"/>
      <c r="F68" s="1"/>
      <c r="G68" s="1"/>
    </row>
    <row r="69" spans="1:7" x14ac:dyDescent="0.2">
      <c r="A69" s="1" t="s">
        <v>561</v>
      </c>
      <c r="B69" s="1"/>
      <c r="C69" s="1"/>
      <c r="D69" s="1"/>
      <c r="E69" s="1"/>
      <c r="F69" s="1"/>
      <c r="G69" s="1"/>
    </row>
    <row r="70" spans="1:7" x14ac:dyDescent="0.2">
      <c r="A70" s="1" t="s">
        <v>562</v>
      </c>
      <c r="B70" s="1"/>
      <c r="C70" s="1"/>
      <c r="D70" s="1"/>
      <c r="E70" s="1"/>
      <c r="F70" s="1"/>
      <c r="G70" s="1"/>
    </row>
    <row r="71" spans="1:7" x14ac:dyDescent="0.2">
      <c r="A71" s="1" t="s">
        <v>627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428</v>
      </c>
      <c r="B1" s="566"/>
      <c r="C1" s="566"/>
      <c r="D1" s="566"/>
    </row>
    <row r="2" spans="1:18" x14ac:dyDescent="0.2">
      <c r="A2" s="567"/>
      <c r="B2" s="449"/>
      <c r="C2" s="449"/>
      <c r="D2" s="568"/>
    </row>
    <row r="3" spans="1:18" x14ac:dyDescent="0.2">
      <c r="A3" s="697"/>
      <c r="B3" s="697">
        <v>2019</v>
      </c>
      <c r="C3" s="697">
        <v>2020</v>
      </c>
      <c r="D3" s="697">
        <v>2021</v>
      </c>
    </row>
    <row r="4" spans="1:18" x14ac:dyDescent="0.2">
      <c r="A4" s="18" t="s">
        <v>126</v>
      </c>
      <c r="B4" s="570">
        <v>3.3226964445838352</v>
      </c>
      <c r="C4" s="570">
        <v>-1.3754050410236969</v>
      </c>
      <c r="D4" s="570">
        <v>-19.330720531888108</v>
      </c>
      <c r="Q4" s="571"/>
      <c r="R4" s="571"/>
    </row>
    <row r="5" spans="1:18" x14ac:dyDescent="0.2">
      <c r="A5" s="18" t="s">
        <v>127</v>
      </c>
      <c r="B5" s="570">
        <v>2.6470666026134122</v>
      </c>
      <c r="C5" s="570">
        <v>-1.1834633340255705</v>
      </c>
      <c r="D5" s="570">
        <v>-20.762703442205304</v>
      </c>
    </row>
    <row r="6" spans="1:18" x14ac:dyDescent="0.2">
      <c r="A6" s="18" t="s">
        <v>128</v>
      </c>
      <c r="B6" s="570">
        <v>2.3285422576309038</v>
      </c>
      <c r="C6" s="570">
        <v>-2.4564711886080248</v>
      </c>
      <c r="D6" s="570">
        <v>-19.158378331584245</v>
      </c>
    </row>
    <row r="7" spans="1:18" x14ac:dyDescent="0.2">
      <c r="A7" s="18" t="s">
        <v>129</v>
      </c>
      <c r="B7" s="570">
        <v>1.8848428877322918</v>
      </c>
      <c r="C7" s="570">
        <v>-6.2413014834360157</v>
      </c>
      <c r="D7" s="570">
        <v>-13.74523330287651</v>
      </c>
    </row>
    <row r="8" spans="1:18" x14ac:dyDescent="0.2">
      <c r="A8" s="18" t="s">
        <v>130</v>
      </c>
      <c r="B8" s="570">
        <v>2.1200999555098718</v>
      </c>
      <c r="C8" s="570">
        <v>-9.9071706502069272</v>
      </c>
      <c r="D8" s="572">
        <v>-8.587556207333586</v>
      </c>
    </row>
    <row r="9" spans="1:18" x14ac:dyDescent="0.2">
      <c r="A9" s="18" t="s">
        <v>131</v>
      </c>
      <c r="B9" s="570">
        <v>2.010730275897731</v>
      </c>
      <c r="C9" s="570">
        <v>-11.721777905046283</v>
      </c>
      <c r="D9" s="572">
        <v>-5.1926938462235279</v>
      </c>
    </row>
    <row r="10" spans="1:18" x14ac:dyDescent="0.2">
      <c r="A10" s="18" t="s">
        <v>132</v>
      </c>
      <c r="B10" s="570">
        <v>1.8819626440110828</v>
      </c>
      <c r="C10" s="570">
        <v>-13.391480331228468</v>
      </c>
      <c r="D10" s="757">
        <v>-2.8865302240409414</v>
      </c>
    </row>
    <row r="11" spans="1:18" x14ac:dyDescent="0.2">
      <c r="A11" s="18" t="s">
        <v>133</v>
      </c>
      <c r="B11" s="570">
        <v>1.4509385133528634</v>
      </c>
      <c r="C11" s="570">
        <v>-14.638361346958591</v>
      </c>
      <c r="D11" s="758">
        <v>-0.29073691658445683</v>
      </c>
    </row>
    <row r="12" spans="1:18" x14ac:dyDescent="0.2">
      <c r="A12" s="18" t="s">
        <v>134</v>
      </c>
      <c r="B12" s="570">
        <v>1.1615351583993072</v>
      </c>
      <c r="C12" s="570">
        <v>-15.59536411171085</v>
      </c>
      <c r="D12" s="572">
        <v>2.0023545773850389</v>
      </c>
    </row>
    <row r="13" spans="1:18" x14ac:dyDescent="0.2">
      <c r="A13" s="18" t="s">
        <v>135</v>
      </c>
      <c r="B13" s="570">
        <v>0.64639167810294462</v>
      </c>
      <c r="C13" s="570">
        <v>-16.782635059885052</v>
      </c>
      <c r="D13" s="572">
        <v>4.3555997940850872</v>
      </c>
    </row>
    <row r="14" spans="1:18" x14ac:dyDescent="0.2">
      <c r="A14" s="18" t="s">
        <v>136</v>
      </c>
      <c r="B14" s="570">
        <v>5.6968122184403405E-2</v>
      </c>
      <c r="C14" s="570">
        <v>-17.932149638080123</v>
      </c>
      <c r="D14" s="570">
        <v>7.7413934846349806</v>
      </c>
    </row>
    <row r="15" spans="1:18" x14ac:dyDescent="0.2">
      <c r="A15" s="449" t="s">
        <v>137</v>
      </c>
      <c r="B15" s="455">
        <v>-0.22378370638721862</v>
      </c>
      <c r="C15" s="455">
        <v>-18.513675296018004</v>
      </c>
      <c r="D15" s="455" t="s">
        <v>513</v>
      </c>
    </row>
    <row r="16" spans="1:18" x14ac:dyDescent="0.2">
      <c r="A16" s="574"/>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809">
        <f>INDICE!A3</f>
        <v>44501</v>
      </c>
      <c r="C3" s="810"/>
      <c r="D3" s="810" t="s">
        <v>115</v>
      </c>
      <c r="E3" s="810"/>
      <c r="F3" s="810" t="s">
        <v>116</v>
      </c>
      <c r="G3" s="810"/>
      <c r="H3" s="810"/>
    </row>
    <row r="4" spans="1:8" s="69" customFormat="1" x14ac:dyDescent="0.2">
      <c r="A4" s="289"/>
      <c r="B4" s="82" t="s">
        <v>47</v>
      </c>
      <c r="C4" s="82" t="s">
        <v>425</v>
      </c>
      <c r="D4" s="82" t="s">
        <v>47</v>
      </c>
      <c r="E4" s="82" t="s">
        <v>425</v>
      </c>
      <c r="F4" s="82" t="s">
        <v>47</v>
      </c>
      <c r="G4" s="83" t="s">
        <v>425</v>
      </c>
      <c r="H4" s="83" t="s">
        <v>121</v>
      </c>
    </row>
    <row r="5" spans="1:8" x14ac:dyDescent="0.2">
      <c r="A5" s="320" t="s">
        <v>138</v>
      </c>
      <c r="B5" s="329">
        <v>86.83274999999999</v>
      </c>
      <c r="C5" s="322">
        <v>30.067050639162733</v>
      </c>
      <c r="D5" s="321">
        <v>712.32795999999996</v>
      </c>
      <c r="E5" s="322">
        <v>3.9456227112577089</v>
      </c>
      <c r="F5" s="321">
        <v>811.99408000000005</v>
      </c>
      <c r="G5" s="322">
        <v>4.5932593532431332</v>
      </c>
      <c r="H5" s="327">
        <v>45.421100696215468</v>
      </c>
    </row>
    <row r="6" spans="1:8" x14ac:dyDescent="0.2">
      <c r="A6" s="320" t="s">
        <v>139</v>
      </c>
      <c r="B6" s="329">
        <v>50.322210000000005</v>
      </c>
      <c r="C6" s="322">
        <v>29.84731483055959</v>
      </c>
      <c r="D6" s="321">
        <v>406.78618000000006</v>
      </c>
      <c r="E6" s="322">
        <v>11.751810905116622</v>
      </c>
      <c r="F6" s="321">
        <v>467.27133000000003</v>
      </c>
      <c r="G6" s="322">
        <v>10.464194391086412</v>
      </c>
      <c r="H6" s="327">
        <v>26.138094667370638</v>
      </c>
    </row>
    <row r="7" spans="1:8" x14ac:dyDescent="0.2">
      <c r="A7" s="320" t="s">
        <v>140</v>
      </c>
      <c r="B7" s="329">
        <v>7.8802200000000049</v>
      </c>
      <c r="C7" s="322">
        <v>45.855451658041673</v>
      </c>
      <c r="D7" s="321">
        <v>75.711280000000016</v>
      </c>
      <c r="E7" s="322">
        <v>25.883702451273955</v>
      </c>
      <c r="F7" s="321">
        <v>81.531999999999996</v>
      </c>
      <c r="G7" s="322">
        <v>20.379393230689306</v>
      </c>
      <c r="H7" s="327">
        <v>4.5607145091055825</v>
      </c>
    </row>
    <row r="8" spans="1:8" x14ac:dyDescent="0.2">
      <c r="A8" s="323" t="s">
        <v>445</v>
      </c>
      <c r="B8" s="328">
        <v>37.154729999999994</v>
      </c>
      <c r="C8" s="325">
        <v>-17.156481183983093</v>
      </c>
      <c r="D8" s="324">
        <v>388.15749</v>
      </c>
      <c r="E8" s="326">
        <v>-50.121961433654391</v>
      </c>
      <c r="F8" s="324">
        <v>426.90492999999992</v>
      </c>
      <c r="G8" s="326">
        <v>-50.932642007644382</v>
      </c>
      <c r="H8" s="494">
        <v>23.880090127308332</v>
      </c>
    </row>
    <row r="9" spans="1:8" s="69" customFormat="1" x14ac:dyDescent="0.2">
      <c r="A9" s="290" t="s">
        <v>114</v>
      </c>
      <c r="B9" s="61">
        <v>182.18990999999997</v>
      </c>
      <c r="C9" s="62">
        <v>16.963136275057039</v>
      </c>
      <c r="D9" s="61">
        <v>1582.9829099999999</v>
      </c>
      <c r="E9" s="62">
        <v>-16.140227597879448</v>
      </c>
      <c r="F9" s="61">
        <v>1787.7023399999996</v>
      </c>
      <c r="G9" s="62">
        <v>-16.349532438623442</v>
      </c>
      <c r="H9" s="62">
        <v>100</v>
      </c>
    </row>
    <row r="10" spans="1:8" x14ac:dyDescent="0.2">
      <c r="A10" s="314"/>
      <c r="B10" s="313"/>
      <c r="C10" s="319"/>
      <c r="D10" s="313"/>
      <c r="E10" s="319"/>
      <c r="F10" s="313"/>
      <c r="G10" s="319"/>
      <c r="H10" s="79" t="s">
        <v>221</v>
      </c>
    </row>
    <row r="11" spans="1:8" x14ac:dyDescent="0.2">
      <c r="A11" s="291" t="s">
        <v>482</v>
      </c>
      <c r="B11" s="313"/>
      <c r="C11" s="313"/>
      <c r="D11" s="313"/>
      <c r="E11" s="313"/>
      <c r="F11" s="313"/>
      <c r="G11" s="319"/>
      <c r="H11" s="319"/>
    </row>
    <row r="12" spans="1:8" x14ac:dyDescent="0.2">
      <c r="A12" s="291" t="s">
        <v>522</v>
      </c>
      <c r="B12" s="313"/>
      <c r="C12" s="313"/>
      <c r="D12" s="313"/>
      <c r="E12" s="313"/>
      <c r="F12" s="313"/>
      <c r="G12" s="319"/>
      <c r="H12" s="319"/>
    </row>
    <row r="13" spans="1:8" ht="14.25" x14ac:dyDescent="0.2">
      <c r="A13" s="133" t="s">
        <v>536</v>
      </c>
      <c r="B13" s="1"/>
      <c r="C13" s="1"/>
      <c r="D13" s="1"/>
      <c r="E13" s="1"/>
      <c r="F13" s="1"/>
      <c r="G13" s="1"/>
      <c r="H13" s="1"/>
    </row>
    <row r="17" spans="3:21" x14ac:dyDescent="0.2">
      <c r="C17" s="599"/>
      <c r="D17" s="599"/>
      <c r="E17" s="599"/>
      <c r="F17" s="599"/>
      <c r="G17" s="599"/>
      <c r="H17" s="599"/>
      <c r="I17" s="599"/>
      <c r="J17" s="599"/>
      <c r="K17" s="599"/>
      <c r="L17" s="599"/>
      <c r="M17" s="599"/>
      <c r="N17" s="599"/>
      <c r="O17" s="599"/>
      <c r="P17" s="599"/>
      <c r="Q17" s="599"/>
      <c r="R17" s="599"/>
      <c r="S17" s="599"/>
      <c r="T17" s="599"/>
      <c r="U17" s="599"/>
    </row>
  </sheetData>
  <mergeCells count="3">
    <mergeCell ref="B3:C3"/>
    <mergeCell ref="D3:E3"/>
    <mergeCell ref="F3:H3"/>
  </mergeCells>
  <conditionalFormatting sqref="B8">
    <cfRule type="cellIs" dxfId="253" priority="7" operator="between">
      <formula>0</formula>
      <formula>0.5</formula>
    </cfRule>
  </conditionalFormatting>
  <conditionalFormatting sqref="D8">
    <cfRule type="cellIs" dxfId="252" priority="6" operator="between">
      <formula>0</formula>
      <formula>0.5</formula>
    </cfRule>
  </conditionalFormatting>
  <conditionalFormatting sqref="F8">
    <cfRule type="cellIs" dxfId="251" priority="5" operator="between">
      <formula>0</formula>
      <formula>0.5</formula>
    </cfRule>
  </conditionalFormatting>
  <conditionalFormatting sqref="H8">
    <cfRule type="cellIs" dxfId="250" priority="4" operator="between">
      <formula>0</formula>
      <formula>0.5</formula>
    </cfRule>
  </conditionalFormatting>
  <conditionalFormatting sqref="C17:U17">
    <cfRule type="cellIs" dxfId="24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809">
        <f>INDICE!A3</f>
        <v>44501</v>
      </c>
      <c r="C3" s="810"/>
      <c r="D3" s="811" t="s">
        <v>115</v>
      </c>
      <c r="E3" s="811"/>
      <c r="F3" s="811" t="s">
        <v>116</v>
      </c>
      <c r="G3" s="811"/>
      <c r="H3" s="811"/>
    </row>
    <row r="4" spans="1:14" x14ac:dyDescent="0.2">
      <c r="A4" s="66"/>
      <c r="B4" s="82" t="s">
        <v>47</v>
      </c>
      <c r="C4" s="82" t="s">
        <v>429</v>
      </c>
      <c r="D4" s="82" t="s">
        <v>47</v>
      </c>
      <c r="E4" s="82" t="s">
        <v>425</v>
      </c>
      <c r="F4" s="82" t="s">
        <v>47</v>
      </c>
      <c r="G4" s="83" t="s">
        <v>425</v>
      </c>
      <c r="H4" s="83" t="s">
        <v>106</v>
      </c>
    </row>
    <row r="5" spans="1:14" x14ac:dyDescent="0.2">
      <c r="A5" s="84" t="s">
        <v>183</v>
      </c>
      <c r="B5" s="343">
        <v>420.01116999999977</v>
      </c>
      <c r="C5" s="339">
        <v>41.892890000563845</v>
      </c>
      <c r="D5" s="338">
        <v>4449.7052199999989</v>
      </c>
      <c r="E5" s="340">
        <v>24.783182778993147</v>
      </c>
      <c r="F5" s="338">
        <v>4802.7047099999991</v>
      </c>
      <c r="G5" s="340">
        <v>20.629976000467902</v>
      </c>
      <c r="H5" s="345">
        <v>92.705024690798155</v>
      </c>
    </row>
    <row r="6" spans="1:14" x14ac:dyDescent="0.2">
      <c r="A6" s="84" t="s">
        <v>184</v>
      </c>
      <c r="B6" s="329">
        <v>27.98968</v>
      </c>
      <c r="C6" s="322">
        <v>9.4908830879049528</v>
      </c>
      <c r="D6" s="321">
        <v>341.81125000000009</v>
      </c>
      <c r="E6" s="322">
        <v>14.469990743908928</v>
      </c>
      <c r="F6" s="321">
        <v>373.00746000000004</v>
      </c>
      <c r="G6" s="322">
        <v>11.886493332658258</v>
      </c>
      <c r="H6" s="327">
        <v>7.2000399518945057</v>
      </c>
    </row>
    <row r="7" spans="1:14" x14ac:dyDescent="0.2">
      <c r="A7" s="84" t="s">
        <v>188</v>
      </c>
      <c r="B7" s="344">
        <v>0</v>
      </c>
      <c r="C7" s="336">
        <v>0</v>
      </c>
      <c r="D7" s="335">
        <v>1.651E-2</v>
      </c>
      <c r="E7" s="596">
        <v>-96.187683284457478</v>
      </c>
      <c r="F7" s="335">
        <v>2.4460000000000003E-2</v>
      </c>
      <c r="G7" s="596">
        <v>-95.583721518073148</v>
      </c>
      <c r="H7" s="344">
        <v>4.7214331108375051E-4</v>
      </c>
    </row>
    <row r="8" spans="1:14" x14ac:dyDescent="0.2">
      <c r="A8" s="84" t="s">
        <v>145</v>
      </c>
      <c r="B8" s="344">
        <v>0</v>
      </c>
      <c r="C8" s="336">
        <v>0</v>
      </c>
      <c r="D8" s="335">
        <v>0.23548000000000002</v>
      </c>
      <c r="E8" s="596">
        <v>32.754538279400172</v>
      </c>
      <c r="F8" s="335">
        <v>0.23548000000000002</v>
      </c>
      <c r="G8" s="336">
        <v>32.754538279400172</v>
      </c>
      <c r="H8" s="344">
        <v>4.545392759362288E-3</v>
      </c>
    </row>
    <row r="9" spans="1:14" x14ac:dyDescent="0.2">
      <c r="A9" s="342" t="s">
        <v>146</v>
      </c>
      <c r="B9" s="330">
        <v>448.00084999999973</v>
      </c>
      <c r="C9" s="331">
        <v>39.308516127993038</v>
      </c>
      <c r="D9" s="330">
        <v>4791.7684599999993</v>
      </c>
      <c r="E9" s="331">
        <v>23.973248353878756</v>
      </c>
      <c r="F9" s="330">
        <v>5175.9721099999997</v>
      </c>
      <c r="G9" s="331">
        <v>19.940103545294232</v>
      </c>
      <c r="H9" s="331">
        <v>99.910082178763133</v>
      </c>
    </row>
    <row r="10" spans="1:14" x14ac:dyDescent="0.2">
      <c r="A10" s="84" t="s">
        <v>147</v>
      </c>
      <c r="B10" s="344">
        <v>0.28448999999999997</v>
      </c>
      <c r="C10" s="336">
        <v>-21.22009304386355</v>
      </c>
      <c r="D10" s="335">
        <v>4.4328899999999987</v>
      </c>
      <c r="E10" s="336">
        <v>21.063627574680037</v>
      </c>
      <c r="F10" s="335">
        <v>4.6583100000000002</v>
      </c>
      <c r="G10" s="336">
        <v>15.909786484395024</v>
      </c>
      <c r="H10" s="327">
        <v>8.9917821236898829E-2</v>
      </c>
    </row>
    <row r="11" spans="1:14" x14ac:dyDescent="0.2">
      <c r="A11" s="60" t="s">
        <v>148</v>
      </c>
      <c r="B11" s="332">
        <v>448.28533999999974</v>
      </c>
      <c r="C11" s="333">
        <v>39.240623337572373</v>
      </c>
      <c r="D11" s="332">
        <v>4796.2013499999985</v>
      </c>
      <c r="E11" s="333">
        <v>23.970494565340765</v>
      </c>
      <c r="F11" s="332">
        <v>5180.6304199999986</v>
      </c>
      <c r="G11" s="333">
        <v>19.936353679511274</v>
      </c>
      <c r="H11" s="333">
        <v>100</v>
      </c>
    </row>
    <row r="12" spans="1:14" x14ac:dyDescent="0.2">
      <c r="A12" s="369" t="s">
        <v>149</v>
      </c>
      <c r="B12" s="334"/>
      <c r="C12" s="334"/>
      <c r="D12" s="334"/>
      <c r="E12" s="334"/>
      <c r="F12" s="334"/>
      <c r="G12" s="334"/>
      <c r="H12" s="334"/>
    </row>
    <row r="13" spans="1:14" x14ac:dyDescent="0.2">
      <c r="A13" s="600" t="s">
        <v>188</v>
      </c>
      <c r="B13" s="601">
        <v>13.628619999999991</v>
      </c>
      <c r="C13" s="602">
        <v>67.988068311382392</v>
      </c>
      <c r="D13" s="603">
        <v>149.46307999999993</v>
      </c>
      <c r="E13" s="602">
        <v>17.480855519053605</v>
      </c>
      <c r="F13" s="603">
        <v>157.17025999999993</v>
      </c>
      <c r="G13" s="602">
        <v>11.995274786297507</v>
      </c>
      <c r="H13" s="604">
        <v>3.033805681124035</v>
      </c>
    </row>
    <row r="14" spans="1:14" x14ac:dyDescent="0.2">
      <c r="A14" s="605" t="s">
        <v>150</v>
      </c>
      <c r="B14" s="606">
        <v>3.0401663369138947</v>
      </c>
      <c r="C14" s="607"/>
      <c r="D14" s="608">
        <v>3.116280345486329</v>
      </c>
      <c r="E14" s="607"/>
      <c r="F14" s="608">
        <v>3.033805681124035</v>
      </c>
      <c r="G14" s="607"/>
      <c r="H14" s="609"/>
    </row>
    <row r="15" spans="1:14" x14ac:dyDescent="0.2">
      <c r="A15" s="84"/>
      <c r="B15" s="84"/>
      <c r="C15" s="84"/>
      <c r="D15" s="84"/>
      <c r="E15" s="84"/>
      <c r="F15" s="84"/>
      <c r="G15" s="84"/>
      <c r="H15" s="79" t="s">
        <v>221</v>
      </c>
    </row>
    <row r="16" spans="1:14" x14ac:dyDescent="0.2">
      <c r="A16" s="80" t="s">
        <v>482</v>
      </c>
      <c r="B16" s="84"/>
      <c r="C16" s="84"/>
      <c r="D16" s="84"/>
      <c r="E16" s="84"/>
      <c r="F16" s="85"/>
      <c r="G16" s="84"/>
      <c r="H16" s="84"/>
      <c r="I16" s="88"/>
      <c r="J16" s="88"/>
      <c r="K16" s="88"/>
      <c r="L16" s="88"/>
      <c r="M16" s="88"/>
      <c r="N16" s="88"/>
    </row>
    <row r="17" spans="1:14" x14ac:dyDescent="0.2">
      <c r="A17" s="80" t="s">
        <v>430</v>
      </c>
      <c r="B17" s="84"/>
      <c r="C17" s="84"/>
      <c r="D17" s="84"/>
      <c r="E17" s="84"/>
      <c r="F17" s="84"/>
      <c r="G17" s="84"/>
      <c r="H17" s="84"/>
      <c r="I17" s="88"/>
      <c r="J17" s="88"/>
      <c r="K17" s="88"/>
      <c r="L17" s="88"/>
      <c r="M17" s="88"/>
      <c r="N17" s="88"/>
    </row>
    <row r="18" spans="1:14" x14ac:dyDescent="0.2">
      <c r="A18" s="133" t="s">
        <v>536</v>
      </c>
      <c r="B18" s="84"/>
      <c r="C18" s="84"/>
      <c r="D18" s="84"/>
      <c r="E18" s="84"/>
      <c r="F18" s="84"/>
      <c r="G18" s="84"/>
      <c r="H18" s="84"/>
    </row>
  </sheetData>
  <mergeCells count="3">
    <mergeCell ref="B3:C3"/>
    <mergeCell ref="D3:E3"/>
    <mergeCell ref="F3:H3"/>
  </mergeCells>
  <conditionalFormatting sqref="H8">
    <cfRule type="cellIs" dxfId="248" priority="16" operator="between">
      <formula>0</formula>
      <formula>0.5</formula>
    </cfRule>
  </conditionalFormatting>
  <conditionalFormatting sqref="B10 D10 F10:G10">
    <cfRule type="cellIs" dxfId="247" priority="18" operator="between">
      <formula>0</formula>
      <formula>0.5</formula>
    </cfRule>
  </conditionalFormatting>
  <conditionalFormatting sqref="B8:C8 F8:G8">
    <cfRule type="cellIs" dxfId="246" priority="17" operator="between">
      <formula>0</formula>
      <formula>0.5</formula>
    </cfRule>
  </conditionalFormatting>
  <conditionalFormatting sqref="C8">
    <cfRule type="cellIs" dxfId="245" priority="15" operator="equal">
      <formula>0</formula>
    </cfRule>
  </conditionalFormatting>
  <conditionalFormatting sqref="B8">
    <cfRule type="cellIs" dxfId="244" priority="14" operator="equal">
      <formula>0</formula>
    </cfRule>
  </conditionalFormatting>
  <conditionalFormatting sqref="D8">
    <cfRule type="cellIs" dxfId="243" priority="12" operator="between">
      <formula>0</formula>
      <formula>0.5</formula>
    </cfRule>
  </conditionalFormatting>
  <conditionalFormatting sqref="D8">
    <cfRule type="cellIs" dxfId="242" priority="11" operator="equal">
      <formula>0</formula>
    </cfRule>
  </conditionalFormatting>
  <conditionalFormatting sqref="B7">
    <cfRule type="cellIs" dxfId="241" priority="9" operator="between">
      <formula>0</formula>
      <formula>0.5</formula>
    </cfRule>
  </conditionalFormatting>
  <conditionalFormatting sqref="B7">
    <cfRule type="cellIs" dxfId="240" priority="8" operator="equal">
      <formula>0</formula>
    </cfRule>
  </conditionalFormatting>
  <conditionalFormatting sqref="C7">
    <cfRule type="cellIs" dxfId="239" priority="7" operator="between">
      <formula>0</formula>
      <formula>0.5</formula>
    </cfRule>
  </conditionalFormatting>
  <conditionalFormatting sqref="C7">
    <cfRule type="cellIs" dxfId="238" priority="6" operator="equal">
      <formula>0</formula>
    </cfRule>
  </conditionalFormatting>
  <conditionalFormatting sqref="D7">
    <cfRule type="cellIs" dxfId="237" priority="5" operator="between">
      <formula>0</formula>
      <formula>0.5</formula>
    </cfRule>
  </conditionalFormatting>
  <conditionalFormatting sqref="D7">
    <cfRule type="cellIs" dxfId="236" priority="4" operator="equal">
      <formula>0</formula>
    </cfRule>
  </conditionalFormatting>
  <conditionalFormatting sqref="H7">
    <cfRule type="cellIs" dxfId="235" priority="3" operator="between">
      <formula>0</formula>
      <formula>0.5</formula>
    </cfRule>
  </conditionalFormatting>
  <conditionalFormatting sqref="F7">
    <cfRule type="cellIs" dxfId="234" priority="2" operator="between">
      <formula>0</formula>
      <formula>0.5</formula>
    </cfRule>
  </conditionalFormatting>
  <conditionalFormatting sqref="F7">
    <cfRule type="cellIs" dxfId="233"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614</v>
      </c>
    </row>
    <row r="2" spans="1:12" ht="15.75" x14ac:dyDescent="0.25">
      <c r="A2" s="2"/>
      <c r="B2" s="89"/>
      <c r="H2" s="79" t="s">
        <v>151</v>
      </c>
    </row>
    <row r="3" spans="1:12" ht="13.9" customHeight="1" x14ac:dyDescent="0.2">
      <c r="A3" s="90"/>
      <c r="B3" s="812">
        <f>INDICE!A3</f>
        <v>44501</v>
      </c>
      <c r="C3" s="812"/>
      <c r="D3" s="812"/>
      <c r="E3" s="91"/>
      <c r="F3" s="813" t="s">
        <v>116</v>
      </c>
      <c r="G3" s="813"/>
      <c r="H3" s="813"/>
    </row>
    <row r="4" spans="1:12" x14ac:dyDescent="0.2">
      <c r="A4" s="92"/>
      <c r="B4" s="93" t="s">
        <v>143</v>
      </c>
      <c r="C4" s="500" t="s">
        <v>144</v>
      </c>
      <c r="D4" s="93" t="s">
        <v>152</v>
      </c>
      <c r="E4" s="93"/>
      <c r="F4" s="93" t="s">
        <v>143</v>
      </c>
      <c r="G4" s="500" t="s">
        <v>144</v>
      </c>
      <c r="H4" s="93" t="s">
        <v>152</v>
      </c>
    </row>
    <row r="5" spans="1:12" x14ac:dyDescent="0.2">
      <c r="A5" s="90" t="s">
        <v>153</v>
      </c>
      <c r="B5" s="94">
        <v>63.240710000000014</v>
      </c>
      <c r="C5" s="96">
        <v>2.5712899999999999</v>
      </c>
      <c r="D5" s="346">
        <v>65.812000000000012</v>
      </c>
      <c r="E5" s="94"/>
      <c r="F5" s="94">
        <v>731.94681999999989</v>
      </c>
      <c r="G5" s="96">
        <v>35.362520000000039</v>
      </c>
      <c r="H5" s="346">
        <v>767.30933999999991</v>
      </c>
    </row>
    <row r="6" spans="1:12" x14ac:dyDescent="0.2">
      <c r="A6" s="92" t="s">
        <v>154</v>
      </c>
      <c r="B6" s="95">
        <v>12.517239999999999</v>
      </c>
      <c r="C6" s="96">
        <v>0.5398099999999999</v>
      </c>
      <c r="D6" s="347">
        <v>13.057049999999998</v>
      </c>
      <c r="E6" s="95"/>
      <c r="F6" s="95">
        <v>140.30974000000015</v>
      </c>
      <c r="G6" s="96">
        <v>7.4298600000000032</v>
      </c>
      <c r="H6" s="347">
        <v>147.73960000000014</v>
      </c>
    </row>
    <row r="7" spans="1:12" x14ac:dyDescent="0.2">
      <c r="A7" s="92" t="s">
        <v>155</v>
      </c>
      <c r="B7" s="95">
        <v>7.226490000000001</v>
      </c>
      <c r="C7" s="96">
        <v>0.45148999999999995</v>
      </c>
      <c r="D7" s="347">
        <v>7.6779800000000007</v>
      </c>
      <c r="E7" s="95"/>
      <c r="F7" s="95">
        <v>89.547859999999943</v>
      </c>
      <c r="G7" s="96">
        <v>7.2607400000000029</v>
      </c>
      <c r="H7" s="347">
        <v>96.808599999999942</v>
      </c>
    </row>
    <row r="8" spans="1:12" x14ac:dyDescent="0.2">
      <c r="A8" s="92" t="s">
        <v>156</v>
      </c>
      <c r="B8" s="95">
        <v>14.89701</v>
      </c>
      <c r="C8" s="96">
        <v>0.79578999999999989</v>
      </c>
      <c r="D8" s="347">
        <v>15.6928</v>
      </c>
      <c r="E8" s="95"/>
      <c r="F8" s="95">
        <v>215.89890999999994</v>
      </c>
      <c r="G8" s="96">
        <v>12.465270000000002</v>
      </c>
      <c r="H8" s="347">
        <v>228.36417999999995</v>
      </c>
    </row>
    <row r="9" spans="1:12" x14ac:dyDescent="0.2">
      <c r="A9" s="92" t="s">
        <v>157</v>
      </c>
      <c r="B9" s="95">
        <v>33.166550000000001</v>
      </c>
      <c r="C9" s="96">
        <v>9.4997100000000003</v>
      </c>
      <c r="D9" s="347">
        <v>42.666260000000001</v>
      </c>
      <c r="E9" s="95"/>
      <c r="F9" s="95">
        <v>360.2324500000002</v>
      </c>
      <c r="G9" s="96">
        <v>117.29772000000006</v>
      </c>
      <c r="H9" s="347">
        <v>477.53017000000023</v>
      </c>
    </row>
    <row r="10" spans="1:12" x14ac:dyDescent="0.2">
      <c r="A10" s="92" t="s">
        <v>158</v>
      </c>
      <c r="B10" s="95">
        <v>5.1761299999999997</v>
      </c>
      <c r="C10" s="96">
        <v>0.24912000000000001</v>
      </c>
      <c r="D10" s="347">
        <v>5.4252500000000001</v>
      </c>
      <c r="E10" s="95"/>
      <c r="F10" s="95">
        <v>64.493289999999973</v>
      </c>
      <c r="G10" s="96">
        <v>4.0325400000000009</v>
      </c>
      <c r="H10" s="347">
        <v>68.525829999999971</v>
      </c>
    </row>
    <row r="11" spans="1:12" x14ac:dyDescent="0.2">
      <c r="A11" s="92" t="s">
        <v>159</v>
      </c>
      <c r="B11" s="95">
        <v>21.891629999999996</v>
      </c>
      <c r="C11" s="96">
        <v>1.1302899999999998</v>
      </c>
      <c r="D11" s="347">
        <v>23.021919999999994</v>
      </c>
      <c r="E11" s="95"/>
      <c r="F11" s="95">
        <v>262.31988999999982</v>
      </c>
      <c r="G11" s="96">
        <v>17.37730000000002</v>
      </c>
      <c r="H11" s="347">
        <v>279.69718999999986</v>
      </c>
    </row>
    <row r="12" spans="1:12" x14ac:dyDescent="0.2">
      <c r="A12" s="92" t="s">
        <v>516</v>
      </c>
      <c r="B12" s="95">
        <v>16.461940000000002</v>
      </c>
      <c r="C12" s="96">
        <v>0.74594999999999978</v>
      </c>
      <c r="D12" s="347">
        <v>17.207890000000003</v>
      </c>
      <c r="E12" s="95"/>
      <c r="F12" s="95">
        <v>191.96184000000042</v>
      </c>
      <c r="G12" s="96">
        <v>9.9935700000000143</v>
      </c>
      <c r="H12" s="347">
        <v>201.95541000000043</v>
      </c>
      <c r="J12" s="96"/>
    </row>
    <row r="13" spans="1:12" x14ac:dyDescent="0.2">
      <c r="A13" s="92" t="s">
        <v>160</v>
      </c>
      <c r="B13" s="95">
        <v>71.976409999999987</v>
      </c>
      <c r="C13" s="96">
        <v>4.2282600000000006</v>
      </c>
      <c r="D13" s="347">
        <v>76.204669999999993</v>
      </c>
      <c r="E13" s="95"/>
      <c r="F13" s="95">
        <v>816.86867999999993</v>
      </c>
      <c r="G13" s="96">
        <v>56.181429999999956</v>
      </c>
      <c r="H13" s="347">
        <v>873.0501099999999</v>
      </c>
      <c r="J13" s="96"/>
      <c r="L13" s="780"/>
    </row>
    <row r="14" spans="1:12" x14ac:dyDescent="0.2">
      <c r="A14" s="92" t="s">
        <v>161</v>
      </c>
      <c r="B14" s="95">
        <v>0.42705999999999994</v>
      </c>
      <c r="C14" s="96">
        <v>4.9759999999999999E-2</v>
      </c>
      <c r="D14" s="348">
        <v>0.47681999999999991</v>
      </c>
      <c r="E14" s="96"/>
      <c r="F14" s="95">
        <v>5.0284499999999994</v>
      </c>
      <c r="G14" s="96">
        <v>0.6353700000000001</v>
      </c>
      <c r="H14" s="348">
        <v>5.6638199999999994</v>
      </c>
      <c r="J14" s="96"/>
    </row>
    <row r="15" spans="1:12" x14ac:dyDescent="0.2">
      <c r="A15" s="92" t="s">
        <v>162</v>
      </c>
      <c r="B15" s="95">
        <v>46.02875999999997</v>
      </c>
      <c r="C15" s="96">
        <v>1.9759099999999996</v>
      </c>
      <c r="D15" s="347">
        <v>48.004669999999969</v>
      </c>
      <c r="E15" s="95"/>
      <c r="F15" s="95">
        <v>555.18543000000057</v>
      </c>
      <c r="G15" s="96">
        <v>27.535910000000019</v>
      </c>
      <c r="H15" s="347">
        <v>582.72134000000062</v>
      </c>
      <c r="J15" s="96"/>
    </row>
    <row r="16" spans="1:12" x14ac:dyDescent="0.2">
      <c r="A16" s="92" t="s">
        <v>163</v>
      </c>
      <c r="B16" s="95">
        <v>8.0939799999999984</v>
      </c>
      <c r="C16" s="96">
        <v>0.27107000000000003</v>
      </c>
      <c r="D16" s="347">
        <v>8.3650499999999983</v>
      </c>
      <c r="E16" s="95"/>
      <c r="F16" s="95">
        <v>91.053390000000093</v>
      </c>
      <c r="G16" s="96">
        <v>3.7284399999999973</v>
      </c>
      <c r="H16" s="347">
        <v>94.781830000000085</v>
      </c>
      <c r="J16" s="96"/>
    </row>
    <row r="17" spans="1:11" x14ac:dyDescent="0.2">
      <c r="A17" s="92" t="s">
        <v>164</v>
      </c>
      <c r="B17" s="95">
        <v>21.082130000000003</v>
      </c>
      <c r="C17" s="96">
        <v>1.2170699999999999</v>
      </c>
      <c r="D17" s="347">
        <v>22.299200000000003</v>
      </c>
      <c r="E17" s="95"/>
      <c r="F17" s="95">
        <v>242.48031999999998</v>
      </c>
      <c r="G17" s="96">
        <v>16.561930000000007</v>
      </c>
      <c r="H17" s="347">
        <v>259.04224999999997</v>
      </c>
      <c r="J17" s="96"/>
    </row>
    <row r="18" spans="1:11" x14ac:dyDescent="0.2">
      <c r="A18" s="92" t="s">
        <v>165</v>
      </c>
      <c r="B18" s="95">
        <v>1.9388699999999996</v>
      </c>
      <c r="C18" s="96">
        <v>0.11048000000000001</v>
      </c>
      <c r="D18" s="347">
        <v>2.0493499999999996</v>
      </c>
      <c r="E18" s="95"/>
      <c r="F18" s="95">
        <v>22.980129999999985</v>
      </c>
      <c r="G18" s="96">
        <v>1.4589499999999997</v>
      </c>
      <c r="H18" s="347">
        <v>24.439079999999983</v>
      </c>
      <c r="J18" s="96"/>
    </row>
    <row r="19" spans="1:11" x14ac:dyDescent="0.2">
      <c r="A19" s="92" t="s">
        <v>166</v>
      </c>
      <c r="B19" s="95">
        <v>59.30786999999998</v>
      </c>
      <c r="C19" s="96">
        <v>2.5869399999999998</v>
      </c>
      <c r="D19" s="347">
        <v>61.894809999999978</v>
      </c>
      <c r="E19" s="95"/>
      <c r="F19" s="95">
        <v>613.77420999999993</v>
      </c>
      <c r="G19" s="96">
        <v>32.424979999999991</v>
      </c>
      <c r="H19" s="347">
        <v>646.19918999999993</v>
      </c>
      <c r="J19" s="96"/>
    </row>
    <row r="20" spans="1:11" x14ac:dyDescent="0.2">
      <c r="A20" s="92" t="s">
        <v>167</v>
      </c>
      <c r="B20" s="96">
        <v>0.48919000000000001</v>
      </c>
      <c r="C20" s="96">
        <v>0</v>
      </c>
      <c r="D20" s="348">
        <v>0.48919000000000001</v>
      </c>
      <c r="E20" s="96"/>
      <c r="F20" s="95">
        <v>5.8659000000000017</v>
      </c>
      <c r="G20" s="96">
        <v>0</v>
      </c>
      <c r="H20" s="348">
        <v>5.8659000000000017</v>
      </c>
      <c r="J20" s="96"/>
    </row>
    <row r="21" spans="1:11" x14ac:dyDescent="0.2">
      <c r="A21" s="92" t="s">
        <v>168</v>
      </c>
      <c r="B21" s="95">
        <v>12.904019999999999</v>
      </c>
      <c r="C21" s="96">
        <v>0.57793999999999979</v>
      </c>
      <c r="D21" s="347">
        <v>13.481959999999999</v>
      </c>
      <c r="E21" s="95"/>
      <c r="F21" s="95">
        <v>130.74962000000005</v>
      </c>
      <c r="G21" s="96">
        <v>7.8953800000000038</v>
      </c>
      <c r="H21" s="347">
        <v>138.64500000000007</v>
      </c>
      <c r="J21" s="96"/>
      <c r="K21" s="96"/>
    </row>
    <row r="22" spans="1:11" x14ac:dyDescent="0.2">
      <c r="A22" s="92" t="s">
        <v>169</v>
      </c>
      <c r="B22" s="95">
        <v>9.7557300000000016</v>
      </c>
      <c r="C22" s="96">
        <v>0.20624000000000001</v>
      </c>
      <c r="D22" s="347">
        <v>9.9619700000000009</v>
      </c>
      <c r="E22" s="95"/>
      <c r="F22" s="95">
        <v>80.74554000000002</v>
      </c>
      <c r="G22" s="96">
        <v>3.2015300000000013</v>
      </c>
      <c r="H22" s="347">
        <v>83.947070000000025</v>
      </c>
      <c r="J22" s="96"/>
    </row>
    <row r="23" spans="1:11" x14ac:dyDescent="0.2">
      <c r="A23" s="97" t="s">
        <v>170</v>
      </c>
      <c r="B23" s="98">
        <v>13.429760000000002</v>
      </c>
      <c r="C23" s="96">
        <v>0.78255999999999992</v>
      </c>
      <c r="D23" s="349">
        <v>14.212320000000002</v>
      </c>
      <c r="E23" s="98"/>
      <c r="F23" s="98">
        <v>181.26254999999986</v>
      </c>
      <c r="G23" s="96">
        <v>12.164020000000004</v>
      </c>
      <c r="H23" s="349">
        <v>193.42656999999986</v>
      </c>
      <c r="J23" s="96"/>
    </row>
    <row r="24" spans="1:11" x14ac:dyDescent="0.2">
      <c r="A24" s="99" t="s">
        <v>434</v>
      </c>
      <c r="B24" s="100">
        <v>420.01148000000029</v>
      </c>
      <c r="C24" s="100">
        <v>27.98968</v>
      </c>
      <c r="D24" s="100">
        <v>448.00116000000031</v>
      </c>
      <c r="E24" s="100"/>
      <c r="F24" s="100">
        <v>4802.7050199999949</v>
      </c>
      <c r="G24" s="100">
        <v>373.00746000000146</v>
      </c>
      <c r="H24" s="100">
        <v>5175.7124799999965</v>
      </c>
      <c r="J24" s="96"/>
    </row>
    <row r="25" spans="1:11" x14ac:dyDescent="0.2">
      <c r="H25" s="79" t="s">
        <v>221</v>
      </c>
      <c r="J25" s="96"/>
    </row>
    <row r="26" spans="1:11" x14ac:dyDescent="0.2">
      <c r="A26" s="350" t="s">
        <v>565</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32" priority="11" operator="between">
      <formula>0</formula>
      <formula>0.5</formula>
    </cfRule>
    <cfRule type="cellIs" dxfId="231" priority="12" operator="between">
      <formula>0</formula>
      <formula>0.49</formula>
    </cfRule>
  </conditionalFormatting>
  <conditionalFormatting sqref="C5:C23">
    <cfRule type="cellIs" dxfId="230" priority="10" stopIfTrue="1" operator="equal">
      <formula>0</formula>
    </cfRule>
  </conditionalFormatting>
  <conditionalFormatting sqref="G20">
    <cfRule type="cellIs" dxfId="229" priority="9" stopIfTrue="1" operator="equal">
      <formula>0</formula>
    </cfRule>
  </conditionalFormatting>
  <conditionalFormatting sqref="G5:G23">
    <cfRule type="cellIs" dxfId="228" priority="8" stopIfTrue="1" operator="equal">
      <formula>0</formula>
    </cfRule>
  </conditionalFormatting>
  <conditionalFormatting sqref="J12:J30">
    <cfRule type="cellIs" dxfId="227" priority="6" operator="between">
      <formula>0</formula>
      <formula>0.5</formula>
    </cfRule>
    <cfRule type="cellIs" dxfId="226" priority="7" operator="between">
      <formula>0</formula>
      <formula>0.49</formula>
    </cfRule>
  </conditionalFormatting>
  <conditionalFormatting sqref="J27">
    <cfRule type="cellIs" dxfId="225" priority="5" stopIfTrue="1" operator="equal">
      <formula>0</formula>
    </cfRule>
  </conditionalFormatting>
  <conditionalFormatting sqref="J12:J30">
    <cfRule type="cellIs" dxfId="22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2022-02-23T11:10:41Z</dcterms:modified>
</cp:coreProperties>
</file>