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U:\INFORMES CORES WEB\BEH\BEH 2014\2021\12. DICIEMBRE\"/>
    </mc:Choice>
  </mc:AlternateContent>
  <xr:revisionPtr revIDLastSave="0" documentId="8_{C8C54854-9C7A-4B94-841E-4E5E315B3FFF}"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D10" i="46"/>
  <c r="B10" i="46"/>
  <c r="F11" i="25" l="1"/>
  <c r="D11" i="25"/>
  <c r="B11"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<sst xmlns="http://schemas.openxmlformats.org/spreadsheetml/2006/main" count="1813" uniqueCount="695">
  <si>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</si>
  <si>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</si>
  <si>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</si>
  <si>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</si>
  <si>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</si>
  <si>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</si>
  <si>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</si>
  <si>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</si>
  <si>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</si>
  <si>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</si>
  <si>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</si>
  <si>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</si>
  <si>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</si>
  <si>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</si>
  <si>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</si>
  <si>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</si>
  <si>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</si>
  <si>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</si>
  <si>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</si>
  <si>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</si>
  <si>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</si>
  <si>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</si>
  <si>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</si>
  <si>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</si>
  <si>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</si>
  <si>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</si>
  <si>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</si>
  <si>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</si>
  <si>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</si>
  <si>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</si>
  <si>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</si>
  <si>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</si>
  <si>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</si>
  <si>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</si>
  <si>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</si>
  <si>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</si>
  <si>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</si>
  <si>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</si>
  <si>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</si>
  <si>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</si>
  <si>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</si>
  <si>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</si>
  <si>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</si>
  <si>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</si>
  <si>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</si>
  <si>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</si>
  <si>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</si>
  <si>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</si>
  <si>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</si>
  <si>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</si>
  <si>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</si>
  <si>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</si>
  <si>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</si>
  <si>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</si>
  <si>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</si>
  <si>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</si>
  <si>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</si>
  <si>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</si>
  <si>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</si>
  <si>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</si>
  <si>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</si>
  <si>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</si>
  <si>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</si>
  <si>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</si>
  <si>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</si>
  <si>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</si>
  <si>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</si>
  <si>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</si>
  <si>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</si>
  <si>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</si>
  <si>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</si>
  <si>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</si>
  <si>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</si>
  <si>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</si>
  <si>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</si>
  <si>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</si>
  <si>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</si>
  <si>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</si>
  <si>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</si>
  <si>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</si>
  <si>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</si>
  <si>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</si>
  <si>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</si>
  <si>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</si>
  <si>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</si>
  <si>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</si>
  <si>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</si>
  <si>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</si>
  <si>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</si>
  <si>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</si>
  <si>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</si>
  <si>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</si>
  <si>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</si>
  <si>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</si>
  <si>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</si>
  <si>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</si>
  <si>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</si>
  <si>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</si>
  <si>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</si>
  <si>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</si>
  <si>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</si>
  <si>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</si>
  <si>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</si>
  <si>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</si>
  <si>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</si>
  <si>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</si>
  <si>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</si>
  <si>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</si>
  <si>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</si>
  <si>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</si>
  <si>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</si>
  <si>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</si>
  <si>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</si>
  <si>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</si>
  <si>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</si>
  <si>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</si>
  <si>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</si>
  <si>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</si>
  <si>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</si>
  <si>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</si>
  <si>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</si>
  <si>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</si>
  <si>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</si>
  <si>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</si>
  <si>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</si>
  <si>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</si>
  <si>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</si>
  <si>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</si>
  <si>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</si>
  <si>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</si>
  <si>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</si>
  <si>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</si>
  <si>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</si>
  <si>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</si>
  <si>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</si>
  <si>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</si>
  <si>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</si>
  <si>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</si>
  <si>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</si>
  <si>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</si>
  <si>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</si>
  <si>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</si>
  <si>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</si>
  <si>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</si>
  <si>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</si>
  <si>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</si>
  <si>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</si>
  <si>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</si>
  <si>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</si>
  <si>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</si>
  <si>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</si>
  <si>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</si>
  <si>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</si>
  <si>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</si>
  <si>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</si>
  <si>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</si>
  <si>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</si>
  <si>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</si>
  <si>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</si>
  <si>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</si>
  <si>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</si>
  <si>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</si>
  <si>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</si>
  <si>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</si>
  <si>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</si>
  <si>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</si>
  <si>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</si>
  <si>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</si>
  <si>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</si>
  <si>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</si>
  <si>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</si>
  <si>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</si>
  <si>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</si>
  <si>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</si>
  <si>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</si>
  <si>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</si>
  <si>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</si>
  <si>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</si>
  <si>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</si>
  <si>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</si>
  <si>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</si>
  <si>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</si>
  <si>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</si>
  <si>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</si>
  <si>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</si>
  <si>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</si>
  <si>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</si>
  <si>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</si>
  <si>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</si>
  <si>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</si>
  <si>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</si>
  <si>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</si>
  <si>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</si>
  <si>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</si>
  <si>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</si>
  <si>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</si>
  <si>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</si>
  <si>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</si>
  <si>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</si>
  <si>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</si>
  <si>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</si>
  <si>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</si>
  <si>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</si>
  <si>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</si>
  <si>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</si>
  <si>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</si>
  <si>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</si>
  <si>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</si>
  <si>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</si>
  <si>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</si>
  <si>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</si>
  <si>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</si>
  <si>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</si>
  <si>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</si>
  <si>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</si>
  <si>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</si>
  <si>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</si>
  <si>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</si>
  <si>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</si>
  <si>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</si>
  <si>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</si>
  <si>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</si>
  <si>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</si>
  <si>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</si>
  <si>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</si>
  <si>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</si>
  <si>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</si>
  <si>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</si>
  <si>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</si>
  <si>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</si>
  <si>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</si>
  <si>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</si>
  <si>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</si>
  <si>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</si>
  <si>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</si>
  <si>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</si>
  <si>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</si>
  <si>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</si>
  <si>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</si>
  <si>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</si>
  <si>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</si>
  <si>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</si>
  <si>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</si>
  <si>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</si>
  <si>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</si>
  <si>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</si>
  <si>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Montanazo-Lubina</t>
  </si>
  <si>
    <t>Rodaballo</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</si>
  <si>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</si>
  <si>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</si>
  <si>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</si>
  <si>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</si>
  <si>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</si>
  <si>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</si>
  <si>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</si>
  <si>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</si>
  <si>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</si>
  <si>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</si>
  <si>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</si>
  <si>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</si>
  <si>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</si>
  <si>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</si>
  <si>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</si>
  <si>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</si>
  <si>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</si>
  <si>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</si>
  <si>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</si>
  <si>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</si>
  <si>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</si>
  <si>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</si>
  <si>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</si>
  <si>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</si>
  <si>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</si>
  <si>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</si>
  <si>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</si>
  <si>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</si>
  <si>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</si>
  <si>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</si>
  <si>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</si>
  <si>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</si>
  <si>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</si>
  <si>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</si>
  <si>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</si>
  <si>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</si>
  <si>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</si>
  <si>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</si>
  <si>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</si>
  <si>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</si>
  <si>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</si>
  <si>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</si>
  <si>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</si>
  <si>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</si>
  <si>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</si>
  <si>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</si>
  <si>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</si>
  <si>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</si>
  <si>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</si>
  <si>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</si>
  <si>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</si>
  <si>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</si>
  <si>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</si>
  <si>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</si>
  <si>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</si>
  <si>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</si>
  <si>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</si>
  <si>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</si>
  <si>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</si>
  <si>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</si>
  <si>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</si>
  <si>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</si>
  <si>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</si>
  <si>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</si>
  <si>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</si>
  <si>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</si>
  <si>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</si>
  <si>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</si>
  <si>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</si>
  <si>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</si>
  <si>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</si>
  <si>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</si>
  <si>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</si>
  <si>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</si>
  <si>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</si>
  <si>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</si>
  <si>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</si>
  <si>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</si>
  <si>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</si>
  <si>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</si>
  <si>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</si>
  <si>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</si>
  <si>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</si>
  <si>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</si>
  <si>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</si>
  <si>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</si>
  <si>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</si>
  <si>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</si>
  <si>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</si>
  <si>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</si>
  <si>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</si>
  <si>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</si>
  <si>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</si>
  <si>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</si>
  <si>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</si>
  <si>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</si>
  <si>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</si>
  <si>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</si>
  <si>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</si>
  <si>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</si>
  <si>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</si>
  <si>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</si>
  <si>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</si>
  <si>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</si>
  <si>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</si>
  <si>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</si>
  <si>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</si>
  <si>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</si>
  <si>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</si>
  <si>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</si>
  <si>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</si>
  <si>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</si>
  <si>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</si>
  <si>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</si>
  <si>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</si>
  <si>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</si>
  <si>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</si>
  <si>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</si>
  <si>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</si>
  <si>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</si>
  <si>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</si>
  <si>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</si>
  <si>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</si>
  <si>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</si>
  <si>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</si>
  <si>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</si>
  <si>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</si>
  <si>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</si>
  <si>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</si>
  <si>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</si>
  <si>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</si>
  <si>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</si>
  <si>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</si>
  <si>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</si>
  <si>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</si>
  <si>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</si>
  <si>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</si>
  <si>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</si>
  <si>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</si>
  <si>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</si>
  <si>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</si>
  <si>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</si>
  <si>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</si>
  <si>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</si>
  <si>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</si>
  <si>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</si>
  <si>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</si>
  <si>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</si>
  <si>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</si>
  <si>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</si>
  <si>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</si>
  <si>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</si>
  <si>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</si>
  <si>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</si>
  <si>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</si>
  <si>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</si>
  <si>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</si>
  <si>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</si>
  <si>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</si>
  <si>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</si>
  <si>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</si>
  <si>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</si>
  <si>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</si>
  <si>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</si>
  <si>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</si>
  <si>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</si>
  <si>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</si>
  <si>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</si>
  <si>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</si>
  <si>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</si>
  <si>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</si>
  <si>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</si>
  <si>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</si>
  <si>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</si>
  <si>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</si>
  <si>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</si>
  <si>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</si>
  <si>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</si>
  <si>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</si>
  <si>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</si>
  <si>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</si>
  <si>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</si>
  <si>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</si>
  <si>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</si>
  <si>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</si>
  <si>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</si>
  <si>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</si>
  <si>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</si>
  <si>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</si>
  <si>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</si>
  <si>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</si>
  <si>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</si>
  <si>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</si>
  <si>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</si>
  <si>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</si>
  <si>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</si>
  <si>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</si>
  <si>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</si>
  <si>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</si>
  <si>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</si>
  <si>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</si>
  <si>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</si>
  <si>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</si>
  <si>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</si>
  <si>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</si>
  <si>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</si>
  <si>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</si>
  <si>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</si>
  <si>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</si>
  <si>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</si>
  <si>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</si>
  <si>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</si>
  <si>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</si>
  <si>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</si>
  <si>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</si>
  <si>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</si>
  <si>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</si>
  <si>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</si>
  <si>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</si>
  <si>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</si>
  <si>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</si>
  <si>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</si>
  <si>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</si>
  <si>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</si>
  <si>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</si>
  <si>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</si>
  <si>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</si>
  <si>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</si>
  <si>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</si>
  <si>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</si>
  <si>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</si>
  <si>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</si>
  <si>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</si>
  <si>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</si>
  <si>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</si>
  <si>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</si>
  <si>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</si>
  <si>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</si>
  <si>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</si>
  <si>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</si>
  <si>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</si>
  <si>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</si>
  <si>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</si>
  <si>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</si>
  <si>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</si>
  <si>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</si>
  <si>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</si>
  <si>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</si>
  <si>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</si>
  <si>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</si>
  <si>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</si>
  <si>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</si>
  <si>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</si>
  <si>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</si>
  <si>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</si>
  <si>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</si>
  <si>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</si>
  <si>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</si>
  <si>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</si>
  <si>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</si>
  <si>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</si>
  <si>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</si>
  <si>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</si>
  <si>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</si>
  <si>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</si>
  <si>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</si>
  <si>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</si>
  <si>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</si>
  <si>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</si>
  <si>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</si>
  <si>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</si>
  <si>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</si>
  <si>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</si>
  <si>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</si>
  <si>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</si>
  <si>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</si>
  <si>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</si>
  <si>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</si>
  <si>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</si>
  <si>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</si>
  <si>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</si>
  <si>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</si>
  <si>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</si>
  <si>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</si>
  <si>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</si>
  <si>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</si>
  <si>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</si>
  <si>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</si>
  <si>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</si>
  <si>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</si>
  <si>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</si>
  <si>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</si>
  <si>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</si>
  <si>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</si>
  <si>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</si>
  <si>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</si>
  <si>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</si>
  <si>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</si>
  <si>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</si>
  <si>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</si>
  <si>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</si>
  <si>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</si>
  <si>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</si>
  <si>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</si>
  <si>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</si>
  <si>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</si>
  <si>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</si>
  <si>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</si>
  <si>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</si>
  <si>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</si>
  <si>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</si>
  <si>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</si>
  <si>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</si>
  <si>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</si>
  <si>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</si>
  <si>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</si>
  <si>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</si>
  <si>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</si>
  <si>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</si>
  <si>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</si>
  <si>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</si>
  <si>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</si>
  <si>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</si>
  <si>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</si>
  <si>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</si>
  <si>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</si>
  <si>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</si>
  <si>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</si>
  <si>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</si>
  <si>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</si>
  <si>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</si>
  <si>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</si>
  <si>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</si>
  <si>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</si>
  <si>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</si>
  <si>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</si>
  <si>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</si>
  <si>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</si>
  <si>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</si>
  <si>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</si>
  <si>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</si>
  <si>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</si>
  <si>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</si>
  <si>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</si>
  <si>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21 Noviembre</t>
  </si>
  <si>
    <t>16 Enero</t>
  </si>
  <si>
    <t>20 Marzo</t>
  </si>
  <si>
    <t>22 Mayo</t>
  </si>
  <si>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</si>
  <si>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</si>
  <si>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</si>
  <si>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</si>
  <si>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</si>
  <si>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</si>
  <si>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</si>
  <si>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</si>
  <si>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</si>
  <si>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</si>
  <si>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</si>
  <si>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</si>
  <si>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</si>
  <si>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</si>
  <si>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</si>
  <si>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</si>
  <si>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</si>
  <si>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</si>
  <si>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</si>
  <si>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</si>
  <si>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</si>
  <si>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</si>
  <si>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</si>
  <si>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</si>
  <si>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</si>
  <si>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</si>
  <si>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</si>
  <si>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</si>
  <si>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</si>
  <si>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</si>
  <si>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</si>
  <si>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</si>
  <si>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Año 2019</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</si>
  <si>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</si>
  <si>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</si>
  <si>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</si>
  <si>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</si>
  <si>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</si>
  <si>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</si>
  <si>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</si>
  <si>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</si>
  <si>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</si>
  <si>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</si>
  <si>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</si>
  <si>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Tv (%)
2020/2019</t>
  </si>
  <si>
    <t>UE***</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</si>
  <si>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</si>
  <si>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</si>
  <si>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</si>
  <si>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</si>
  <si>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</si>
  <si>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</si>
  <si>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</si>
  <si>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</si>
  <si>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 xml:space="preserve">Plantas de regasificación </t>
  </si>
  <si>
    <t>Otras salidas</t>
  </si>
  <si>
    <t>20 Julio</t>
  </si>
  <si>
    <t>India</t>
  </si>
  <si>
    <t>Papúa Nueva Guinea</t>
  </si>
  <si>
    <t>Omán</t>
  </si>
  <si>
    <t>Otras salidas del sistema**</t>
  </si>
  <si>
    <t>21 Septiembre</t>
  </si>
  <si>
    <t>Pakistán</t>
  </si>
  <si>
    <t>TUR3</t>
  </si>
  <si>
    <t>**Tarifa TUR 2: consumo estimado de 12.000 kWh/año hasta 30 de septiembre de 2021 y de 8.000 kWh/año desde 1 de octubre de 2021.</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</si>
  <si>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</si>
  <si>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</si>
  <si>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</si>
  <si>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</si>
  <si>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</si>
  <si>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</si>
  <si>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</si>
  <si>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</si>
  <si>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</si>
  <si>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</si>
  <si>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</si>
  <si>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</si>
  <si>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</si>
  <si>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</si>
  <si>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nov-21</t>
  </si>
  <si>
    <t>UE**</t>
  </si>
  <si>
    <t>16 Noviembre</t>
  </si>
  <si>
    <t>Australia</t>
  </si>
  <si>
    <t>Tarifa de último recurso de gas natural (TUR1)</t>
  </si>
  <si>
    <t>Entrada de turistas (FRONTUR)</t>
  </si>
  <si>
    <t>dic-21</t>
  </si>
  <si>
    <t>dic-20</t>
  </si>
  <si>
    <t>Bahamas</t>
  </si>
  <si>
    <t>4º 2021</t>
  </si>
  <si>
    <t>BOLETÍN ESTADÍSTICO HIDROCARBUROS DICIEMBRE 2021</t>
  </si>
  <si>
    <t xml:space="preserve">        UE **</t>
  </si>
  <si>
    <t>Otros Amércia</t>
  </si>
  <si>
    <t>* Tasa de variación respecto al mismo periodo del año anterior // '- igual que 0,0 / ^ distinto de 0,0</t>
  </si>
  <si>
    <t>** Otras Salidas: Se incluyen puestas en frío y suministro directo a buques consumidores.              
***Reino Unido no incluido desde el 1 de febrero de 2020 por su salida de la UE (31 enero 2020).                                                                                                                                                                                                                    Nota: Las exportaciones corresponden a GNL salvo en los casos en los que está especificado.</t>
  </si>
  <si>
    <t>1 Enero</t>
  </si>
  <si>
    <t>1 Abril</t>
  </si>
  <si>
    <t>1 Octubre</t>
  </si>
  <si>
    <t>1 Julio</t>
  </si>
  <si>
    <t>Produccion bruta de refinería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</si>
</sst>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7" borderId="26" applyNumberFormat="0" applyFont="0" applyAlignment="0" applyProtection="0"/>
    <xf numFmtId="0" fontId="4" fillId="17" borderId="26" applyNumberFormat="0" applyFont="0" applyAlignment="0" applyProtection="0"/>
    <xf numFmtId="0" fontId="4" fillId="17"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4" fillId="32" borderId="27" applyNumberFormat="0" applyAlignment="0" applyProtection="0"/>
    <xf numFmtId="0" fontId="64" fillId="32" borderId="27" applyNumberFormat="0" applyAlignment="0" applyProtection="0"/>
    <xf numFmtId="0" fontId="65" fillId="33" borderId="28" applyNumberFormat="0" applyAlignment="0" applyProtection="0"/>
    <xf numFmtId="0" fontId="65" fillId="33"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8" fillId="23" borderId="27" applyNumberFormat="0" applyAlignment="0" applyProtection="0"/>
    <xf numFmtId="0" fontId="68" fillId="23" borderId="27" applyNumberFormat="0" applyAlignment="0" applyProtection="0"/>
    <xf numFmtId="0" fontId="69" fillId="19" borderId="0" applyNumberFormat="0" applyBorder="0" applyAlignment="0" applyProtection="0"/>
    <xf numFmtId="0" fontId="69" fillId="19"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8" borderId="0" applyNumberFormat="0" applyBorder="0" applyAlignment="0" applyProtection="0"/>
    <xf numFmtId="0" fontId="70" fillId="38"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2" borderId="31" applyNumberFormat="0" applyAlignment="0" applyProtection="0"/>
    <xf numFmtId="0" fontId="71" fillId="32"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64">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0" fillId="2" borderId="0" xfId="0" applyFill="1" applyBorder="1"/>
    <xf numFmtId="0" fontId="0" fillId="2" borderId="0" xfId="0" applyFill="1" applyBorder="1" applyAlignment="1">
      <alignment horizontal="right"/>
    </xf>
    <xf numFmtId="0" fontId="24" fillId="4" borderId="25" xfId="1" applyFont="1" applyFill="1" applyBorder="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68" fontId="31" fillId="2" borderId="0" xfId="0" applyNumberFormat="1" applyFont="1" applyFill="1" applyAlignment="1"/>
    <xf numFmtId="0" fontId="8" fillId="2" borderId="15" xfId="0"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3" fontId="17" fillId="9" borderId="24" xfId="0" applyNumberFormat="1" applyFont="1" applyFill="1" applyBorder="1" applyAlignment="1"/>
    <xf numFmtId="0" fontId="22" fillId="2" borderId="0" xfId="0" quotePrefix="1" applyFont="1" applyFill="1"/>
    <xf numFmtId="0" fontId="3" fillId="2" borderId="0" xfId="0" applyFont="1" applyFill="1" applyAlignment="1">
      <alignment horizontal="left"/>
    </xf>
    <xf numFmtId="168" fontId="15" fillId="2" borderId="0" xfId="13" applyNumberFormat="1" applyFont="1" applyFill="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2" borderId="0" xfId="0" quotePrefix="1" applyNumberFormat="1" applyFont="1" applyFill="1" applyBorder="1" applyAlignment="1">
      <alignment horizontal="left"/>
    </xf>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1" fontId="17" fillId="2" borderId="0" xfId="0" applyNumberFormat="1" applyFont="1" applyFill="1"/>
    <xf numFmtId="0" fontId="22" fillId="2" borderId="0" xfId="1" applyFont="1" applyFill="1" applyAlignment="1">
      <alignment horizontal="left" vertical="top"/>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ont="1" applyFill="1" applyAlignment="1">
      <alignment horizontal="right"/>
    </xf>
    <xf numFmtId="0" fontId="22" fillId="2" borderId="0" xfId="1" applyFont="1" applyFill="1" applyAlignment="1"/>
    <xf numFmtId="0" fontId="0" fillId="0" borderId="0" xfId="0"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1" fontId="17" fillId="2" borderId="2" xfId="0" applyNumberFormat="1" applyFont="1" applyFill="1" applyBorder="1" applyAlignment="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8" fillId="2" borderId="0" xfId="1" applyFont="1" applyFill="1" applyBorder="1"/>
    <xf numFmtId="0" fontId="4" fillId="2" borderId="0" xfId="1" applyFill="1" applyBorder="1" applyAlignment="1">
      <alignment horizontal="right"/>
    </xf>
    <xf numFmtId="0" fontId="17" fillId="2" borderId="0" xfId="9" applyFont="1" applyFill="1" applyBorder="1"/>
    <xf numFmtId="0" fontId="13" fillId="2" borderId="0" xfId="9" applyFont="1" applyFill="1" applyBorder="1"/>
    <xf numFmtId="0" fontId="13" fillId="2" borderId="0" xfId="9" applyFont="1" applyFill="1" applyBorder="1" applyAlignment="1">
      <alignment horizontal="right"/>
    </xf>
    <xf numFmtId="1" fontId="4" fillId="2" borderId="0" xfId="1" applyNumberFormat="1" applyFill="1"/>
    <xf numFmtId="0" fontId="8" fillId="2" borderId="0" xfId="0" applyFont="1" applyFill="1" applyAlignment="1">
      <alignment horizontal="left" vertical="top"/>
    </xf>
    <xf numFmtId="168" fontId="13" fillId="2" borderId="0" xfId="0" applyNumberFormat="1" applyFont="1" applyFill="1" applyAlignment="1">
      <alignment horizontal="right"/>
    </xf>
    <xf numFmtId="0" fontId="22" fillId="2" borderId="0" xfId="0" quotePrefix="1" applyFont="1" applyFill="1" applyBorder="1" applyAlignment="1">
      <alignment wrapText="1"/>
    </xf>
    <xf numFmtId="171" fontId="17" fillId="2" borderId="2" xfId="0" applyNumberFormat="1" applyFont="1" applyFill="1" applyBorder="1" applyAlignment="1">
      <alignment horizontal="left"/>
    </xf>
    <xf numFmtId="4" fontId="24" fillId="8" borderId="0" xfId="0" applyNumberFormat="1" applyFont="1" applyFill="1" applyBorder="1"/>
    <xf numFmtId="171" fontId="13" fillId="10" borderId="0" xfId="0" applyNumberFormat="1" applyFont="1" applyFill="1" applyAlignment="1">
      <alignment horizontal="right"/>
    </xf>
    <xf numFmtId="3" fontId="17" fillId="9" borderId="20" xfId="0" applyNumberFormat="1" applyFont="1" applyFill="1" applyBorder="1" applyAlignment="1">
      <alignment horizontal="left"/>
    </xf>
    <xf numFmtId="3" fontId="17" fillId="9" borderId="20" xfId="0" applyNumberFormat="1" applyFont="1" applyFill="1" applyBorder="1"/>
    <xf numFmtId="168" fontId="17" fillId="9" borderId="20" xfId="0" applyNumberFormat="1" applyFont="1" applyFill="1" applyBorder="1"/>
    <xf numFmtId="169" fontId="17" fillId="9" borderId="20" xfId="0" applyNumberFormat="1" applyFont="1" applyFill="1" applyBorder="1"/>
    <xf numFmtId="3" fontId="4" fillId="10" borderId="0" xfId="1" quotePrefix="1" applyNumberFormat="1" applyFill="1" applyAlignment="1">
      <alignment horizontal="right"/>
    </xf>
    <xf numFmtId="0" fontId="8" fillId="2" borderId="5" xfId="1" quotePrefix="1" applyFont="1" applyFill="1" applyBorder="1" applyAlignment="1">
      <alignment horizontal="center" vertical="center"/>
    </xf>
    <xf numFmtId="0" fontId="4" fillId="2" borderId="2" xfId="1" quotePrefix="1" applyFill="1" applyBorder="1"/>
    <xf numFmtId="4" fontId="4" fillId="11" borderId="2" xfId="1" applyNumberFormat="1" applyFill="1" applyBorder="1" applyAlignment="1">
      <alignment horizontal="right"/>
    </xf>
    <xf numFmtId="4" fontId="4" fillId="2" borderId="6" xfId="1" applyNumberFormat="1" applyFill="1" applyBorder="1" applyAlignment="1">
      <alignment horizontal="right"/>
    </xf>
    <xf numFmtId="0" fontId="8" fillId="6" borderId="20" xfId="0" applyFont="1" applyFill="1" applyBorder="1" applyAlignment="1">
      <alignment horizontal="left" indent="2"/>
    </xf>
    <xf numFmtId="3" fontId="8" fillId="6" borderId="20" xfId="0" applyNumberFormat="1" applyFont="1" applyFill="1" applyBorder="1" applyAlignment="1">
      <alignment horizontal="right"/>
    </xf>
    <xf numFmtId="168" fontId="8" fillId="6" borderId="20" xfId="0" applyNumberFormat="1" applyFont="1" applyFill="1" applyBorder="1" applyAlignment="1">
      <alignment horizontal="right"/>
    </xf>
    <xf numFmtId="171" fontId="13" fillId="5" borderId="0" xfId="0" applyNumberFormat="1" applyFont="1" applyFill="1" applyAlignment="1">
      <alignment horizontal="right"/>
    </xf>
    <xf numFmtId="173" fontId="4" fillId="6" borderId="0" xfId="1" quotePrefix="1" applyNumberFormat="1" applyFill="1" applyAlignment="1">
      <alignment horizontal="right"/>
    </xf>
    <xf numFmtId="173" fontId="13" fillId="6" borderId="0" xfId="0" applyNumberFormat="1" applyFont="1" applyFill="1" applyAlignment="1">
      <alignment horizontal="right"/>
    </xf>
    <xf numFmtId="171" fontId="31" fillId="5" borderId="0" xfId="0" applyNumberFormat="1" applyFont="1" applyFill="1" applyAlignment="1">
      <alignment horizontal="right"/>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73" fontId="31" fillId="6" borderId="0" xfId="0" applyNumberFormat="1" applyFont="1" applyFill="1" applyAlignment="1">
      <alignment horizontal="right"/>
    </xf>
    <xf numFmtId="3" fontId="4" fillId="5" borderId="0" xfId="1" quotePrefix="1" applyNumberFormat="1" applyFill="1" applyAlignment="1">
      <alignment horizontal="right"/>
    </xf>
    <xf numFmtId="168" fontId="27" fillId="2" borderId="2" xfId="7" quotePrefix="1" applyNumberFormat="1" applyFont="1" applyFill="1" applyBorder="1" applyAlignment="1" applyProtection="1">
      <alignment horizontal="right"/>
      <protection locked="0"/>
    </xf>
    <xf numFmtId="173" fontId="27" fillId="2" borderId="2" xfId="7" applyNumberFormat="1" applyFont="1" applyFill="1" applyBorder="1" applyAlignment="1" applyProtection="1">
      <alignment horizontal="right"/>
      <protection locked="0"/>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3" xfId="1" quotePrefix="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80">
    <dxf>
      <numFmt numFmtId="183" formatCode="\^;&quot;^&quot;"/>
    </dxf>
    <dxf>
      <numFmt numFmtId="186" formatCode="\^"/>
    </dxf>
    <dxf>
      <numFmt numFmtId="186" formatCode="\^"/>
    </dxf>
    <dxf>
      <numFmt numFmtId="188" formatCode="\^;\^;\^"/>
    </dxf>
    <dxf>
      <numFmt numFmtId="187" formatCode="&quot;-&quot;"/>
    </dxf>
    <dxf>
      <numFmt numFmtId="186" formatCode="\^"/>
    </dxf>
    <dxf>
      <numFmt numFmtId="188" formatCode="\^;\^;\^"/>
    </dxf>
    <dxf>
      <numFmt numFmtId="188" formatCode="\^;\^;\^"/>
    </dxf>
    <dxf>
      <numFmt numFmtId="187" formatCode="&quot;-&quot;"/>
    </dxf>
    <dxf>
      <numFmt numFmtId="188" formatCode="\^;\^;\^"/>
    </dxf>
    <dxf>
      <numFmt numFmtId="187" formatCode="&quot;-&quot;"/>
    </dxf>
    <dxf>
      <numFmt numFmtId="188" formatCode="\^;\^;\^"/>
    </dxf>
    <dxf>
      <numFmt numFmtId="187" formatCode="&quot;-&quot;"/>
    </dxf>
    <dxf>
      <numFmt numFmtId="188" formatCode="\^;\^;\^"/>
    </dxf>
    <dxf>
      <numFmt numFmtId="187" formatCode="&quot;-&quot;"/>
    </dxf>
    <dxf>
      <numFmt numFmtId="188" formatCode="\^;\^;\^"/>
    </dxf>
    <dxf>
      <numFmt numFmtId="187" formatCode="&quot;-&quot;"/>
    </dxf>
    <dxf>
      <numFmt numFmtId="186" formatCode="\^"/>
    </dxf>
    <dxf>
      <numFmt numFmtId="188" formatCode="\^;\^;\^"/>
    </dxf>
    <dxf>
      <numFmt numFmtId="187" formatCode="&quot;-&quot;"/>
    </dxf>
    <dxf>
      <numFmt numFmtId="186" formatCode="\^"/>
    </dxf>
    <dxf>
      <numFmt numFmtId="186" formatCode="\^"/>
    </dxf>
    <dxf>
      <numFmt numFmtId="186" formatCode="\^"/>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quot;-&quot;"/>
    </dxf>
    <dxf>
      <numFmt numFmtId="186" formatCode="\^"/>
    </dxf>
    <dxf>
      <numFmt numFmtId="186" formatCode="\^"/>
    </dxf>
    <dxf>
      <numFmt numFmtId="186" formatCode="\^"/>
    </dxf>
    <dxf>
      <numFmt numFmtId="188" formatCode="\^;\^;\^"/>
    </dxf>
    <dxf>
      <numFmt numFmtId="188"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3" formatCode="\^;&quot;^&quot;"/>
    </dxf>
    <dxf>
      <numFmt numFmtId="186" formatCode="\^"/>
    </dxf>
    <dxf>
      <numFmt numFmtId="183" formatCode="\^;&quot;^&quot;"/>
    </dxf>
    <dxf>
      <numFmt numFmtId="186" formatCode="\^"/>
    </dxf>
    <dxf>
      <numFmt numFmtId="183" formatCode="\^;&quot;^&quot;"/>
    </dxf>
    <dxf>
      <numFmt numFmtId="186" formatCode="\^"/>
    </dxf>
    <dxf>
      <numFmt numFmtId="183" formatCode="\^;&quot;^&quot;"/>
    </dxf>
    <dxf>
      <numFmt numFmtId="187" formatCode="&quot;-&quot;"/>
    </dxf>
    <dxf>
      <numFmt numFmtId="188" formatCode="\^;\^;\^"/>
    </dxf>
    <dxf>
      <numFmt numFmtId="187" formatCode="&quot;-&quot;"/>
    </dxf>
    <dxf>
      <numFmt numFmtId="188"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quot;-&quot;"/>
    </dxf>
    <dxf>
      <numFmt numFmtId="186" formatCode="\^"/>
    </dxf>
    <dxf>
      <numFmt numFmtId="186" formatCode="\^"/>
    </dxf>
    <dxf>
      <numFmt numFmtId="186" formatCode="\^"/>
    </dxf>
    <dxf>
      <numFmt numFmtId="186" formatCode="\^"/>
    </dxf>
    <dxf>
      <numFmt numFmtId="187" formatCode="&quot;-&quot;"/>
    </dxf>
    <dxf>
      <numFmt numFmtId="186" formatCode="\^"/>
    </dxf>
    <dxf>
      <numFmt numFmtId="186" formatCode="\^"/>
    </dxf>
    <dxf>
      <numFmt numFmtId="186" formatCode="\^"/>
    </dxf>
    <dxf>
      <numFmt numFmtId="186" formatCode="\^"/>
    </dxf>
    <dxf>
      <numFmt numFmtId="187" formatCode="&quot;-&quot;"/>
    </dxf>
    <dxf>
      <numFmt numFmtId="186" formatCode="\^"/>
    </dxf>
    <dxf>
      <numFmt numFmtId="186" formatCode="\^"/>
    </dxf>
    <dxf>
      <numFmt numFmtId="187" formatCode="&quot;-&quot;"/>
    </dxf>
    <dxf>
      <numFmt numFmtId="186" formatCode="\^"/>
    </dxf>
    <dxf>
      <numFmt numFmtId="186" formatCode="\^"/>
    </dxf>
    <dxf>
      <numFmt numFmtId="187" formatCode="&quot;-&quot;"/>
    </dxf>
    <dxf>
      <numFmt numFmtId="186" formatCode="\^"/>
    </dxf>
    <dxf>
      <numFmt numFmtId="186" formatCode="\^"/>
    </dxf>
    <dxf>
      <numFmt numFmtId="187" formatCode="&quot;-&quot;"/>
    </dxf>
    <dxf>
      <numFmt numFmtId="186" formatCode="\^"/>
    </dxf>
    <dxf>
      <numFmt numFmtId="186" formatCode="\^"/>
    </dxf>
    <dxf>
      <numFmt numFmtId="187"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quot;-&quot;"/>
    </dxf>
    <dxf>
      <numFmt numFmtId="188" formatCode="\^;\^;\^"/>
    </dxf>
    <dxf>
      <numFmt numFmtId="186" formatCode="\^"/>
    </dxf>
    <dxf>
      <numFmt numFmtId="186" formatCode="\^"/>
    </dxf>
    <dxf>
      <numFmt numFmtId="187" formatCode="&quot;-&quot;"/>
    </dxf>
    <dxf>
      <numFmt numFmtId="188" formatCode="\^;\^;\^"/>
    </dxf>
    <dxf>
      <numFmt numFmtId="186" formatCode="\^"/>
    </dxf>
    <dxf>
      <numFmt numFmtId="186" formatCode="\^"/>
    </dxf>
    <dxf>
      <numFmt numFmtId="187" formatCode="&quot;-&quot;"/>
    </dxf>
    <dxf>
      <numFmt numFmtId="187" formatCode="&quot;-&quot;"/>
    </dxf>
    <dxf>
      <numFmt numFmtId="186" formatCode="\^"/>
    </dxf>
    <dxf>
      <numFmt numFmtId="186" formatCode="\^"/>
    </dxf>
    <dxf>
      <numFmt numFmtId="186" formatCode="\^"/>
    </dxf>
    <dxf>
      <numFmt numFmtId="186" formatCode="\^"/>
    </dxf>
    <dxf>
      <numFmt numFmtId="186" formatCode="\^"/>
    </dxf>
    <dxf>
      <numFmt numFmtId="186" formatCode="\^"/>
    </dxf>
    <dxf>
      <numFmt numFmtId="187" formatCode="&quot;-&quot;"/>
    </dxf>
    <dxf>
      <numFmt numFmtId="187" formatCode="&quot;-&quot;"/>
    </dxf>
    <dxf>
      <numFmt numFmtId="186" formatCode="\^"/>
    </dxf>
    <dxf>
      <numFmt numFmtId="186" formatCode="\^"/>
    </dxf>
    <dxf>
      <numFmt numFmtId="187" formatCode="&quot;-&quot;"/>
    </dxf>
    <dxf>
      <numFmt numFmtId="188" formatCode="\^;\^;\^"/>
    </dxf>
    <dxf>
      <numFmt numFmtId="187" formatCode="&quot;-&quot;"/>
    </dxf>
    <dxf>
      <numFmt numFmtId="188" formatCode="\^;\^;\^"/>
    </dxf>
    <dxf>
      <numFmt numFmtId="186" formatCode="\^"/>
    </dxf>
    <dxf>
      <numFmt numFmtId="186" formatCode="\^"/>
    </dxf>
    <dxf>
      <numFmt numFmtId="186" formatCode="\^"/>
    </dxf>
    <dxf>
      <numFmt numFmtId="186" formatCode="\^"/>
    </dxf>
    <dxf>
      <numFmt numFmtId="188"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quot;-&quot;"/>
    </dxf>
    <dxf>
      <numFmt numFmtId="187" formatCode="&quot;-&quot;"/>
    </dxf>
    <dxf>
      <numFmt numFmtId="186" formatCode="\^"/>
    </dxf>
    <dxf>
      <numFmt numFmtId="186" formatCode="\^"/>
    </dxf>
    <dxf>
      <numFmt numFmtId="187" formatCode="&quot;-&quot;"/>
    </dxf>
    <dxf>
      <numFmt numFmtId="187" formatCode="&quot;-&quot;"/>
    </dxf>
    <dxf>
      <numFmt numFmtId="187" formatCode="&quot;-&quot;"/>
    </dxf>
    <dxf>
      <numFmt numFmtId="186" formatCode="\^"/>
    </dxf>
    <dxf>
      <numFmt numFmtId="186" formatCode="\^"/>
    </dxf>
    <dxf>
      <numFmt numFmtId="187" formatCode="&quot;-&quot;"/>
    </dxf>
    <dxf>
      <numFmt numFmtId="188" formatCode="\^;\^;\^"/>
    </dxf>
    <dxf>
      <numFmt numFmtId="187" formatCode="&quot;-&quot;"/>
    </dxf>
    <dxf>
      <numFmt numFmtId="186" formatCode="\^"/>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7" formatCode="&quot;-&quot;"/>
    </dxf>
    <dxf>
      <numFmt numFmtId="186" formatCode="\^"/>
    </dxf>
    <dxf>
      <numFmt numFmtId="186" formatCode="\^"/>
    </dxf>
    <dxf>
      <numFmt numFmtId="186" formatCode="\^"/>
    </dxf>
    <dxf>
      <numFmt numFmtId="183" formatCode="\^;&quot;^&quot;"/>
    </dxf>
    <dxf>
      <numFmt numFmtId="186" formatCode="\^"/>
    </dxf>
    <dxf>
      <numFmt numFmtId="186" formatCode="\^"/>
    </dxf>
    <dxf>
      <numFmt numFmtId="186" formatCode="\^"/>
    </dxf>
    <dxf>
      <numFmt numFmtId="186" formatCode="\^"/>
    </dxf>
    <dxf>
      <numFmt numFmtId="187" formatCode="&quot;-&quot;"/>
    </dxf>
    <dxf>
      <numFmt numFmtId="186" formatCode="\^"/>
    </dxf>
    <dxf>
      <numFmt numFmtId="186" formatCode="\^"/>
    </dxf>
    <dxf>
      <numFmt numFmtId="187" formatCode="&quot;-&quot;"/>
    </dxf>
    <dxf>
      <numFmt numFmtId="187" formatCode="&quot;-&quot;"/>
    </dxf>
    <dxf>
      <numFmt numFmtId="186"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C88" sqref="C88"/>
    </sheetView>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685</v>
      </c>
    </row>
    <row r="3" spans="1:9" ht="15" customHeight="1" x14ac:dyDescent="0.2">
      <c r="A3" s="511">
        <v>44531</v>
      </c>
    </row>
    <row r="4" spans="1:9" ht="15" customHeight="1" x14ac:dyDescent="0.25">
      <c r="A4" s="797" t="s">
        <v>19</v>
      </c>
      <c r="B4" s="797"/>
      <c r="C4" s="797"/>
      <c r="D4" s="797"/>
      <c r="E4" s="797"/>
      <c r="F4" s="797"/>
      <c r="G4" s="797"/>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500</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508</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510</v>
      </c>
      <c r="D25" s="215"/>
      <c r="E25" s="215"/>
      <c r="F25" s="215"/>
      <c r="G25" s="8"/>
      <c r="H25" s="8"/>
    </row>
    <row r="26" spans="2:9" ht="15" customHeight="1" x14ac:dyDescent="0.2">
      <c r="C26" s="215" t="s">
        <v>33</v>
      </c>
      <c r="D26" s="215"/>
      <c r="E26" s="215"/>
      <c r="F26" s="215"/>
      <c r="G26" s="8"/>
      <c r="H26" s="8"/>
    </row>
    <row r="27" spans="2:9" ht="15" customHeight="1" x14ac:dyDescent="0.2">
      <c r="C27" s="215" t="s">
        <v>439</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443</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244</v>
      </c>
      <c r="D35" s="8"/>
      <c r="E35" s="8"/>
      <c r="F35" s="8"/>
      <c r="G35" s="8"/>
    </row>
    <row r="36" spans="1:9" ht="15" customHeight="1" x14ac:dyDescent="0.2">
      <c r="C36" s="8" t="s">
        <v>223</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503</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250</v>
      </c>
      <c r="D43" s="8"/>
      <c r="E43" s="8"/>
      <c r="F43" s="8"/>
      <c r="H43" s="11"/>
      <c r="I43" s="11"/>
    </row>
    <row r="44" spans="1:9" ht="15" customHeight="1" x14ac:dyDescent="0.2">
      <c r="C44" s="8" t="s">
        <v>502</v>
      </c>
      <c r="D44" s="8"/>
      <c r="E44" s="8"/>
      <c r="F44" s="8"/>
      <c r="G44" s="11"/>
    </row>
    <row r="45" spans="1:9" ht="15" customHeight="1" x14ac:dyDescent="0.2">
      <c r="C45" s="8" t="s">
        <v>251</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501</v>
      </c>
      <c r="D49" s="8"/>
      <c r="E49" s="8"/>
      <c r="F49" s="8"/>
      <c r="G49" s="8"/>
    </row>
    <row r="50" spans="1:8" ht="15" customHeight="1" x14ac:dyDescent="0.2">
      <c r="B50" s="6"/>
      <c r="C50" s="8" t="s">
        <v>484</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322</v>
      </c>
      <c r="D63" s="8"/>
      <c r="E63" s="8"/>
      <c r="F63" s="8"/>
      <c r="G63" s="8"/>
    </row>
    <row r="64" spans="1:8" ht="15" customHeight="1" x14ac:dyDescent="0.2">
      <c r="B64" s="6"/>
      <c r="C64" s="8" t="s">
        <v>367</v>
      </c>
      <c r="D64" s="8"/>
      <c r="E64" s="8"/>
      <c r="F64" s="8"/>
      <c r="G64" s="8"/>
    </row>
    <row r="65" spans="2:9" ht="15" customHeight="1" x14ac:dyDescent="0.2">
      <c r="B65" s="6"/>
      <c r="C65" s="8" t="s">
        <v>493</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494</v>
      </c>
      <c r="D69" s="8"/>
      <c r="E69" s="8"/>
      <c r="F69" s="8"/>
      <c r="G69" s="10"/>
      <c r="H69" s="10"/>
    </row>
    <row r="70" spans="2:9" ht="15" customHeight="1" x14ac:dyDescent="0.2">
      <c r="B70" s="6"/>
      <c r="C70" s="8" t="s">
        <v>18</v>
      </c>
      <c r="D70" s="8"/>
      <c r="E70" s="8"/>
      <c r="F70" s="8"/>
      <c r="G70" s="10"/>
    </row>
    <row r="71" spans="2:9" ht="15" customHeight="1" x14ac:dyDescent="0.2">
      <c r="C71" s="215" t="s">
        <v>505</v>
      </c>
      <c r="D71" s="215"/>
      <c r="E71" s="215"/>
      <c r="F71" s="8"/>
      <c r="G71" s="8"/>
    </row>
    <row r="72" spans="2:9" ht="15" customHeight="1" x14ac:dyDescent="0.2">
      <c r="C72" s="8" t="s">
        <v>504</v>
      </c>
      <c r="D72" s="8"/>
      <c r="E72" s="8"/>
      <c r="F72" s="8"/>
      <c r="G72" s="8"/>
      <c r="H72" s="8"/>
    </row>
    <row r="73" spans="2:9" ht="15" customHeight="1" x14ac:dyDescent="0.2">
      <c r="C73" s="8" t="s">
        <v>344</v>
      </c>
      <c r="D73" s="8"/>
      <c r="E73" s="8"/>
      <c r="F73" s="8"/>
    </row>
    <row r="74" spans="2:9" ht="15" customHeight="1" x14ac:dyDescent="0.2">
      <c r="C74" s="8" t="s">
        <v>526</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351</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366</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506</v>
      </c>
      <c r="D90" s="8"/>
      <c r="E90" s="8"/>
      <c r="F90" s="8"/>
      <c r="G90" s="8"/>
      <c r="H90" s="8"/>
      <c r="I90" s="10"/>
      <c r="J90" s="10"/>
    </row>
    <row r="91" spans="1:10" ht="15" customHeight="1" x14ac:dyDescent="0.2">
      <c r="C91" s="215" t="s">
        <v>507</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98" t="s">
        <v>512</v>
      </c>
      <c r="B98" s="799"/>
      <c r="C98" s="799"/>
      <c r="D98" s="799"/>
      <c r="E98" s="799"/>
      <c r="F98" s="799"/>
      <c r="G98" s="799"/>
      <c r="H98" s="799"/>
      <c r="I98" s="799"/>
      <c r="J98" s="799"/>
      <c r="K98" s="799"/>
    </row>
    <row r="99" spans="1:11" ht="15" customHeight="1" x14ac:dyDescent="0.2">
      <c r="A99" s="799"/>
      <c r="B99" s="799"/>
      <c r="C99" s="799"/>
      <c r="D99" s="799"/>
      <c r="E99" s="799"/>
      <c r="F99" s="799"/>
      <c r="G99" s="799"/>
      <c r="H99" s="799"/>
      <c r="I99" s="799"/>
      <c r="J99" s="799"/>
      <c r="K99" s="799"/>
    </row>
    <row r="100" spans="1:11" ht="15" customHeight="1" x14ac:dyDescent="0.2">
      <c r="A100" s="799"/>
      <c r="B100" s="799"/>
      <c r="C100" s="799"/>
      <c r="D100" s="799"/>
      <c r="E100" s="799"/>
      <c r="F100" s="799"/>
      <c r="G100" s="799"/>
      <c r="H100" s="799"/>
      <c r="I100" s="799"/>
      <c r="J100" s="799"/>
      <c r="K100" s="799"/>
    </row>
    <row r="101" spans="1:11" ht="15" customHeight="1" x14ac:dyDescent="0.2">
      <c r="A101" s="799"/>
      <c r="B101" s="799"/>
      <c r="C101" s="799"/>
      <c r="D101" s="799"/>
      <c r="E101" s="799"/>
      <c r="F101" s="799"/>
      <c r="G101" s="799"/>
      <c r="H101" s="799"/>
      <c r="I101" s="799"/>
      <c r="J101" s="799"/>
      <c r="K101" s="799"/>
    </row>
    <row r="102" spans="1:11" ht="15" customHeight="1" x14ac:dyDescent="0.2">
      <c r="A102" s="799"/>
      <c r="B102" s="799"/>
      <c r="C102" s="799"/>
      <c r="D102" s="799"/>
      <c r="E102" s="799"/>
      <c r="F102" s="799"/>
      <c r="G102" s="799"/>
      <c r="H102" s="799"/>
      <c r="I102" s="799"/>
      <c r="J102" s="799"/>
      <c r="K102" s="799"/>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815">
        <f>INDICE!A3</f>
        <v>44531</v>
      </c>
      <c r="C3" s="816"/>
      <c r="D3" s="816" t="s">
        <v>115</v>
      </c>
      <c r="E3" s="816"/>
      <c r="F3" s="816" t="s">
        <v>116</v>
      </c>
      <c r="G3" s="817"/>
      <c r="H3" s="816"/>
    </row>
    <row r="4" spans="1:8" x14ac:dyDescent="0.2">
      <c r="A4" s="354"/>
      <c r="B4" s="355" t="s">
        <v>47</v>
      </c>
      <c r="C4" s="355" t="s">
        <v>424</v>
      </c>
      <c r="D4" s="355" t="s">
        <v>47</v>
      </c>
      <c r="E4" s="355" t="s">
        <v>424</v>
      </c>
      <c r="F4" s="355" t="s">
        <v>47</v>
      </c>
      <c r="G4" s="356" t="s">
        <v>424</v>
      </c>
      <c r="H4" s="356" t="s">
        <v>106</v>
      </c>
    </row>
    <row r="5" spans="1:8" x14ac:dyDescent="0.2">
      <c r="A5" s="357" t="s">
        <v>171</v>
      </c>
      <c r="B5" s="329">
        <v>1818.2450699999999</v>
      </c>
      <c r="C5" s="322">
        <v>5.0870488104296179</v>
      </c>
      <c r="D5" s="321">
        <v>21811.216249999998</v>
      </c>
      <c r="E5" s="322">
        <v>11.895126356591771</v>
      </c>
      <c r="F5" s="321">
        <v>21811.216249999998</v>
      </c>
      <c r="G5" s="336">
        <v>11.895126356591771</v>
      </c>
      <c r="H5" s="327">
        <v>69.881850320932045</v>
      </c>
    </row>
    <row r="6" spans="1:8" x14ac:dyDescent="0.2">
      <c r="A6" s="357" t="s">
        <v>172</v>
      </c>
      <c r="B6" s="593">
        <v>14.597020000000001</v>
      </c>
      <c r="C6" s="336">
        <v>1.4402592953188271</v>
      </c>
      <c r="D6" s="358">
        <v>26.393819999999998</v>
      </c>
      <c r="E6" s="322">
        <v>-20.666950408841213</v>
      </c>
      <c r="F6" s="321">
        <v>26.393819999999998</v>
      </c>
      <c r="G6" s="322">
        <v>-20.666950408841213</v>
      </c>
      <c r="H6" s="327">
        <v>8.456424242905862E-2</v>
      </c>
    </row>
    <row r="7" spans="1:8" x14ac:dyDescent="0.2">
      <c r="A7" s="357" t="s">
        <v>173</v>
      </c>
      <c r="B7" s="714" t="s">
        <v>142</v>
      </c>
      <c r="C7" s="713" t="s">
        <v>142</v>
      </c>
      <c r="D7" s="358">
        <v>5.8999999999999997E-2</v>
      </c>
      <c r="E7" s="713">
        <v>-94.876114879241314</v>
      </c>
      <c r="F7" s="358">
        <v>5.8999999999999997E-2</v>
      </c>
      <c r="G7" s="322">
        <v>-94.876114879241314</v>
      </c>
      <c r="H7" s="593">
        <v>1.8903251985936324E-4</v>
      </c>
    </row>
    <row r="8" spans="1:8" x14ac:dyDescent="0.2">
      <c r="A8" s="368" t="s">
        <v>174</v>
      </c>
      <c r="B8" s="330">
        <v>1832.8420899999999</v>
      </c>
      <c r="C8" s="331">
        <v>5.0549127439481838</v>
      </c>
      <c r="D8" s="330">
        <v>21837.669069999996</v>
      </c>
      <c r="E8" s="377">
        <v>11.833351681371933</v>
      </c>
      <c r="F8" s="330">
        <v>21837.669069999996</v>
      </c>
      <c r="G8" s="331">
        <v>11.833351681371933</v>
      </c>
      <c r="H8" s="331">
        <v>69.966603595880954</v>
      </c>
    </row>
    <row r="9" spans="1:8" x14ac:dyDescent="0.2">
      <c r="A9" s="357" t="s">
        <v>175</v>
      </c>
      <c r="B9" s="329">
        <v>478.64830000000046</v>
      </c>
      <c r="C9" s="322">
        <v>1.5398472287107059</v>
      </c>
      <c r="D9" s="321">
        <v>4592.0399799999996</v>
      </c>
      <c r="E9" s="322">
        <v>2.7232249077957458</v>
      </c>
      <c r="F9" s="321">
        <v>4592.0399799999996</v>
      </c>
      <c r="G9" s="322">
        <v>2.7232249077957458</v>
      </c>
      <c r="H9" s="327">
        <v>14.712625232446438</v>
      </c>
    </row>
    <row r="10" spans="1:8" x14ac:dyDescent="0.2">
      <c r="A10" s="357" t="s">
        <v>176</v>
      </c>
      <c r="B10" s="329">
        <v>160.10520000000014</v>
      </c>
      <c r="C10" s="322">
        <v>3.9402798415122038</v>
      </c>
      <c r="D10" s="321">
        <v>1118.6947500000003</v>
      </c>
      <c r="E10" s="335">
        <v>-2.8752927235636577E-2</v>
      </c>
      <c r="F10" s="321">
        <v>1118.6947500000003</v>
      </c>
      <c r="G10" s="335">
        <v>-2.8752927235636577E-2</v>
      </c>
      <c r="H10" s="327">
        <v>3.5842319923040757</v>
      </c>
    </row>
    <row r="11" spans="1:8" x14ac:dyDescent="0.2">
      <c r="A11" s="357" t="s">
        <v>177</v>
      </c>
      <c r="B11" s="329">
        <v>341.34554000000003</v>
      </c>
      <c r="C11" s="322">
        <v>12.44089899345059</v>
      </c>
      <c r="D11" s="321">
        <v>3663.1570700000002</v>
      </c>
      <c r="E11" s="322">
        <v>6.8978118480512647</v>
      </c>
      <c r="F11" s="321">
        <v>3663.1570700000002</v>
      </c>
      <c r="G11" s="322">
        <v>6.8978118480512647</v>
      </c>
      <c r="H11" s="327">
        <v>11.736539179368508</v>
      </c>
    </row>
    <row r="12" spans="1:8" s="3" customFormat="1" x14ac:dyDescent="0.2">
      <c r="A12" s="359" t="s">
        <v>148</v>
      </c>
      <c r="B12" s="332">
        <v>2812.9411299999997</v>
      </c>
      <c r="C12" s="333">
        <v>5.209593266086082</v>
      </c>
      <c r="D12" s="332">
        <v>31211.560870000001</v>
      </c>
      <c r="E12" s="333">
        <v>9.3489681617069476</v>
      </c>
      <c r="F12" s="332">
        <v>31211.560870000001</v>
      </c>
      <c r="G12" s="333">
        <v>9.3489681617069476</v>
      </c>
      <c r="H12" s="333">
        <v>100</v>
      </c>
    </row>
    <row r="13" spans="1:8" x14ac:dyDescent="0.2">
      <c r="A13" s="369" t="s">
        <v>149</v>
      </c>
      <c r="B13" s="334"/>
      <c r="C13" s="334"/>
      <c r="D13" s="334"/>
      <c r="E13" s="334"/>
      <c r="F13" s="334"/>
      <c r="G13" s="334"/>
      <c r="H13" s="334"/>
    </row>
    <row r="14" spans="1:8" s="105" customFormat="1" x14ac:dyDescent="0.2">
      <c r="A14" s="610" t="s">
        <v>178</v>
      </c>
      <c r="B14" s="601">
        <v>118.03439999999992</v>
      </c>
      <c r="C14" s="602">
        <v>11.279049508893261</v>
      </c>
      <c r="D14" s="603">
        <v>1359.7659599999997</v>
      </c>
      <c r="E14" s="602">
        <v>-5.7982144746945945</v>
      </c>
      <c r="F14" s="321">
        <v>1359.7659599999997</v>
      </c>
      <c r="G14" s="602">
        <v>-5.7982144746945945</v>
      </c>
      <c r="H14" s="604">
        <v>4.3566099294540015</v>
      </c>
    </row>
    <row r="15" spans="1:8" s="105" customFormat="1" x14ac:dyDescent="0.2">
      <c r="A15" s="611" t="s">
        <v>566</v>
      </c>
      <c r="B15" s="606">
        <v>6.4399655946355923</v>
      </c>
      <c r="C15" s="607"/>
      <c r="D15" s="608">
        <v>6.2266991758200501</v>
      </c>
      <c r="E15" s="607"/>
      <c r="F15" s="608">
        <v>6.2266991758200501</v>
      </c>
      <c r="G15" s="607"/>
      <c r="H15" s="609"/>
    </row>
    <row r="16" spans="1:8" s="105" customFormat="1" x14ac:dyDescent="0.2">
      <c r="A16" s="612" t="s">
        <v>430</v>
      </c>
      <c r="B16" s="613">
        <v>252.31996999999998</v>
      </c>
      <c r="C16" s="614">
        <v>16.513855347052406</v>
      </c>
      <c r="D16" s="615">
        <v>2657.0998200000004</v>
      </c>
      <c r="E16" s="614">
        <v>7.9489832363761641</v>
      </c>
      <c r="F16" s="615">
        <v>2657.0998200000004</v>
      </c>
      <c r="G16" s="614">
        <v>7.9489832363761641</v>
      </c>
      <c r="H16" s="616">
        <v>8.5131910930925514</v>
      </c>
    </row>
    <row r="17" spans="1:22" x14ac:dyDescent="0.2">
      <c r="A17" s="365"/>
      <c r="B17" s="362"/>
      <c r="C17" s="362"/>
      <c r="D17" s="362"/>
      <c r="E17" s="362"/>
      <c r="F17" s="362"/>
      <c r="G17" s="362"/>
      <c r="H17" s="366" t="s">
        <v>221</v>
      </c>
    </row>
    <row r="18" spans="1:22" x14ac:dyDescent="0.2">
      <c r="A18" s="360" t="s">
        <v>482</v>
      </c>
      <c r="B18" s="337"/>
      <c r="C18" s="337"/>
      <c r="D18" s="337"/>
      <c r="E18" s="337"/>
      <c r="F18" s="321"/>
      <c r="G18" s="337"/>
      <c r="H18" s="337"/>
      <c r="I18" s="88"/>
      <c r="J18" s="88"/>
      <c r="K18" s="88"/>
      <c r="L18" s="88"/>
      <c r="M18" s="88"/>
      <c r="N18" s="88"/>
    </row>
    <row r="19" spans="1:22" x14ac:dyDescent="0.2">
      <c r="A19" s="818" t="s">
        <v>431</v>
      </c>
      <c r="B19" s="819"/>
      <c r="C19" s="819"/>
      <c r="D19" s="819"/>
      <c r="E19" s="819"/>
      <c r="F19" s="819"/>
      <c r="G19" s="819"/>
      <c r="H19" s="337"/>
      <c r="I19" s="88"/>
      <c r="J19" s="88"/>
      <c r="K19" s="88"/>
      <c r="L19" s="88"/>
      <c r="M19" s="88"/>
      <c r="N19" s="88"/>
    </row>
    <row r="20" spans="1:22" ht="14.25" x14ac:dyDescent="0.2">
      <c r="A20" s="133" t="s">
        <v>536</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7"/>
      <c r="E23" s="637"/>
      <c r="F23" s="637"/>
      <c r="G23" s="637"/>
      <c r="H23" s="637"/>
      <c r="I23" s="637"/>
      <c r="J23" s="637"/>
      <c r="K23" s="637"/>
      <c r="L23" s="637"/>
      <c r="M23" s="637"/>
      <c r="N23" s="637"/>
      <c r="O23" s="637"/>
      <c r="P23" s="637"/>
      <c r="Q23" s="637"/>
      <c r="R23" s="637"/>
      <c r="S23" s="637"/>
      <c r="T23" s="637"/>
      <c r="U23" s="637"/>
      <c r="V23" s="637"/>
    </row>
    <row r="24" spans="1:22" x14ac:dyDescent="0.2">
      <c r="B24" s="81" t="s">
        <v>372</v>
      </c>
    </row>
    <row r="32" spans="1:22" x14ac:dyDescent="0.2">
      <c r="C32" s="81" t="s">
        <v>372</v>
      </c>
    </row>
  </sheetData>
  <mergeCells count="4">
    <mergeCell ref="B3:C3"/>
    <mergeCell ref="D3:E3"/>
    <mergeCell ref="F3:H3"/>
    <mergeCell ref="A19:G19"/>
  </mergeCells>
  <conditionalFormatting sqref="B6">
    <cfRule type="cellIs" dxfId="241" priority="33" operator="between">
      <formula>0</formula>
      <formula>0.5</formula>
    </cfRule>
    <cfRule type="cellIs" dxfId="240" priority="34" operator="between">
      <formula>0</formula>
      <formula>0.49</formula>
    </cfRule>
  </conditionalFormatting>
  <conditionalFormatting sqref="D6">
    <cfRule type="cellIs" dxfId="239" priority="31" operator="between">
      <formula>0</formula>
      <formula>0.5</formula>
    </cfRule>
    <cfRule type="cellIs" dxfId="238" priority="32" operator="between">
      <formula>0</formula>
      <formula>0.49</formula>
    </cfRule>
  </conditionalFormatting>
  <conditionalFormatting sqref="D7">
    <cfRule type="cellIs" dxfId="237" priority="29" operator="between">
      <formula>0</formula>
      <formula>0.5</formula>
    </cfRule>
    <cfRule type="cellIs" dxfId="236" priority="30" operator="between">
      <formula>0</formula>
      <formula>0.49</formula>
    </cfRule>
  </conditionalFormatting>
  <conditionalFormatting sqref="B7">
    <cfRule type="cellIs" dxfId="235" priority="17" operator="between">
      <formula>0</formula>
      <formula>0.5</formula>
    </cfRule>
    <cfRule type="cellIs" dxfId="234" priority="18" operator="between">
      <formula>0</formula>
      <formula>0.49</formula>
    </cfRule>
  </conditionalFormatting>
  <conditionalFormatting sqref="E8">
    <cfRule type="cellIs" dxfId="233" priority="13" operator="between">
      <formula>-0.04999999</formula>
      <formula>-0.00000001</formula>
    </cfRule>
  </conditionalFormatting>
  <conditionalFormatting sqref="H7">
    <cfRule type="cellIs" dxfId="232" priority="9" operator="between">
      <formula>0</formula>
      <formula>0.5</formula>
    </cfRule>
    <cfRule type="cellIs" dxfId="231" priority="10" operator="between">
      <formula>0</formula>
      <formula>0.49</formula>
    </cfRule>
  </conditionalFormatting>
  <conditionalFormatting sqref="F7">
    <cfRule type="cellIs" dxfId="230" priority="7" operator="between">
      <formula>0</formula>
      <formula>0.5</formula>
    </cfRule>
    <cfRule type="cellIs" dxfId="229" priority="8" operator="between">
      <formula>0</formula>
      <formula>0.49</formula>
    </cfRule>
  </conditionalFormatting>
  <conditionalFormatting sqref="E10">
    <cfRule type="cellIs" dxfId="228" priority="4" operator="between">
      <formula>-0.5</formula>
      <formula>0.5</formula>
    </cfRule>
  </conditionalFormatting>
  <conditionalFormatting sqref="E10">
    <cfRule type="cellIs" dxfId="227" priority="3" operator="equal">
      <formula>0</formula>
    </cfRule>
  </conditionalFormatting>
  <conditionalFormatting sqref="G10">
    <cfRule type="cellIs" dxfId="226" priority="2" operator="between">
      <formula>-0.5</formula>
      <formula>0.5</formula>
    </cfRule>
  </conditionalFormatting>
  <conditionalFormatting sqref="G10">
    <cfRule type="cellIs" dxfId="225"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432</v>
      </c>
    </row>
    <row r="2" spans="1:10" ht="15.75" x14ac:dyDescent="0.25">
      <c r="A2" s="2"/>
      <c r="J2" s="79" t="s">
        <v>151</v>
      </c>
    </row>
    <row r="3" spans="1:10" ht="13.9" customHeight="1" x14ac:dyDescent="0.2">
      <c r="A3" s="90" t="s">
        <v>520</v>
      </c>
      <c r="B3" s="813">
        <f>INDICE!A3</f>
        <v>44531</v>
      </c>
      <c r="C3" s="813"/>
      <c r="D3" s="813">
        <f>INDICE!C3</f>
        <v>0</v>
      </c>
      <c r="E3" s="813"/>
      <c r="F3" s="91"/>
      <c r="G3" s="814" t="s">
        <v>116</v>
      </c>
      <c r="H3" s="814"/>
      <c r="I3" s="814"/>
      <c r="J3" s="814"/>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299.01448000000011</v>
      </c>
      <c r="C5" s="94">
        <v>66.221600000000009</v>
      </c>
      <c r="D5" s="94">
        <v>7.2738800000000001</v>
      </c>
      <c r="E5" s="346">
        <v>372.50996000000015</v>
      </c>
      <c r="F5" s="94"/>
      <c r="G5" s="94">
        <v>3550.5182499999974</v>
      </c>
      <c r="H5" s="94">
        <v>715.17016999999919</v>
      </c>
      <c r="I5" s="94">
        <v>53.697629999999968</v>
      </c>
      <c r="J5" s="346">
        <v>4319.3860499999964</v>
      </c>
    </row>
    <row r="6" spans="1:10" x14ac:dyDescent="0.2">
      <c r="A6" s="371" t="s">
        <v>154</v>
      </c>
      <c r="B6" s="96">
        <v>75.891310000000018</v>
      </c>
      <c r="C6" s="96">
        <v>34.970010000000009</v>
      </c>
      <c r="D6" s="96">
        <v>12.102939999999998</v>
      </c>
      <c r="E6" s="348">
        <v>122.96426000000004</v>
      </c>
      <c r="F6" s="96"/>
      <c r="G6" s="96">
        <v>897.03638999999953</v>
      </c>
      <c r="H6" s="96">
        <v>323.96756999999985</v>
      </c>
      <c r="I6" s="96">
        <v>68.821819999999974</v>
      </c>
      <c r="J6" s="348">
        <v>1289.8257799999992</v>
      </c>
    </row>
    <row r="7" spans="1:10" x14ac:dyDescent="0.2">
      <c r="A7" s="371" t="s">
        <v>155</v>
      </c>
      <c r="B7" s="96">
        <v>33.113710000000005</v>
      </c>
      <c r="C7" s="96">
        <v>9.1497299999999999</v>
      </c>
      <c r="D7" s="96">
        <v>5.1562000000000001</v>
      </c>
      <c r="E7" s="348">
        <v>47.419640000000001</v>
      </c>
      <c r="F7" s="96"/>
      <c r="G7" s="96">
        <v>398.56196000000006</v>
      </c>
      <c r="H7" s="96">
        <v>84.378219999999999</v>
      </c>
      <c r="I7" s="96">
        <v>40.159559999999999</v>
      </c>
      <c r="J7" s="348">
        <v>523.09974000000011</v>
      </c>
    </row>
    <row r="8" spans="1:10" x14ac:dyDescent="0.2">
      <c r="A8" s="371" t="s">
        <v>156</v>
      </c>
      <c r="B8" s="96">
        <v>24.658729999999998</v>
      </c>
      <c r="C8" s="96">
        <v>4.97384</v>
      </c>
      <c r="D8" s="96">
        <v>11.650690000000001</v>
      </c>
      <c r="E8" s="348">
        <v>41.283259999999999</v>
      </c>
      <c r="F8" s="96"/>
      <c r="G8" s="96">
        <v>345.46144999999996</v>
      </c>
      <c r="H8" s="96">
        <v>52.461060000000003</v>
      </c>
      <c r="I8" s="96">
        <v>88.94277000000001</v>
      </c>
      <c r="J8" s="348">
        <v>486.86527999999998</v>
      </c>
    </row>
    <row r="9" spans="1:10" x14ac:dyDescent="0.2">
      <c r="A9" s="371" t="s">
        <v>157</v>
      </c>
      <c r="B9" s="96">
        <v>56.289250000000003</v>
      </c>
      <c r="C9" s="96">
        <v>0</v>
      </c>
      <c r="D9" s="96">
        <v>0</v>
      </c>
      <c r="E9" s="348">
        <v>56.289250000000003</v>
      </c>
      <c r="F9" s="96"/>
      <c r="G9" s="96">
        <v>611.0558400000001</v>
      </c>
      <c r="H9" s="96">
        <v>0</v>
      </c>
      <c r="I9" s="96">
        <v>4.57667</v>
      </c>
      <c r="J9" s="348">
        <v>615.63251000000014</v>
      </c>
    </row>
    <row r="10" spans="1:10" x14ac:dyDescent="0.2">
      <c r="A10" s="371" t="s">
        <v>158</v>
      </c>
      <c r="B10" s="96">
        <v>23.555150000000001</v>
      </c>
      <c r="C10" s="96">
        <v>7.0274200000000002</v>
      </c>
      <c r="D10" s="96">
        <v>0.32040999999999997</v>
      </c>
      <c r="E10" s="348">
        <v>30.902979999999999</v>
      </c>
      <c r="F10" s="96"/>
      <c r="G10" s="96">
        <v>289.97485000000006</v>
      </c>
      <c r="H10" s="96">
        <v>63.859709999999986</v>
      </c>
      <c r="I10" s="96">
        <v>1.9981100000000001</v>
      </c>
      <c r="J10" s="348">
        <v>355.83267000000006</v>
      </c>
    </row>
    <row r="11" spans="1:10" x14ac:dyDescent="0.2">
      <c r="A11" s="371" t="s">
        <v>159</v>
      </c>
      <c r="B11" s="96">
        <v>129.60546000000002</v>
      </c>
      <c r="C11" s="96">
        <v>71.69435</v>
      </c>
      <c r="D11" s="96">
        <v>22.267489999999999</v>
      </c>
      <c r="E11" s="348">
        <v>223.56730000000005</v>
      </c>
      <c r="F11" s="96"/>
      <c r="G11" s="96">
        <v>1627.8025899999991</v>
      </c>
      <c r="H11" s="96">
        <v>694.19436000000042</v>
      </c>
      <c r="I11" s="96">
        <v>143.49084000000008</v>
      </c>
      <c r="J11" s="348">
        <v>2465.4877899999997</v>
      </c>
    </row>
    <row r="12" spans="1:10" x14ac:dyDescent="0.2">
      <c r="A12" s="371" t="s">
        <v>516</v>
      </c>
      <c r="B12" s="96">
        <v>107.22628999999998</v>
      </c>
      <c r="C12" s="96">
        <v>68.221820000000008</v>
      </c>
      <c r="D12" s="96">
        <v>11.852229999999999</v>
      </c>
      <c r="E12" s="348">
        <v>187.30033999999998</v>
      </c>
      <c r="F12" s="96"/>
      <c r="G12" s="96">
        <v>1264.6455299999998</v>
      </c>
      <c r="H12" s="96">
        <v>607.60970999999972</v>
      </c>
      <c r="I12" s="96">
        <v>82.277329999999992</v>
      </c>
      <c r="J12" s="348">
        <v>1954.5325699999994</v>
      </c>
    </row>
    <row r="13" spans="1:10" x14ac:dyDescent="0.2">
      <c r="A13" s="371" t="s">
        <v>160</v>
      </c>
      <c r="B13" s="96">
        <v>300.00682999999998</v>
      </c>
      <c r="C13" s="96">
        <v>62.319800000000001</v>
      </c>
      <c r="D13" s="96">
        <v>17.053330000000003</v>
      </c>
      <c r="E13" s="348">
        <v>379.37995999999998</v>
      </c>
      <c r="F13" s="96"/>
      <c r="G13" s="96">
        <v>3424.2211199999983</v>
      </c>
      <c r="H13" s="96">
        <v>543.2029500000001</v>
      </c>
      <c r="I13" s="96">
        <v>130.11492999999999</v>
      </c>
      <c r="J13" s="348">
        <v>4097.5389999999979</v>
      </c>
    </row>
    <row r="14" spans="1:10" x14ac:dyDescent="0.2">
      <c r="A14" s="371" t="s">
        <v>161</v>
      </c>
      <c r="B14" s="96">
        <v>1.0445499999999999</v>
      </c>
      <c r="C14" s="96">
        <v>0</v>
      </c>
      <c r="D14" s="96">
        <v>1.3485799999999999</v>
      </c>
      <c r="E14" s="348">
        <v>2.3931299999999998</v>
      </c>
      <c r="F14" s="96"/>
      <c r="G14" s="96">
        <v>10.511849999999999</v>
      </c>
      <c r="H14" s="96">
        <v>0</v>
      </c>
      <c r="I14" s="96">
        <v>7.4424099999999997</v>
      </c>
      <c r="J14" s="348">
        <v>17.954259999999998</v>
      </c>
    </row>
    <row r="15" spans="1:10" x14ac:dyDescent="0.2">
      <c r="A15" s="371" t="s">
        <v>162</v>
      </c>
      <c r="B15" s="96">
        <v>159.66365999999999</v>
      </c>
      <c r="C15" s="96">
        <v>24.950510000000001</v>
      </c>
      <c r="D15" s="96">
        <v>8.480830000000001</v>
      </c>
      <c r="E15" s="348">
        <v>193.095</v>
      </c>
      <c r="F15" s="96"/>
      <c r="G15" s="96">
        <v>2048.3103900000001</v>
      </c>
      <c r="H15" s="96">
        <v>275.69710000000009</v>
      </c>
      <c r="I15" s="96">
        <v>64.076829999999987</v>
      </c>
      <c r="J15" s="348">
        <v>2388.0843199999999</v>
      </c>
    </row>
    <row r="16" spans="1:10" x14ac:dyDescent="0.2">
      <c r="A16" s="371" t="s">
        <v>163</v>
      </c>
      <c r="B16" s="96">
        <v>54.157200000000003</v>
      </c>
      <c r="C16" s="96">
        <v>13.123690000000002</v>
      </c>
      <c r="D16" s="96">
        <v>2.3083400000000003</v>
      </c>
      <c r="E16" s="348">
        <v>69.589230000000001</v>
      </c>
      <c r="F16" s="96"/>
      <c r="G16" s="96">
        <v>659.94731999999976</v>
      </c>
      <c r="H16" s="96">
        <v>158.55743999999996</v>
      </c>
      <c r="I16" s="96">
        <v>12.696389999999999</v>
      </c>
      <c r="J16" s="348">
        <v>831.20114999999964</v>
      </c>
    </row>
    <row r="17" spans="1:10" x14ac:dyDescent="0.2">
      <c r="A17" s="371" t="s">
        <v>164</v>
      </c>
      <c r="B17" s="96">
        <v>110.35459</v>
      </c>
      <c r="C17" s="96">
        <v>30.603909999999996</v>
      </c>
      <c r="D17" s="96">
        <v>23.604770000000002</v>
      </c>
      <c r="E17" s="348">
        <v>164.56326999999999</v>
      </c>
      <c r="F17" s="96"/>
      <c r="G17" s="96">
        <v>1344.005239999999</v>
      </c>
      <c r="H17" s="96">
        <v>338.14019000000019</v>
      </c>
      <c r="I17" s="96">
        <v>181.15482000000003</v>
      </c>
      <c r="J17" s="348">
        <v>1863.3002499999991</v>
      </c>
    </row>
    <row r="18" spans="1:10" x14ac:dyDescent="0.2">
      <c r="A18" s="371" t="s">
        <v>165</v>
      </c>
      <c r="B18" s="96">
        <v>11.73658</v>
      </c>
      <c r="C18" s="96">
        <v>6.0588500000000005</v>
      </c>
      <c r="D18" s="96">
        <v>2.2271799999999997</v>
      </c>
      <c r="E18" s="348">
        <v>20.02261</v>
      </c>
      <c r="F18" s="96"/>
      <c r="G18" s="96">
        <v>135.22220999999996</v>
      </c>
      <c r="H18" s="96">
        <v>50.810010000000005</v>
      </c>
      <c r="I18" s="96">
        <v>14.046050000000005</v>
      </c>
      <c r="J18" s="348">
        <v>200.07826999999997</v>
      </c>
    </row>
    <row r="19" spans="1:10" x14ac:dyDescent="0.2">
      <c r="A19" s="371" t="s">
        <v>166</v>
      </c>
      <c r="B19" s="96">
        <v>161.15103999999999</v>
      </c>
      <c r="C19" s="96">
        <v>26.694440000000004</v>
      </c>
      <c r="D19" s="96">
        <v>22.372170000000001</v>
      </c>
      <c r="E19" s="348">
        <v>210.21765000000002</v>
      </c>
      <c r="F19" s="96"/>
      <c r="G19" s="96">
        <v>1862.8093199999987</v>
      </c>
      <c r="H19" s="96">
        <v>206.88465000000008</v>
      </c>
      <c r="I19" s="96">
        <v>145.72305000000003</v>
      </c>
      <c r="J19" s="348">
        <v>2215.417019999999</v>
      </c>
    </row>
    <row r="20" spans="1:10" x14ac:dyDescent="0.2">
      <c r="A20" s="371" t="s">
        <v>167</v>
      </c>
      <c r="B20" s="96">
        <v>0.98314000000000012</v>
      </c>
      <c r="C20" s="96">
        <v>0</v>
      </c>
      <c r="D20" s="96">
        <v>0</v>
      </c>
      <c r="E20" s="348">
        <v>0.98314000000000012</v>
      </c>
      <c r="F20" s="96"/>
      <c r="G20" s="96">
        <v>12.12224</v>
      </c>
      <c r="H20" s="96">
        <v>0</v>
      </c>
      <c r="I20" s="96">
        <v>0</v>
      </c>
      <c r="J20" s="348">
        <v>12.12224</v>
      </c>
    </row>
    <row r="21" spans="1:10" x14ac:dyDescent="0.2">
      <c r="A21" s="371" t="s">
        <v>168</v>
      </c>
      <c r="B21" s="96">
        <v>77.302869999999999</v>
      </c>
      <c r="C21" s="96">
        <v>19.29738</v>
      </c>
      <c r="D21" s="96">
        <v>1.06975</v>
      </c>
      <c r="E21" s="348">
        <v>97.67</v>
      </c>
      <c r="F21" s="96"/>
      <c r="G21" s="96">
        <v>920.61720999999977</v>
      </c>
      <c r="H21" s="96">
        <v>165.57478999999998</v>
      </c>
      <c r="I21" s="96">
        <v>7.4749100000000022</v>
      </c>
      <c r="J21" s="348">
        <v>1093.6669099999997</v>
      </c>
    </row>
    <row r="22" spans="1:10" x14ac:dyDescent="0.2">
      <c r="A22" s="371" t="s">
        <v>169</v>
      </c>
      <c r="B22" s="96">
        <v>63.948020000000007</v>
      </c>
      <c r="C22" s="96">
        <v>13.309199999999999</v>
      </c>
      <c r="D22" s="96">
        <v>2.27644</v>
      </c>
      <c r="E22" s="348">
        <v>79.533659999999998</v>
      </c>
      <c r="F22" s="96"/>
      <c r="G22" s="96">
        <v>689.78985999999986</v>
      </c>
      <c r="H22" s="96">
        <v>114.20718999999997</v>
      </c>
      <c r="I22" s="96">
        <v>13.920290000000003</v>
      </c>
      <c r="J22" s="348">
        <v>817.91733999999985</v>
      </c>
    </row>
    <row r="23" spans="1:10" x14ac:dyDescent="0.2">
      <c r="A23" s="372" t="s">
        <v>170</v>
      </c>
      <c r="B23" s="96">
        <v>128.54221000000001</v>
      </c>
      <c r="C23" s="96">
        <v>20.031749999999999</v>
      </c>
      <c r="D23" s="96">
        <v>8.7399700000000013</v>
      </c>
      <c r="E23" s="348">
        <v>157.31393</v>
      </c>
      <c r="F23" s="96"/>
      <c r="G23" s="96">
        <v>1718.6026299999999</v>
      </c>
      <c r="H23" s="96">
        <v>197.32485999999997</v>
      </c>
      <c r="I23" s="96">
        <v>58.080340000000021</v>
      </c>
      <c r="J23" s="348">
        <v>1974.0078299999998</v>
      </c>
    </row>
    <row r="24" spans="1:10" x14ac:dyDescent="0.2">
      <c r="A24" s="373" t="s">
        <v>433</v>
      </c>
      <c r="B24" s="100">
        <v>1818.2450700000004</v>
      </c>
      <c r="C24" s="100">
        <v>478.64830000000018</v>
      </c>
      <c r="D24" s="100">
        <v>160.1052</v>
      </c>
      <c r="E24" s="100">
        <v>2456.9985700000007</v>
      </c>
      <c r="F24" s="100"/>
      <c r="G24" s="100">
        <v>21811.216249999932</v>
      </c>
      <c r="H24" s="100">
        <v>4592.0399800000005</v>
      </c>
      <c r="I24" s="100">
        <v>1118.6947499999987</v>
      </c>
      <c r="J24" s="100">
        <v>27521.950979999932</v>
      </c>
    </row>
    <row r="25" spans="1:10" x14ac:dyDescent="0.2">
      <c r="J25" s="79" t="s">
        <v>221</v>
      </c>
    </row>
    <row r="26" spans="1:10" x14ac:dyDescent="0.2">
      <c r="A26" s="350" t="s">
        <v>554</v>
      </c>
      <c r="G26" s="58"/>
      <c r="H26" s="58"/>
      <c r="I26" s="58"/>
      <c r="J26" s="58"/>
    </row>
    <row r="27" spans="1:10" x14ac:dyDescent="0.2">
      <c r="A27" s="101" t="s">
        <v>222</v>
      </c>
      <c r="G27" s="58"/>
      <c r="H27" s="58"/>
      <c r="I27" s="58"/>
      <c r="J27" s="58"/>
    </row>
    <row r="28" spans="1:10" ht="18" x14ac:dyDescent="0.25">
      <c r="A28" s="102"/>
      <c r="E28" s="820"/>
      <c r="F28" s="82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24" priority="2" operator="between">
      <formula>0</formula>
      <formula>0.5</formula>
    </cfRule>
    <cfRule type="cellIs" dxfId="223" priority="3" operator="between">
      <formula>0</formula>
      <formula>0.49</formula>
    </cfRule>
  </conditionalFormatting>
  <conditionalFormatting sqref="B5:J24">
    <cfRule type="cellIs" dxfId="22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F7" sqref="F7"/>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21" t="s">
        <v>28</v>
      </c>
      <c r="B1" s="821"/>
      <c r="C1" s="821"/>
      <c r="D1" s="106"/>
      <c r="E1" s="106"/>
      <c r="F1" s="106"/>
      <c r="G1" s="106"/>
      <c r="H1" s="107"/>
    </row>
    <row r="2" spans="1:65" ht="13.9" customHeight="1" x14ac:dyDescent="0.2">
      <c r="A2" s="822"/>
      <c r="B2" s="822"/>
      <c r="C2" s="822"/>
      <c r="D2" s="109"/>
      <c r="E2" s="109"/>
      <c r="F2" s="109"/>
      <c r="H2" s="79" t="s">
        <v>151</v>
      </c>
    </row>
    <row r="3" spans="1:65" s="81" customFormat="1" ht="12.75" x14ac:dyDescent="0.2">
      <c r="A3" s="70"/>
      <c r="B3" s="810">
        <f>INDICE!A3</f>
        <v>44531</v>
      </c>
      <c r="C3" s="811"/>
      <c r="D3" s="811" t="s">
        <v>115</v>
      </c>
      <c r="E3" s="811"/>
      <c r="F3" s="811" t="s">
        <v>116</v>
      </c>
      <c r="G3" s="811"/>
      <c r="H3" s="81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424</v>
      </c>
      <c r="D4" s="82" t="s">
        <v>47</v>
      </c>
      <c r="E4" s="82" t="s">
        <v>424</v>
      </c>
      <c r="F4" s="82" t="s">
        <v>47</v>
      </c>
      <c r="G4" s="82"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2">
        <v>420.26683999999983</v>
      </c>
      <c r="C5" s="111">
        <v>19.055934046816894</v>
      </c>
      <c r="D5" s="110">
        <v>4869.9723699999995</v>
      </c>
      <c r="E5" s="111">
        <v>24.267308519717574</v>
      </c>
      <c r="F5" s="110">
        <v>4869.9723699999995</v>
      </c>
      <c r="G5" s="111">
        <v>24.267308519717574</v>
      </c>
      <c r="H5" s="379">
        <v>17.983054428836436</v>
      </c>
    </row>
    <row r="6" spans="1:65" ht="13.9" customHeight="1" x14ac:dyDescent="0.2">
      <c r="A6" s="107" t="s">
        <v>184</v>
      </c>
      <c r="B6" s="383">
        <v>31.191889999999987</v>
      </c>
      <c r="C6" s="335">
        <v>-1.3847836003201225E-2</v>
      </c>
      <c r="D6" s="112">
        <v>373.00314000000003</v>
      </c>
      <c r="E6" s="113">
        <v>13.099943911390083</v>
      </c>
      <c r="F6" s="112">
        <v>373.00314000000003</v>
      </c>
      <c r="G6" s="639">
        <v>13.099943911390083</v>
      </c>
      <c r="H6" s="380">
        <v>1.3773662885785325</v>
      </c>
    </row>
    <row r="7" spans="1:65" ht="13.9" customHeight="1" x14ac:dyDescent="0.2">
      <c r="A7" s="107" t="s">
        <v>584</v>
      </c>
      <c r="B7" s="348">
        <v>0</v>
      </c>
      <c r="C7" s="113">
        <v>-100</v>
      </c>
      <c r="D7" s="96">
        <v>0.25198999999999999</v>
      </c>
      <c r="E7" s="113">
        <v>-59.251293661060785</v>
      </c>
      <c r="F7" s="96">
        <v>0.25198999999999999</v>
      </c>
      <c r="G7" s="113">
        <v>-59.251293661060785</v>
      </c>
      <c r="H7" s="348">
        <v>9.305083358250129E-4</v>
      </c>
    </row>
    <row r="8" spans="1:65" ht="13.9" customHeight="1" x14ac:dyDescent="0.2">
      <c r="A8" s="375" t="s">
        <v>185</v>
      </c>
      <c r="B8" s="376">
        <v>451.45872999999989</v>
      </c>
      <c r="C8" s="377">
        <v>17.505060141932532</v>
      </c>
      <c r="D8" s="376">
        <v>5243.2274999999991</v>
      </c>
      <c r="E8" s="377">
        <v>23.388438765367962</v>
      </c>
      <c r="F8" s="376">
        <v>5243.2274999999991</v>
      </c>
      <c r="G8" s="378">
        <v>23.388438765367962</v>
      </c>
      <c r="H8" s="378">
        <v>19.361351225750795</v>
      </c>
    </row>
    <row r="9" spans="1:65" ht="13.9" customHeight="1" x14ac:dyDescent="0.2">
      <c r="A9" s="107" t="s">
        <v>171</v>
      </c>
      <c r="B9" s="383">
        <v>1818.2450699999999</v>
      </c>
      <c r="C9" s="113">
        <v>5.0870488104296179</v>
      </c>
      <c r="D9" s="112">
        <v>21811.216249999998</v>
      </c>
      <c r="E9" s="113">
        <v>11.895126356591771</v>
      </c>
      <c r="F9" s="112">
        <v>21811.216249999998</v>
      </c>
      <c r="G9" s="114">
        <v>11.895126356591771</v>
      </c>
      <c r="H9" s="380">
        <v>80.540968034870346</v>
      </c>
    </row>
    <row r="10" spans="1:65" ht="13.9" customHeight="1" x14ac:dyDescent="0.2">
      <c r="A10" s="107" t="s">
        <v>585</v>
      </c>
      <c r="B10" s="348">
        <v>14.597020000000001</v>
      </c>
      <c r="C10" s="113">
        <v>1.2000196895020991</v>
      </c>
      <c r="D10" s="112">
        <v>26.452819999999999</v>
      </c>
      <c r="E10" s="113">
        <v>-23.149427778476642</v>
      </c>
      <c r="F10" s="112">
        <v>26.452819999999999</v>
      </c>
      <c r="G10" s="114">
        <v>-23.149427778476642</v>
      </c>
      <c r="H10" s="484">
        <v>9.7680739378858752E-2</v>
      </c>
    </row>
    <row r="11" spans="1:65" ht="13.9" customHeight="1" x14ac:dyDescent="0.2">
      <c r="A11" s="375" t="s">
        <v>453</v>
      </c>
      <c r="B11" s="376">
        <v>1832.8420899999999</v>
      </c>
      <c r="C11" s="377">
        <v>5.0549127439481838</v>
      </c>
      <c r="D11" s="376">
        <v>21837.669069999996</v>
      </c>
      <c r="E11" s="377">
        <v>11.833351681371933</v>
      </c>
      <c r="F11" s="376">
        <v>21837.669069999996</v>
      </c>
      <c r="G11" s="378">
        <v>11.833351681371933</v>
      </c>
      <c r="H11" s="378">
        <v>80.638648774249205</v>
      </c>
    </row>
    <row r="12" spans="1:65" ht="13.9" customHeight="1" x14ac:dyDescent="0.2">
      <c r="A12" s="106" t="s">
        <v>434</v>
      </c>
      <c r="B12" s="116">
        <v>2284.3008199999999</v>
      </c>
      <c r="C12" s="117">
        <v>7.3018444425572984</v>
      </c>
      <c r="D12" s="116">
        <v>27080.896569999997</v>
      </c>
      <c r="E12" s="117">
        <v>13.898505683961076</v>
      </c>
      <c r="F12" s="116">
        <v>27080.896569999997</v>
      </c>
      <c r="G12" s="117">
        <v>13.898505683961076</v>
      </c>
      <c r="H12" s="117">
        <v>100</v>
      </c>
    </row>
    <row r="13" spans="1:65" ht="13.9" customHeight="1" x14ac:dyDescent="0.2">
      <c r="A13" s="118" t="s">
        <v>186</v>
      </c>
      <c r="B13" s="119">
        <v>4801.3972999999996</v>
      </c>
      <c r="C13" s="119"/>
      <c r="D13" s="119">
        <v>53306.008074649872</v>
      </c>
      <c r="E13" s="119"/>
      <c r="F13" s="119">
        <v>53306.008074649872</v>
      </c>
      <c r="G13" s="120"/>
      <c r="H13" s="121" t="s">
        <v>142</v>
      </c>
    </row>
    <row r="14" spans="1:65" ht="13.9" customHeight="1" x14ac:dyDescent="0.2">
      <c r="A14" s="122" t="s">
        <v>187</v>
      </c>
      <c r="B14" s="384">
        <v>47.575750917342333</v>
      </c>
      <c r="C14" s="123"/>
      <c r="D14" s="123">
        <v>50.802709765990805</v>
      </c>
      <c r="E14" s="123"/>
      <c r="F14" s="123">
        <v>50.802709765990805</v>
      </c>
      <c r="G14" s="124"/>
      <c r="H14" s="381"/>
    </row>
    <row r="15" spans="1:65" ht="13.9" customHeight="1" x14ac:dyDescent="0.2">
      <c r="A15" s="107"/>
      <c r="B15" s="107"/>
      <c r="C15" s="107"/>
      <c r="D15" s="107"/>
      <c r="E15" s="107"/>
      <c r="F15" s="107"/>
      <c r="H15" s="79" t="s">
        <v>221</v>
      </c>
    </row>
    <row r="16" spans="1:65" ht="13.9" customHeight="1" x14ac:dyDescent="0.2">
      <c r="A16" s="101" t="s">
        <v>482</v>
      </c>
      <c r="B16" s="101"/>
      <c r="C16" s="125"/>
      <c r="D16" s="125"/>
      <c r="E16" s="125"/>
      <c r="F16" s="101"/>
      <c r="G16" s="101"/>
      <c r="H16" s="101"/>
    </row>
    <row r="17" spans="1:12" ht="13.9" customHeight="1" x14ac:dyDescent="0.2">
      <c r="A17" s="101" t="s">
        <v>586</v>
      </c>
      <c r="B17" s="101"/>
      <c r="C17" s="125"/>
      <c r="D17" s="125"/>
      <c r="E17" s="125"/>
      <c r="F17" s="101"/>
      <c r="G17" s="101"/>
      <c r="H17" s="101"/>
    </row>
    <row r="18" spans="1:12" ht="13.9" customHeight="1" x14ac:dyDescent="0.2">
      <c r="A18" s="101" t="s">
        <v>587</v>
      </c>
    </row>
    <row r="19" spans="1:12" ht="13.9" customHeight="1" x14ac:dyDescent="0.2">
      <c r="A19" s="133" t="s">
        <v>536</v>
      </c>
      <c r="L19" s="638"/>
    </row>
    <row r="20" spans="1:12" ht="13.9" customHeight="1" x14ac:dyDescent="0.2">
      <c r="A20" s="101"/>
      <c r="L20" s="638"/>
    </row>
  </sheetData>
  <mergeCells count="4">
    <mergeCell ref="A1:C2"/>
    <mergeCell ref="B3:C3"/>
    <mergeCell ref="D3:E3"/>
    <mergeCell ref="F3:H3"/>
  </mergeCells>
  <conditionalFormatting sqref="B7">
    <cfRule type="cellIs" dxfId="221" priority="22" operator="equal">
      <formula>0</formula>
    </cfRule>
    <cfRule type="cellIs" dxfId="220" priority="29" operator="between">
      <formula>0</formula>
      <formula>0.5</formula>
    </cfRule>
    <cfRule type="cellIs" dxfId="219" priority="30" operator="between">
      <formula>0</formula>
      <formula>0.49</formula>
    </cfRule>
  </conditionalFormatting>
  <conditionalFormatting sqref="F7">
    <cfRule type="cellIs" dxfId="218" priority="25" operator="between">
      <formula>0</formula>
      <formula>0.5</formula>
    </cfRule>
    <cfRule type="cellIs" dxfId="217" priority="26" operator="between">
      <formula>0</formula>
      <formula>0.49</formula>
    </cfRule>
  </conditionalFormatting>
  <conditionalFormatting sqref="H7">
    <cfRule type="cellIs" dxfId="216" priority="23" operator="between">
      <formula>0</formula>
      <formula>0.5</formula>
    </cfRule>
    <cfRule type="cellIs" dxfId="215" priority="24" operator="between">
      <formula>0</formula>
      <formula>0.49</formula>
    </cfRule>
  </conditionalFormatting>
  <conditionalFormatting sqref="C7">
    <cfRule type="cellIs" dxfId="214" priority="21" operator="equal">
      <formula>0</formula>
    </cfRule>
  </conditionalFormatting>
  <conditionalFormatting sqref="E7">
    <cfRule type="cellIs" dxfId="213" priority="20" operator="equal">
      <formula>0</formula>
    </cfRule>
  </conditionalFormatting>
  <conditionalFormatting sqref="D7">
    <cfRule type="cellIs" dxfId="212" priority="11" operator="between">
      <formula>0</formula>
      <formula>0.5</formula>
    </cfRule>
    <cfRule type="cellIs" dxfId="211" priority="12" operator="between">
      <formula>0</formula>
      <formula>0.49</formula>
    </cfRule>
  </conditionalFormatting>
  <conditionalFormatting sqref="E11">
    <cfRule type="cellIs" dxfId="210" priority="6" operator="between">
      <formula>-0.04999999</formula>
      <formula>-0.00000001</formula>
    </cfRule>
  </conditionalFormatting>
  <conditionalFormatting sqref="B10">
    <cfRule type="cellIs" dxfId="209" priority="3" operator="equal">
      <formula>0</formula>
    </cfRule>
    <cfRule type="cellIs" dxfId="208" priority="4" operator="between">
      <formula>0</formula>
      <formula>0.5</formula>
    </cfRule>
    <cfRule type="cellIs" dxfId="207" priority="5" operator="between">
      <formula>0</formula>
      <formula>0.49</formula>
    </cfRule>
  </conditionalFormatting>
  <conditionalFormatting sqref="C6">
    <cfRule type="cellIs" dxfId="206" priority="2" operator="between">
      <formula>-0.5</formula>
      <formula>0.5</formula>
    </cfRule>
  </conditionalFormatting>
  <conditionalFormatting sqref="C6">
    <cfRule type="cellIs" dxfId="205"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23" t="s">
        <v>26</v>
      </c>
      <c r="B1" s="823"/>
      <c r="C1" s="823"/>
      <c r="D1" s="823"/>
      <c r="E1" s="823"/>
      <c r="F1" s="126"/>
      <c r="G1" s="126"/>
      <c r="H1" s="126"/>
      <c r="I1" s="126"/>
      <c r="J1" s="126"/>
      <c r="K1" s="126"/>
      <c r="L1" s="126"/>
      <c r="M1" s="126"/>
      <c r="N1" s="126"/>
    </row>
    <row r="2" spans="1:14" x14ac:dyDescent="0.2">
      <c r="A2" s="823"/>
      <c r="B2" s="824"/>
      <c r="C2" s="824"/>
      <c r="D2" s="824"/>
      <c r="E2" s="824"/>
      <c r="F2" s="126"/>
      <c r="G2" s="126"/>
      <c r="H2" s="126"/>
      <c r="I2" s="126"/>
      <c r="J2" s="126"/>
      <c r="K2" s="126"/>
      <c r="L2" s="126"/>
      <c r="M2" s="127" t="s">
        <v>151</v>
      </c>
      <c r="N2" s="126"/>
    </row>
    <row r="3" spans="1:14" x14ac:dyDescent="0.2">
      <c r="A3" s="530"/>
      <c r="B3" s="145">
        <v>2021</v>
      </c>
      <c r="C3" s="145" t="s">
        <v>513</v>
      </c>
      <c r="D3" s="145" t="s">
        <v>513</v>
      </c>
      <c r="E3" s="145" t="s">
        <v>513</v>
      </c>
      <c r="F3" s="145" t="s">
        <v>513</v>
      </c>
      <c r="G3" s="145" t="s">
        <v>513</v>
      </c>
      <c r="H3" s="145" t="s">
        <v>513</v>
      </c>
      <c r="I3" s="145" t="s">
        <v>513</v>
      </c>
      <c r="J3" s="145" t="s">
        <v>513</v>
      </c>
      <c r="K3" s="145" t="s">
        <v>513</v>
      </c>
      <c r="L3" s="145" t="s">
        <v>513</v>
      </c>
      <c r="M3" s="145" t="s">
        <v>513</v>
      </c>
    </row>
    <row r="4" spans="1:14" x14ac:dyDescent="0.2">
      <c r="A4" s="128"/>
      <c r="B4" s="477">
        <v>44227</v>
      </c>
      <c r="C4" s="477">
        <v>44255</v>
      </c>
      <c r="D4" s="477">
        <v>44286</v>
      </c>
      <c r="E4" s="477">
        <v>44316</v>
      </c>
      <c r="F4" s="477">
        <v>44347</v>
      </c>
      <c r="G4" s="477">
        <v>44377</v>
      </c>
      <c r="H4" s="477">
        <v>44408</v>
      </c>
      <c r="I4" s="477">
        <v>44439</v>
      </c>
      <c r="J4" s="477">
        <v>44469</v>
      </c>
      <c r="K4" s="477">
        <v>44500</v>
      </c>
      <c r="L4" s="477">
        <v>44530</v>
      </c>
      <c r="M4" s="477">
        <v>44561</v>
      </c>
    </row>
    <row r="5" spans="1:14" x14ac:dyDescent="0.2">
      <c r="A5" s="129" t="s">
        <v>188</v>
      </c>
      <c r="B5" s="130">
        <v>11.005650000000003</v>
      </c>
      <c r="C5" s="130">
        <v>11.135059999999999</v>
      </c>
      <c r="D5" s="130">
        <v>13.609349999999976</v>
      </c>
      <c r="E5" s="130">
        <v>12.748659999999987</v>
      </c>
      <c r="F5" s="130">
        <v>12.583739999999999</v>
      </c>
      <c r="G5" s="130">
        <v>14.265019999999993</v>
      </c>
      <c r="H5" s="130">
        <v>15.852929999999995</v>
      </c>
      <c r="I5" s="130">
        <v>15.130300000000011</v>
      </c>
      <c r="J5" s="130">
        <v>14.60090999999999</v>
      </c>
      <c r="K5" s="130">
        <v>14.902839999999991</v>
      </c>
      <c r="L5" s="130">
        <v>13.628619999999994</v>
      </c>
      <c r="M5" s="130">
        <v>14.109799999999989</v>
      </c>
    </row>
    <row r="6" spans="1:14" x14ac:dyDescent="0.2">
      <c r="A6" s="131" t="s">
        <v>436</v>
      </c>
      <c r="B6" s="132">
        <v>106.66176000000003</v>
      </c>
      <c r="C6" s="132">
        <v>100.61003999999997</v>
      </c>
      <c r="D6" s="132">
        <v>117.49925000000009</v>
      </c>
      <c r="E6" s="132">
        <v>116.09016999999982</v>
      </c>
      <c r="F6" s="132">
        <v>117.14537</v>
      </c>
      <c r="G6" s="132">
        <v>111.74666000000006</v>
      </c>
      <c r="H6" s="132">
        <v>112.11138999999987</v>
      </c>
      <c r="I6" s="132">
        <v>114.79895999999998</v>
      </c>
      <c r="J6" s="132">
        <v>119.87881999999996</v>
      </c>
      <c r="K6" s="132">
        <v>116.33639000000002</v>
      </c>
      <c r="L6" s="132">
        <v>108.85275000000009</v>
      </c>
      <c r="M6" s="132">
        <v>118.03439999999992</v>
      </c>
    </row>
    <row r="7" spans="1:14" ht="15.75" customHeight="1" x14ac:dyDescent="0.2">
      <c r="A7" s="129"/>
      <c r="B7" s="130"/>
      <c r="C7" s="130"/>
      <c r="D7" s="130"/>
      <c r="E7" s="130"/>
      <c r="F7" s="130"/>
      <c r="G7" s="130"/>
      <c r="H7" s="130"/>
      <c r="I7" s="130"/>
      <c r="J7" s="130"/>
      <c r="K7" s="130"/>
      <c r="L7" s="825" t="s">
        <v>221</v>
      </c>
      <c r="M7" s="825"/>
    </row>
    <row r="8" spans="1:14" x14ac:dyDescent="0.2">
      <c r="A8" s="133" t="s">
        <v>435</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511</v>
      </c>
    </row>
    <row r="2" spans="1:4" x14ac:dyDescent="0.2">
      <c r="A2" s="449"/>
      <c r="B2" s="449"/>
      <c r="C2" s="449"/>
      <c r="D2" s="449"/>
    </row>
    <row r="3" spans="1:4" x14ac:dyDescent="0.2">
      <c r="B3" s="647">
        <v>2019</v>
      </c>
      <c r="C3" s="647">
        <v>2020</v>
      </c>
      <c r="D3" s="647">
        <v>2021</v>
      </c>
    </row>
    <row r="4" spans="1:4" x14ac:dyDescent="0.2">
      <c r="A4" s="549" t="s">
        <v>126</v>
      </c>
      <c r="B4" s="570">
        <v>2.2389226723046898</v>
      </c>
      <c r="C4" s="570">
        <v>0.47528730049246454</v>
      </c>
      <c r="D4" s="572">
        <v>-19.412456337669809</v>
      </c>
    </row>
    <row r="5" spans="1:4" x14ac:dyDescent="0.2">
      <c r="A5" s="551" t="s">
        <v>127</v>
      </c>
      <c r="B5" s="570">
        <v>2.051340355132393</v>
      </c>
      <c r="C5" s="570">
        <v>0.64443129582822056</v>
      </c>
      <c r="D5" s="572">
        <v>-21.040243673253354</v>
      </c>
    </row>
    <row r="6" spans="1:4" x14ac:dyDescent="0.2">
      <c r="A6" s="551" t="s">
        <v>128</v>
      </c>
      <c r="B6" s="570">
        <v>1.8228349475772239</v>
      </c>
      <c r="C6" s="570">
        <v>-1.2549961750525016</v>
      </c>
      <c r="D6" s="572">
        <v>-17.539868547296948</v>
      </c>
    </row>
    <row r="7" spans="1:4" x14ac:dyDescent="0.2">
      <c r="A7" s="551" t="s">
        <v>129</v>
      </c>
      <c r="B7" s="570">
        <v>1.7209797284163102</v>
      </c>
      <c r="C7" s="570">
        <v>-6.4586700376007906</v>
      </c>
      <c r="D7" s="572">
        <v>-9.1234385699535192</v>
      </c>
    </row>
    <row r="8" spans="1:4" x14ac:dyDescent="0.2">
      <c r="A8" s="551" t="s">
        <v>130</v>
      </c>
      <c r="B8" s="570">
        <v>1.7082637624274601</v>
      </c>
      <c r="C8" s="570">
        <v>-10.418372973216485</v>
      </c>
      <c r="D8" s="570">
        <v>-1.9652378076763308</v>
      </c>
    </row>
    <row r="9" spans="1:4" x14ac:dyDescent="0.2">
      <c r="A9" s="551" t="s">
        <v>131</v>
      </c>
      <c r="B9" s="570">
        <v>1.6313259134448739</v>
      </c>
      <c r="C9" s="570">
        <v>-11.808359351401492</v>
      </c>
      <c r="D9" s="572">
        <v>1.6879186601939518</v>
      </c>
    </row>
    <row r="10" spans="1:4" x14ac:dyDescent="0.2">
      <c r="A10" s="551" t="s">
        <v>132</v>
      </c>
      <c r="B10" s="570">
        <v>1.7336531270051647</v>
      </c>
      <c r="C10" s="570">
        <v>-13.023955481721416</v>
      </c>
      <c r="D10" s="572">
        <v>3.2774857019355284</v>
      </c>
    </row>
    <row r="11" spans="1:4" x14ac:dyDescent="0.2">
      <c r="A11" s="551" t="s">
        <v>133</v>
      </c>
      <c r="B11" s="570">
        <v>1.3259040355686831</v>
      </c>
      <c r="C11" s="570">
        <v>-13.930821688253443</v>
      </c>
      <c r="D11" s="572">
        <v>5.334967599515255</v>
      </c>
    </row>
    <row r="12" spans="1:4" x14ac:dyDescent="0.2">
      <c r="A12" s="551" t="s">
        <v>134</v>
      </c>
      <c r="B12" s="570">
        <v>1.433464044253183</v>
      </c>
      <c r="C12" s="570">
        <v>-14.353907305196179</v>
      </c>
      <c r="D12" s="572">
        <v>6.6690561031572901</v>
      </c>
    </row>
    <row r="13" spans="1:4" x14ac:dyDescent="0.2">
      <c r="A13" s="551" t="s">
        <v>135</v>
      </c>
      <c r="B13" s="570">
        <v>1.2172050485224548</v>
      </c>
      <c r="C13" s="570">
        <v>-15.510661984889975</v>
      </c>
      <c r="D13" s="572">
        <v>8.5846127376624537</v>
      </c>
    </row>
    <row r="14" spans="1:4" x14ac:dyDescent="0.2">
      <c r="A14" s="551" t="s">
        <v>136</v>
      </c>
      <c r="B14" s="570">
        <v>1.0065487858025821</v>
      </c>
      <c r="C14" s="570">
        <v>-16.944512727487009</v>
      </c>
      <c r="D14" s="572">
        <v>12.310796230605778</v>
      </c>
    </row>
    <row r="15" spans="1:4" x14ac:dyDescent="0.2">
      <c r="A15" s="552" t="s">
        <v>137</v>
      </c>
      <c r="B15" s="455">
        <v>0.66201793954589105</v>
      </c>
      <c r="C15" s="455">
        <v>-17.544352729425665</v>
      </c>
      <c r="D15" s="573">
        <v>13.898505683961076</v>
      </c>
    </row>
    <row r="16" spans="1:4" x14ac:dyDescent="0.2">
      <c r="D16" s="79" t="s">
        <v>221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21" t="s">
        <v>33</v>
      </c>
      <c r="B1" s="821"/>
      <c r="C1" s="821"/>
      <c r="D1" s="106"/>
      <c r="E1" s="106"/>
      <c r="F1" s="106"/>
      <c r="G1" s="106"/>
    </row>
    <row r="2" spans="1:13" ht="13.9" customHeight="1" x14ac:dyDescent="0.2">
      <c r="A2" s="822"/>
      <c r="B2" s="822"/>
      <c r="C2" s="822"/>
      <c r="D2" s="109"/>
      <c r="E2" s="109"/>
      <c r="F2" s="109"/>
      <c r="G2" s="79" t="s">
        <v>151</v>
      </c>
    </row>
    <row r="3" spans="1:13" ht="13.9" customHeight="1" x14ac:dyDescent="0.2">
      <c r="A3" s="134"/>
      <c r="B3" s="826">
        <f>INDICE!A3</f>
        <v>44531</v>
      </c>
      <c r="C3" s="827"/>
      <c r="D3" s="827" t="s">
        <v>115</v>
      </c>
      <c r="E3" s="827"/>
      <c r="F3" s="827" t="s">
        <v>116</v>
      </c>
      <c r="G3" s="827"/>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426.84950000000089</v>
      </c>
      <c r="C5" s="115">
        <v>24.609230000000011</v>
      </c>
      <c r="D5" s="112">
        <v>4913.8907400000007</v>
      </c>
      <c r="E5" s="112">
        <v>329.33676000000003</v>
      </c>
      <c r="F5" s="112">
        <v>4913.8907400000007</v>
      </c>
      <c r="G5" s="112">
        <v>329.33676000000003</v>
      </c>
      <c r="L5" s="137"/>
      <c r="M5" s="137"/>
    </row>
    <row r="6" spans="1:13" ht="13.9" customHeight="1" x14ac:dyDescent="0.2">
      <c r="A6" s="107" t="s">
        <v>192</v>
      </c>
      <c r="B6" s="112">
        <v>1352.0323299999993</v>
      </c>
      <c r="C6" s="112">
        <v>480.80975999999987</v>
      </c>
      <c r="D6" s="112">
        <v>16242.563770000001</v>
      </c>
      <c r="E6" s="112">
        <v>5595.1053000000002</v>
      </c>
      <c r="F6" s="112">
        <v>16242.563770000001</v>
      </c>
      <c r="G6" s="112">
        <v>5595.1053000000002</v>
      </c>
      <c r="L6" s="137"/>
      <c r="M6" s="137"/>
    </row>
    <row r="7" spans="1:13" ht="13.9" customHeight="1" x14ac:dyDescent="0.2">
      <c r="A7" s="118" t="s">
        <v>186</v>
      </c>
      <c r="B7" s="119">
        <v>1778.8818300000003</v>
      </c>
      <c r="C7" s="119">
        <v>505.41898999999989</v>
      </c>
      <c r="D7" s="119">
        <v>21156.454510000003</v>
      </c>
      <c r="E7" s="119">
        <v>5924.4420600000003</v>
      </c>
      <c r="F7" s="119">
        <v>21156.454510000003</v>
      </c>
      <c r="G7" s="119">
        <v>5924.4420600000003</v>
      </c>
    </row>
    <row r="8" spans="1:13" ht="13.9" customHeight="1" x14ac:dyDescent="0.2">
      <c r="G8" s="79" t="s">
        <v>221</v>
      </c>
    </row>
    <row r="9" spans="1:13" ht="13.9" customHeight="1" x14ac:dyDescent="0.2">
      <c r="A9" s="101" t="s">
        <v>437</v>
      </c>
    </row>
    <row r="10" spans="1:13" ht="13.9" customHeight="1" x14ac:dyDescent="0.2">
      <c r="A10" s="101" t="s">
        <v>222</v>
      </c>
    </row>
    <row r="14" spans="1:13" ht="13.9" customHeight="1" x14ac:dyDescent="0.2">
      <c r="B14" s="487"/>
      <c r="D14" s="487"/>
      <c r="F14" s="487"/>
    </row>
    <row r="15" spans="1:13" ht="13.9" customHeight="1" x14ac:dyDescent="0.2">
      <c r="B15" s="487"/>
      <c r="D15" s="487"/>
      <c r="F15" s="48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440</v>
      </c>
    </row>
    <row r="2" spans="1:13" ht="15.75" x14ac:dyDescent="0.25">
      <c r="A2" s="2"/>
      <c r="J2" s="79" t="s">
        <v>151</v>
      </c>
    </row>
    <row r="3" spans="1:13" ht="13.9" customHeight="1" x14ac:dyDescent="0.2">
      <c r="A3" s="90"/>
      <c r="B3" s="813">
        <f>INDICE!A3</f>
        <v>44531</v>
      </c>
      <c r="C3" s="813"/>
      <c r="D3" s="813">
        <f>INDICE!C3</f>
        <v>0</v>
      </c>
      <c r="E3" s="813"/>
      <c r="F3" s="91"/>
      <c r="G3" s="814" t="s">
        <v>116</v>
      </c>
      <c r="H3" s="814"/>
      <c r="I3" s="814"/>
      <c r="J3" s="814"/>
    </row>
    <row r="4" spans="1:13" x14ac:dyDescent="0.2">
      <c r="A4" s="92"/>
      <c r="B4" s="617" t="s">
        <v>143</v>
      </c>
      <c r="C4" s="617" t="s">
        <v>144</v>
      </c>
      <c r="D4" s="617" t="s">
        <v>179</v>
      </c>
      <c r="E4" s="617" t="s">
        <v>182</v>
      </c>
      <c r="F4" s="617"/>
      <c r="G4" s="617" t="s">
        <v>143</v>
      </c>
      <c r="H4" s="617" t="s">
        <v>144</v>
      </c>
      <c r="I4" s="617" t="s">
        <v>179</v>
      </c>
      <c r="J4" s="617" t="s">
        <v>182</v>
      </c>
    </row>
    <row r="5" spans="1:13" x14ac:dyDescent="0.2">
      <c r="A5" s="370" t="s">
        <v>153</v>
      </c>
      <c r="B5" s="94">
        <f>'GNA CCAA'!B5</f>
        <v>63.631840000000004</v>
      </c>
      <c r="C5" s="94">
        <f>'GNA CCAA'!C5</f>
        <v>3.1100300000000001</v>
      </c>
      <c r="D5" s="94">
        <f>'GO CCAA'!B5</f>
        <v>299.01448000000011</v>
      </c>
      <c r="E5" s="346">
        <f>SUM(B5:D5)</f>
        <v>365.75635000000011</v>
      </c>
      <c r="F5" s="94"/>
      <c r="G5" s="94">
        <f>'GNA CCAA'!F5</f>
        <v>742.85828000000049</v>
      </c>
      <c r="H5" s="94">
        <f>'GNA CCAA'!G5</f>
        <v>35.795970000000025</v>
      </c>
      <c r="I5" s="94">
        <f>'GO CCAA'!G5</f>
        <v>3550.5182499999974</v>
      </c>
      <c r="J5" s="346">
        <f>SUM(G5:I5)</f>
        <v>4329.1724999999979</v>
      </c>
    </row>
    <row r="6" spans="1:13" x14ac:dyDescent="0.2">
      <c r="A6" s="371" t="s">
        <v>154</v>
      </c>
      <c r="B6" s="96">
        <f>'GNA CCAA'!B6</f>
        <v>12.67811</v>
      </c>
      <c r="C6" s="96">
        <f>'GNA CCAA'!C6</f>
        <v>0.62883</v>
      </c>
      <c r="D6" s="96">
        <f>'GO CCAA'!B6</f>
        <v>75.891310000000018</v>
      </c>
      <c r="E6" s="348">
        <f>SUM(B6:D6)</f>
        <v>89.198250000000016</v>
      </c>
      <c r="F6" s="96"/>
      <c r="G6" s="96">
        <f>'GNA CCAA'!F6</f>
        <v>143.5687700000002</v>
      </c>
      <c r="H6" s="96">
        <f>'GNA CCAA'!G6</f>
        <v>7.4849900000000025</v>
      </c>
      <c r="I6" s="96">
        <f>'GO CCAA'!G6</f>
        <v>897.03638999999953</v>
      </c>
      <c r="J6" s="348">
        <f t="shared" ref="J6:J24" si="0">SUM(G6:I6)</f>
        <v>1048.0901499999998</v>
      </c>
    </row>
    <row r="7" spans="1:13" x14ac:dyDescent="0.2">
      <c r="A7" s="371" t="s">
        <v>155</v>
      </c>
      <c r="B7" s="96">
        <f>'GNA CCAA'!B7</f>
        <v>7.5212799999999982</v>
      </c>
      <c r="C7" s="96">
        <f>'GNA CCAA'!C7</f>
        <v>0.58375999999999995</v>
      </c>
      <c r="D7" s="96">
        <f>'GO CCAA'!B7</f>
        <v>33.113710000000005</v>
      </c>
      <c r="E7" s="348">
        <f t="shared" ref="E7:E24" si="1">SUM(B7:D7)</f>
        <v>41.21875</v>
      </c>
      <c r="F7" s="96"/>
      <c r="G7" s="96">
        <f>'GNA CCAA'!F7</f>
        <v>90.891679999999937</v>
      </c>
      <c r="H7" s="96">
        <f>'GNA CCAA'!G7</f>
        <v>7.3016500000000022</v>
      </c>
      <c r="I7" s="96">
        <f>'GO CCAA'!G7</f>
        <v>398.56196000000006</v>
      </c>
      <c r="J7" s="348">
        <f t="shared" si="0"/>
        <v>496.75529</v>
      </c>
    </row>
    <row r="8" spans="1:13" x14ac:dyDescent="0.2">
      <c r="A8" s="371" t="s">
        <v>156</v>
      </c>
      <c r="B8" s="96">
        <f>'GNA CCAA'!B8</f>
        <v>14.72804</v>
      </c>
      <c r="C8" s="96">
        <f>'GNA CCAA'!C8</f>
        <v>0.87018999999999991</v>
      </c>
      <c r="D8" s="96">
        <f>'GO CCAA'!B8</f>
        <v>24.658729999999998</v>
      </c>
      <c r="E8" s="348">
        <f t="shared" si="1"/>
        <v>40.256959999999999</v>
      </c>
      <c r="F8" s="96"/>
      <c r="G8" s="96">
        <f>'GNA CCAA'!F8</f>
        <v>217.33148999999995</v>
      </c>
      <c r="H8" s="96">
        <f>'GNA CCAA'!G8</f>
        <v>12.365170000000001</v>
      </c>
      <c r="I8" s="96">
        <f>'GO CCAA'!G8</f>
        <v>345.46144999999996</v>
      </c>
      <c r="J8" s="348">
        <f t="shared" si="0"/>
        <v>575.15810999999985</v>
      </c>
    </row>
    <row r="9" spans="1:13" x14ac:dyDescent="0.2">
      <c r="A9" s="371" t="s">
        <v>157</v>
      </c>
      <c r="B9" s="96">
        <f>'GNA CCAA'!B9</f>
        <v>34.043279999999996</v>
      </c>
      <c r="C9" s="96">
        <f>'GNA CCAA'!C9</f>
        <v>10.00793</v>
      </c>
      <c r="D9" s="96">
        <f>'GO CCAA'!B9</f>
        <v>56.289250000000003</v>
      </c>
      <c r="E9" s="348">
        <f t="shared" si="1"/>
        <v>100.34046000000001</v>
      </c>
      <c r="F9" s="96"/>
      <c r="G9" s="96">
        <f>'GNA CCAA'!F9</f>
        <v>364.66028</v>
      </c>
      <c r="H9" s="96">
        <f>'GNA CCAA'!G9</f>
        <v>116.94935000000007</v>
      </c>
      <c r="I9" s="96">
        <f>'GO CCAA'!G9</f>
        <v>611.0558400000001</v>
      </c>
      <c r="J9" s="348">
        <f t="shared" si="0"/>
        <v>1092.6654700000001</v>
      </c>
    </row>
    <row r="10" spans="1:13" x14ac:dyDescent="0.2">
      <c r="A10" s="371" t="s">
        <v>158</v>
      </c>
      <c r="B10" s="96">
        <f>'GNA CCAA'!B10</f>
        <v>5.1718700000000002</v>
      </c>
      <c r="C10" s="96">
        <f>'GNA CCAA'!C10</f>
        <v>0.31151000000000001</v>
      </c>
      <c r="D10" s="96">
        <f>'GO CCAA'!B10</f>
        <v>23.555150000000001</v>
      </c>
      <c r="E10" s="348">
        <f t="shared" si="1"/>
        <v>29.038530000000002</v>
      </c>
      <c r="F10" s="96"/>
      <c r="G10" s="96">
        <f>'GNA CCAA'!F10</f>
        <v>65.202569999999994</v>
      </c>
      <c r="H10" s="96">
        <f>'GNA CCAA'!G10</f>
        <v>4.0250200000000014</v>
      </c>
      <c r="I10" s="96">
        <f>'GO CCAA'!G10</f>
        <v>289.97485000000006</v>
      </c>
      <c r="J10" s="348">
        <f t="shared" si="0"/>
        <v>359.20244000000002</v>
      </c>
    </row>
    <row r="11" spans="1:13" x14ac:dyDescent="0.2">
      <c r="A11" s="371" t="s">
        <v>159</v>
      </c>
      <c r="B11" s="96">
        <f>'GNA CCAA'!B11</f>
        <v>21.779620000000001</v>
      </c>
      <c r="C11" s="96">
        <f>'GNA CCAA'!C11</f>
        <v>1.3629899999999993</v>
      </c>
      <c r="D11" s="96">
        <f>'GO CCAA'!B11</f>
        <v>129.60546000000002</v>
      </c>
      <c r="E11" s="348">
        <f t="shared" si="1"/>
        <v>152.74807000000001</v>
      </c>
      <c r="F11" s="96"/>
      <c r="G11" s="96">
        <f>'GNA CCAA'!F11</f>
        <v>265.69961999999987</v>
      </c>
      <c r="H11" s="96">
        <f>'GNA CCAA'!G11</f>
        <v>17.399890000000028</v>
      </c>
      <c r="I11" s="96">
        <f>'GO CCAA'!G11</f>
        <v>1627.8025899999991</v>
      </c>
      <c r="J11" s="348">
        <f t="shared" si="0"/>
        <v>1910.9020999999989</v>
      </c>
    </row>
    <row r="12" spans="1:13" x14ac:dyDescent="0.2">
      <c r="A12" s="371" t="s">
        <v>516</v>
      </c>
      <c r="B12" s="96">
        <f>'GNA CCAA'!B12</f>
        <v>17.444409999999998</v>
      </c>
      <c r="C12" s="96">
        <f>'GNA CCAA'!C12</f>
        <v>0.83158000000000032</v>
      </c>
      <c r="D12" s="96">
        <f>'GO CCAA'!B12</f>
        <v>107.22628999999998</v>
      </c>
      <c r="E12" s="348">
        <f t="shared" si="1"/>
        <v>125.50227999999997</v>
      </c>
      <c r="F12" s="96"/>
      <c r="G12" s="96">
        <f>'GNA CCAA'!F12</f>
        <v>195.55980000000045</v>
      </c>
      <c r="H12" s="96">
        <f>'GNA CCAA'!G12</f>
        <v>10.050000000000002</v>
      </c>
      <c r="I12" s="96">
        <f>'GO CCAA'!G12</f>
        <v>1264.6455299999998</v>
      </c>
      <c r="J12" s="348">
        <f t="shared" si="0"/>
        <v>1470.2553300000002</v>
      </c>
    </row>
    <row r="13" spans="1:13" x14ac:dyDescent="0.2">
      <c r="A13" s="371" t="s">
        <v>160</v>
      </c>
      <c r="B13" s="96">
        <f>'GNA CCAA'!B13</f>
        <v>74.653399999999976</v>
      </c>
      <c r="C13" s="96">
        <f>'GNA CCAA'!C13</f>
        <v>4.6812300000000002</v>
      </c>
      <c r="D13" s="96">
        <f>'GO CCAA'!B13</f>
        <v>300.00682999999998</v>
      </c>
      <c r="E13" s="348">
        <f t="shared" si="1"/>
        <v>379.34145999999998</v>
      </c>
      <c r="F13" s="96"/>
      <c r="G13" s="96">
        <f>'GNA CCAA'!F13</f>
        <v>832.50697999999977</v>
      </c>
      <c r="H13" s="96">
        <f>'GNA CCAA'!G13</f>
        <v>56.407299999999971</v>
      </c>
      <c r="I13" s="96">
        <f>'GO CCAA'!G13</f>
        <v>3424.2211199999983</v>
      </c>
      <c r="J13" s="348">
        <f t="shared" si="0"/>
        <v>4313.1353999999983</v>
      </c>
    </row>
    <row r="14" spans="1:13" x14ac:dyDescent="0.2">
      <c r="A14" s="371" t="s">
        <v>161</v>
      </c>
      <c r="B14" s="96">
        <f>'GNA CCAA'!B14</f>
        <v>0.49841000000000002</v>
      </c>
      <c r="C14" s="96">
        <f>'GNA CCAA'!C14</f>
        <v>8.0649999999999999E-2</v>
      </c>
      <c r="D14" s="96">
        <f>'GO CCAA'!B14</f>
        <v>1.0445499999999999</v>
      </c>
      <c r="E14" s="348">
        <f t="shared" si="1"/>
        <v>1.6236099999999998</v>
      </c>
      <c r="F14" s="96"/>
      <c r="G14" s="96">
        <f>'GNA CCAA'!F14</f>
        <v>5.0981800000000002</v>
      </c>
      <c r="H14" s="96">
        <f>'GNA CCAA'!G14</f>
        <v>0.63924999999999998</v>
      </c>
      <c r="I14" s="96">
        <f>'GO CCAA'!G14</f>
        <v>10.511849999999999</v>
      </c>
      <c r="J14" s="348">
        <f t="shared" si="0"/>
        <v>16.249279999999999</v>
      </c>
    </row>
    <row r="15" spans="1:13" x14ac:dyDescent="0.2">
      <c r="A15" s="371" t="s">
        <v>162</v>
      </c>
      <c r="B15" s="96">
        <f>'GNA CCAA'!B15</f>
        <v>44.898260000000001</v>
      </c>
      <c r="C15" s="96">
        <f>'GNA CCAA'!C15</f>
        <v>2.3136199999999998</v>
      </c>
      <c r="D15" s="96">
        <f>'GO CCAA'!B15</f>
        <v>159.66365999999999</v>
      </c>
      <c r="E15" s="348">
        <f t="shared" si="1"/>
        <v>206.87554</v>
      </c>
      <c r="F15" s="96"/>
      <c r="G15" s="96">
        <f>'GNA CCAA'!F15</f>
        <v>557.24999000000025</v>
      </c>
      <c r="H15" s="96">
        <f>'GNA CCAA'!G15</f>
        <v>27.523730000000004</v>
      </c>
      <c r="I15" s="96">
        <f>'GO CCAA'!G15</f>
        <v>2048.3103900000001</v>
      </c>
      <c r="J15" s="348">
        <f t="shared" si="0"/>
        <v>2633.0841100000002</v>
      </c>
      <c r="L15" s="92"/>
      <c r="M15" s="92"/>
    </row>
    <row r="16" spans="1:13" x14ac:dyDescent="0.2">
      <c r="A16" s="371" t="s">
        <v>163</v>
      </c>
      <c r="B16" s="96">
        <f>'GNA CCAA'!B16</f>
        <v>8.3032599999999981</v>
      </c>
      <c r="C16" s="96">
        <f>'GNA CCAA'!C16</f>
        <v>0.30958999999999998</v>
      </c>
      <c r="D16" s="96">
        <f>'GO CCAA'!B16</f>
        <v>54.157200000000003</v>
      </c>
      <c r="E16" s="348">
        <f t="shared" si="1"/>
        <v>62.770049999999998</v>
      </c>
      <c r="F16" s="96"/>
      <c r="G16" s="96">
        <f>'GNA CCAA'!F16</f>
        <v>92.503280000000075</v>
      </c>
      <c r="H16" s="96">
        <f>'GNA CCAA'!G16</f>
        <v>3.7388299999999974</v>
      </c>
      <c r="I16" s="96">
        <f>'GO CCAA'!G16</f>
        <v>659.94731999999976</v>
      </c>
      <c r="J16" s="348">
        <f t="shared" si="0"/>
        <v>756.18942999999979</v>
      </c>
    </row>
    <row r="17" spans="1:10" x14ac:dyDescent="0.2">
      <c r="A17" s="371" t="s">
        <v>164</v>
      </c>
      <c r="B17" s="96">
        <f>'GNA CCAA'!B17</f>
        <v>20.125599999999999</v>
      </c>
      <c r="C17" s="96">
        <f>'GNA CCAA'!C17</f>
        <v>1.399349999999999</v>
      </c>
      <c r="D17" s="96">
        <f>'GO CCAA'!B17</f>
        <v>110.35459</v>
      </c>
      <c r="E17" s="348">
        <f t="shared" si="1"/>
        <v>131.87953999999999</v>
      </c>
      <c r="F17" s="96"/>
      <c r="G17" s="96">
        <f>'GNA CCAA'!F17</f>
        <v>246.00132999999994</v>
      </c>
      <c r="H17" s="96">
        <f>'GNA CCAA'!G17</f>
        <v>16.685339999999997</v>
      </c>
      <c r="I17" s="96">
        <f>'GO CCAA'!G17</f>
        <v>1344.005239999999</v>
      </c>
      <c r="J17" s="348">
        <f t="shared" si="0"/>
        <v>1606.6919099999991</v>
      </c>
    </row>
    <row r="18" spans="1:10" x14ac:dyDescent="0.2">
      <c r="A18" s="371" t="s">
        <v>165</v>
      </c>
      <c r="B18" s="96">
        <f>'GNA CCAA'!B18</f>
        <v>1.9389299999999998</v>
      </c>
      <c r="C18" s="96">
        <f>'GNA CCAA'!C18</f>
        <v>0.11314</v>
      </c>
      <c r="D18" s="96">
        <f>'GO CCAA'!B18</f>
        <v>11.73658</v>
      </c>
      <c r="E18" s="348">
        <f t="shared" si="1"/>
        <v>13.788650000000001</v>
      </c>
      <c r="F18" s="96"/>
      <c r="G18" s="96">
        <f>'GNA CCAA'!F18</f>
        <v>23.189469999999993</v>
      </c>
      <c r="H18" s="96">
        <f>'GNA CCAA'!G18</f>
        <v>1.4431499999999999</v>
      </c>
      <c r="I18" s="96">
        <f>'GO CCAA'!G18</f>
        <v>135.22220999999996</v>
      </c>
      <c r="J18" s="348">
        <f t="shared" si="0"/>
        <v>159.85482999999996</v>
      </c>
    </row>
    <row r="19" spans="1:10" x14ac:dyDescent="0.2">
      <c r="A19" s="371" t="s">
        <v>166</v>
      </c>
      <c r="B19" s="96">
        <f>'GNA CCAA'!B19</f>
        <v>58.184990000000006</v>
      </c>
      <c r="C19" s="96">
        <f>'GNA CCAA'!C19</f>
        <v>2.70764</v>
      </c>
      <c r="D19" s="96">
        <f>'GO CCAA'!B19</f>
        <v>161.15103999999999</v>
      </c>
      <c r="E19" s="348">
        <f t="shared" si="1"/>
        <v>222.04366999999999</v>
      </c>
      <c r="F19" s="96"/>
      <c r="G19" s="96">
        <f>'GNA CCAA'!F19</f>
        <v>622.38562000000013</v>
      </c>
      <c r="H19" s="96">
        <f>'GNA CCAA'!G19</f>
        <v>31.970249999999986</v>
      </c>
      <c r="I19" s="96">
        <f>'GO CCAA'!G19</f>
        <v>1862.8093199999987</v>
      </c>
      <c r="J19" s="348">
        <f t="shared" si="0"/>
        <v>2517.1651899999988</v>
      </c>
    </row>
    <row r="20" spans="1:10" x14ac:dyDescent="0.2">
      <c r="A20" s="371" t="s">
        <v>167</v>
      </c>
      <c r="B20" s="96">
        <f>'GNA CCAA'!B20</f>
        <v>0.52022999999999997</v>
      </c>
      <c r="C20" s="499">
        <f>'GNA CCAA'!C20</f>
        <v>0</v>
      </c>
      <c r="D20" s="96">
        <f>'GO CCAA'!B20</f>
        <v>0.98314000000000012</v>
      </c>
      <c r="E20" s="348">
        <f t="shared" si="1"/>
        <v>1.5033700000000001</v>
      </c>
      <c r="F20" s="96"/>
      <c r="G20" s="96">
        <f>'GNA CCAA'!F20</f>
        <v>5.9147500000000006</v>
      </c>
      <c r="H20" s="499">
        <f>'GNA CCAA'!G20</f>
        <v>0</v>
      </c>
      <c r="I20" s="96">
        <f>'GO CCAA'!G20</f>
        <v>12.12224</v>
      </c>
      <c r="J20" s="348">
        <f t="shared" si="0"/>
        <v>18.036989999999999</v>
      </c>
    </row>
    <row r="21" spans="1:10" x14ac:dyDescent="0.2">
      <c r="A21" s="371" t="s">
        <v>168</v>
      </c>
      <c r="B21" s="96">
        <f>'GNA CCAA'!B21</f>
        <v>11.863510000000003</v>
      </c>
      <c r="C21" s="96">
        <f>'GNA CCAA'!C21</f>
        <v>0.64485999999999999</v>
      </c>
      <c r="D21" s="96">
        <f>'GO CCAA'!B21</f>
        <v>77.302869999999999</v>
      </c>
      <c r="E21" s="348">
        <f t="shared" si="1"/>
        <v>89.811239999999998</v>
      </c>
      <c r="F21" s="96"/>
      <c r="G21" s="96">
        <f>'GNA CCAA'!F21</f>
        <v>133.09171000000003</v>
      </c>
      <c r="H21" s="96">
        <f>'GNA CCAA'!G21</f>
        <v>7.8586100000000023</v>
      </c>
      <c r="I21" s="96">
        <f>'GO CCAA'!G21</f>
        <v>920.61720999999977</v>
      </c>
      <c r="J21" s="348">
        <f t="shared" si="0"/>
        <v>1061.5675299999998</v>
      </c>
    </row>
    <row r="22" spans="1:10" x14ac:dyDescent="0.2">
      <c r="A22" s="371" t="s">
        <v>169</v>
      </c>
      <c r="B22" s="96">
        <f>'GNA CCAA'!B22</f>
        <v>8.7068099999999991</v>
      </c>
      <c r="C22" s="96">
        <f>'GNA CCAA'!C22</f>
        <v>0.22594999999999998</v>
      </c>
      <c r="D22" s="96">
        <f>'GO CCAA'!B22</f>
        <v>63.948020000000007</v>
      </c>
      <c r="E22" s="348">
        <f t="shared" si="1"/>
        <v>72.880780000000001</v>
      </c>
      <c r="F22" s="96"/>
      <c r="G22" s="96">
        <f>'GNA CCAA'!F22</f>
        <v>84.616140000000001</v>
      </c>
      <c r="H22" s="96">
        <f>'GNA CCAA'!G22</f>
        <v>3.1800799999999998</v>
      </c>
      <c r="I22" s="96">
        <f>'GO CCAA'!G22</f>
        <v>689.78985999999986</v>
      </c>
      <c r="J22" s="348">
        <f t="shared" si="0"/>
        <v>777.58607999999981</v>
      </c>
    </row>
    <row r="23" spans="1:10" x14ac:dyDescent="0.2">
      <c r="A23" s="372" t="s">
        <v>170</v>
      </c>
      <c r="B23" s="96">
        <f>'GNA CCAA'!B23</f>
        <v>13.57499</v>
      </c>
      <c r="C23" s="96">
        <f>'GNA CCAA'!C23</f>
        <v>1.0090399999999997</v>
      </c>
      <c r="D23" s="96">
        <f>'GO CCAA'!B23</f>
        <v>128.54221000000001</v>
      </c>
      <c r="E23" s="348">
        <f t="shared" si="1"/>
        <v>143.12624</v>
      </c>
      <c r="F23" s="96"/>
      <c r="G23" s="96">
        <f>'GNA CCAA'!F23</f>
        <v>181.64242999999999</v>
      </c>
      <c r="H23" s="96">
        <f>'GNA CCAA'!G23</f>
        <v>12.184560000000006</v>
      </c>
      <c r="I23" s="96">
        <f>'GO CCAA'!G23</f>
        <v>1718.6026299999999</v>
      </c>
      <c r="J23" s="348">
        <f t="shared" si="0"/>
        <v>1912.4296199999999</v>
      </c>
    </row>
    <row r="24" spans="1:10" x14ac:dyDescent="0.2">
      <c r="A24" s="373" t="s">
        <v>433</v>
      </c>
      <c r="B24" s="100">
        <f>'GNA CCAA'!B24</f>
        <v>420.26684000000017</v>
      </c>
      <c r="C24" s="100">
        <f>'GNA CCAA'!C24</f>
        <v>31.191890000000008</v>
      </c>
      <c r="D24" s="100">
        <f>'GO CCAA'!B24</f>
        <v>1818.2450700000004</v>
      </c>
      <c r="E24" s="100">
        <f t="shared" si="1"/>
        <v>2269.7038000000007</v>
      </c>
      <c r="F24" s="100"/>
      <c r="G24" s="100">
        <f>'GNA CCAA'!F24</f>
        <v>4869.9723699999959</v>
      </c>
      <c r="H24" s="374">
        <f>'GNA CCAA'!G24</f>
        <v>373.00314000000122</v>
      </c>
      <c r="I24" s="100">
        <f>'GO CCAA'!G24</f>
        <v>21811.216249999932</v>
      </c>
      <c r="J24" s="100">
        <f t="shared" si="0"/>
        <v>27054.191759999929</v>
      </c>
    </row>
    <row r="25" spans="1:10" x14ac:dyDescent="0.2">
      <c r="J25" s="79" t="s">
        <v>221</v>
      </c>
    </row>
    <row r="26" spans="1:10" x14ac:dyDescent="0.2">
      <c r="A26" s="350" t="s">
        <v>438</v>
      </c>
      <c r="G26" s="58"/>
      <c r="H26" s="58"/>
      <c r="I26" s="58"/>
      <c r="J26" s="58"/>
    </row>
    <row r="27" spans="1:10" x14ac:dyDescent="0.2">
      <c r="A27" s="101" t="s">
        <v>222</v>
      </c>
      <c r="G27" s="58"/>
      <c r="H27" s="58"/>
      <c r="I27" s="58"/>
      <c r="J27" s="58"/>
    </row>
    <row r="28" spans="1:10" ht="18" x14ac:dyDescent="0.25">
      <c r="A28" s="102"/>
      <c r="E28" s="820"/>
      <c r="F28" s="82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204" priority="5" operator="between">
      <formula>0</formula>
      <formula>0.5</formula>
    </cfRule>
    <cfRule type="cellIs" dxfId="203" priority="6" operator="between">
      <formula>0</formula>
      <formula>0.49</formula>
    </cfRule>
  </conditionalFormatting>
  <conditionalFormatting sqref="E6:E23">
    <cfRule type="cellIs" dxfId="202" priority="3" operator="between">
      <formula>0</formula>
      <formula>0.5</formula>
    </cfRule>
    <cfRule type="cellIs" dxfId="201" priority="4" operator="between">
      <formula>0</formula>
      <formula>0.49</formula>
    </cfRule>
  </conditionalFormatting>
  <conditionalFormatting sqref="J6:J23">
    <cfRule type="cellIs" dxfId="200" priority="1" operator="between">
      <formula>0</formula>
      <formula>0.5</formula>
    </cfRule>
    <cfRule type="cellIs" dxfId="19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810">
        <f>INDICE!A3</f>
        <v>44531</v>
      </c>
      <c r="C3" s="811"/>
      <c r="D3" s="811" t="s">
        <v>115</v>
      </c>
      <c r="E3" s="811"/>
      <c r="F3" s="811" t="s">
        <v>116</v>
      </c>
      <c r="G3" s="811"/>
      <c r="H3" s="81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2"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409.70339999999982</v>
      </c>
      <c r="C5" s="86">
        <v>153.99206561905245</v>
      </c>
      <c r="D5" s="85">
        <v>3357.0922500000006</v>
      </c>
      <c r="E5" s="86">
        <v>38.851723991799389</v>
      </c>
      <c r="F5" s="85">
        <v>3357.0922500000006</v>
      </c>
      <c r="G5" s="86">
        <v>38.851723991799389</v>
      </c>
      <c r="H5" s="86">
        <v>99.993741105917309</v>
      </c>
    </row>
    <row r="6" spans="1:65" x14ac:dyDescent="0.2">
      <c r="A6" s="84" t="s">
        <v>141</v>
      </c>
      <c r="B6" s="96">
        <v>3.2000000000000002E-3</v>
      </c>
      <c r="C6" s="351">
        <v>-77.684797768479783</v>
      </c>
      <c r="D6" s="96">
        <v>0.21012999999999996</v>
      </c>
      <c r="E6" s="351">
        <v>14.580947707072331</v>
      </c>
      <c r="F6" s="96">
        <v>0.21012999999999996</v>
      </c>
      <c r="G6" s="351">
        <v>14.580947707072331</v>
      </c>
      <c r="H6" s="73">
        <v>6.2588940826950445E-3</v>
      </c>
    </row>
    <row r="7" spans="1:65" x14ac:dyDescent="0.2">
      <c r="A7" s="60" t="s">
        <v>114</v>
      </c>
      <c r="B7" s="61">
        <v>409.70659999999981</v>
      </c>
      <c r="C7" s="87">
        <v>153.97147147286745</v>
      </c>
      <c r="D7" s="61">
        <v>3357.3023800000005</v>
      </c>
      <c r="E7" s="87">
        <v>38.84988315885532</v>
      </c>
      <c r="F7" s="61">
        <v>3357.3023800000005</v>
      </c>
      <c r="G7" s="87">
        <v>38.84988315885532</v>
      </c>
      <c r="H7" s="87">
        <v>100</v>
      </c>
    </row>
    <row r="8" spans="1:65" x14ac:dyDescent="0.2">
      <c r="H8" s="79" t="s">
        <v>221</v>
      </c>
    </row>
    <row r="9" spans="1:65" x14ac:dyDescent="0.2">
      <c r="A9" s="80" t="s">
        <v>482</v>
      </c>
    </row>
    <row r="10" spans="1:65" x14ac:dyDescent="0.2">
      <c r="A10" s="133" t="s">
        <v>536</v>
      </c>
    </row>
    <row r="13" spans="1:65" x14ac:dyDescent="0.2">
      <c r="B13" s="85"/>
    </row>
  </sheetData>
  <mergeCells count="3">
    <mergeCell ref="B3:C3"/>
    <mergeCell ref="D3:E3"/>
    <mergeCell ref="F3:H3"/>
  </mergeCells>
  <conditionalFormatting sqref="B6">
    <cfRule type="cellIs" dxfId="198" priority="7" operator="between">
      <formula>0</formula>
      <formula>0.5</formula>
    </cfRule>
    <cfRule type="cellIs" dxfId="197" priority="8" operator="between">
      <formula>0</formula>
      <formula>0.49</formula>
    </cfRule>
  </conditionalFormatting>
  <conditionalFormatting sqref="D6">
    <cfRule type="cellIs" dxfId="196" priority="5" operator="between">
      <formula>0</formula>
      <formula>0.5</formula>
    </cfRule>
    <cfRule type="cellIs" dxfId="195" priority="6" operator="between">
      <formula>0</formula>
      <formula>0.49</formula>
    </cfRule>
  </conditionalFormatting>
  <conditionalFormatting sqref="F6">
    <cfRule type="cellIs" dxfId="194" priority="3" operator="between">
      <formula>0</formula>
      <formula>0.5</formula>
    </cfRule>
    <cfRule type="cellIs" dxfId="193" priority="4" operator="between">
      <formula>0</formula>
      <formula>0.49</formula>
    </cfRule>
  </conditionalFormatting>
  <conditionalFormatting sqref="H6">
    <cfRule type="cellIs" dxfId="192" priority="1" operator="between">
      <formula>0</formula>
      <formula>0.5</formula>
    </cfRule>
    <cfRule type="cellIs" dxfId="191"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810">
        <f>INDICE!A3</f>
        <v>44531</v>
      </c>
      <c r="C3" s="811"/>
      <c r="D3" s="811" t="s">
        <v>115</v>
      </c>
      <c r="E3" s="811"/>
      <c r="F3" s="811" t="s">
        <v>116</v>
      </c>
      <c r="G3" s="811"/>
      <c r="H3" s="81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3"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140.60542999999996</v>
      </c>
      <c r="C5" s="86">
        <v>10.64717599335445</v>
      </c>
      <c r="D5" s="85">
        <v>1344.3344600000003</v>
      </c>
      <c r="E5" s="73">
        <v>-6.3885010618571201</v>
      </c>
      <c r="F5" s="85">
        <v>1344.3344600000003</v>
      </c>
      <c r="G5" s="86">
        <v>-6.3885010618571201</v>
      </c>
      <c r="H5" s="86">
        <v>21.454747756837783</v>
      </c>
    </row>
    <row r="6" spans="1:65" x14ac:dyDescent="0.2">
      <c r="A6" s="84" t="s">
        <v>195</v>
      </c>
      <c r="B6" s="85">
        <v>432.28399000000002</v>
      </c>
      <c r="C6" s="86">
        <v>7.454838026898984</v>
      </c>
      <c r="D6" s="85">
        <v>4921.5721600000015</v>
      </c>
      <c r="E6" s="86">
        <v>12.964369164073778</v>
      </c>
      <c r="F6" s="85">
        <v>4921.5721600000015</v>
      </c>
      <c r="G6" s="86">
        <v>12.964369164073778</v>
      </c>
      <c r="H6" s="86">
        <v>78.545252243162238</v>
      </c>
    </row>
    <row r="7" spans="1:65" x14ac:dyDescent="0.2">
      <c r="A7" s="60" t="s">
        <v>441</v>
      </c>
      <c r="B7" s="61">
        <v>572.88941999999997</v>
      </c>
      <c r="C7" s="87">
        <v>8.2211612906101639</v>
      </c>
      <c r="D7" s="61">
        <v>6265.9066200000007</v>
      </c>
      <c r="E7" s="87">
        <v>8.1666695204840796</v>
      </c>
      <c r="F7" s="61">
        <v>6265.9066200000007</v>
      </c>
      <c r="G7" s="87">
        <v>8.1666695204840796</v>
      </c>
      <c r="H7" s="87">
        <v>100</v>
      </c>
    </row>
    <row r="8" spans="1:65" x14ac:dyDescent="0.2">
      <c r="A8" s="66" t="s">
        <v>430</v>
      </c>
      <c r="B8" s="426">
        <v>396.30858999999998</v>
      </c>
      <c r="C8" s="618">
        <v>4.8762592817314889</v>
      </c>
      <c r="D8" s="426">
        <v>4573.1595399999997</v>
      </c>
      <c r="E8" s="618">
        <v>15.231189949396903</v>
      </c>
      <c r="F8" s="426">
        <v>4573.1595399999997</v>
      </c>
      <c r="G8" s="618">
        <v>15.231189949396903</v>
      </c>
      <c r="H8" s="618">
        <v>72.984801998214252</v>
      </c>
    </row>
    <row r="9" spans="1:65" x14ac:dyDescent="0.2">
      <c r="H9" s="79" t="s">
        <v>221</v>
      </c>
    </row>
    <row r="10" spans="1:65" x14ac:dyDescent="0.2">
      <c r="A10" s="80" t="s">
        <v>482</v>
      </c>
    </row>
    <row r="11" spans="1:65" x14ac:dyDescent="0.2">
      <c r="A11" s="80" t="s">
        <v>442</v>
      </c>
    </row>
    <row r="12" spans="1:65" x14ac:dyDescent="0.2">
      <c r="A12" s="133" t="s">
        <v>536</v>
      </c>
    </row>
  </sheetData>
  <mergeCells count="3">
    <mergeCell ref="B3:C3"/>
    <mergeCell ref="D3:E3"/>
    <mergeCell ref="F3:H3"/>
  </mergeCells>
  <conditionalFormatting sqref="E5">
    <cfRule type="cellIs" dxfId="190"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443</v>
      </c>
    </row>
    <row r="2" spans="1:3" ht="15.75" x14ac:dyDescent="0.25">
      <c r="A2" s="2"/>
      <c r="C2" s="55" t="s">
        <v>151</v>
      </c>
    </row>
    <row r="3" spans="1:3" ht="13.9" customHeight="1" x14ac:dyDescent="0.2">
      <c r="A3" s="90"/>
      <c r="B3" s="287">
        <f>INDICE!A3</f>
        <v>44531</v>
      </c>
      <c r="C3" s="619" t="s">
        <v>116</v>
      </c>
    </row>
    <row r="4" spans="1:3" x14ac:dyDescent="0.2">
      <c r="A4" s="370" t="s">
        <v>153</v>
      </c>
      <c r="B4" s="94">
        <v>10.438619999999998</v>
      </c>
      <c r="C4" s="94">
        <v>97.839339999999993</v>
      </c>
    </row>
    <row r="5" spans="1:3" x14ac:dyDescent="0.2">
      <c r="A5" s="371" t="s">
        <v>154</v>
      </c>
      <c r="B5" s="96">
        <v>0.15924000000000002</v>
      </c>
      <c r="C5" s="96">
        <v>1.9994399999999999</v>
      </c>
    </row>
    <row r="6" spans="1:3" x14ac:dyDescent="0.2">
      <c r="A6" s="371" t="s">
        <v>155</v>
      </c>
      <c r="B6" s="96">
        <v>5.1681599999999994</v>
      </c>
      <c r="C6" s="96">
        <v>46.602199999999989</v>
      </c>
    </row>
    <row r="7" spans="1:3" x14ac:dyDescent="0.2">
      <c r="A7" s="371" t="s">
        <v>156</v>
      </c>
      <c r="B7" s="96">
        <v>2.4</v>
      </c>
      <c r="C7" s="96">
        <v>49.48751</v>
      </c>
    </row>
    <row r="8" spans="1:3" x14ac:dyDescent="0.2">
      <c r="A8" s="371" t="s">
        <v>157</v>
      </c>
      <c r="B8" s="96">
        <v>82.134889999999999</v>
      </c>
      <c r="C8" s="96">
        <v>730.64640000000009</v>
      </c>
    </row>
    <row r="9" spans="1:3" x14ac:dyDescent="0.2">
      <c r="A9" s="371" t="s">
        <v>158</v>
      </c>
      <c r="B9" s="96">
        <v>0.46647000000000005</v>
      </c>
      <c r="C9" s="96">
        <v>5.2343200000000003</v>
      </c>
    </row>
    <row r="10" spans="1:3" x14ac:dyDescent="0.2">
      <c r="A10" s="371" t="s">
        <v>159</v>
      </c>
      <c r="B10" s="96">
        <v>1.0289299999999999</v>
      </c>
      <c r="C10" s="96">
        <v>11.775210000000001</v>
      </c>
    </row>
    <row r="11" spans="1:3" x14ac:dyDescent="0.2">
      <c r="A11" s="371" t="s">
        <v>516</v>
      </c>
      <c r="B11" s="96">
        <v>4.79758</v>
      </c>
      <c r="C11" s="96">
        <v>43.090580000000003</v>
      </c>
    </row>
    <row r="12" spans="1:3" x14ac:dyDescent="0.2">
      <c r="A12" s="371" t="s">
        <v>160</v>
      </c>
      <c r="B12" s="96">
        <v>0.67100000000000004</v>
      </c>
      <c r="C12" s="96">
        <v>9.3135999999999974</v>
      </c>
    </row>
    <row r="13" spans="1:3" x14ac:dyDescent="0.2">
      <c r="A13" s="371" t="s">
        <v>161</v>
      </c>
      <c r="B13" s="96">
        <v>2.6</v>
      </c>
      <c r="C13" s="96">
        <v>40.22428</v>
      </c>
    </row>
    <row r="14" spans="1:3" x14ac:dyDescent="0.2">
      <c r="A14" s="371" t="s">
        <v>162</v>
      </c>
      <c r="B14" s="96">
        <v>0.58612000000000009</v>
      </c>
      <c r="C14" s="96">
        <v>7.3655999999999997</v>
      </c>
    </row>
    <row r="15" spans="1:3" x14ac:dyDescent="0.2">
      <c r="A15" s="371" t="s">
        <v>163</v>
      </c>
      <c r="B15" s="96">
        <v>0.30673999999999996</v>
      </c>
      <c r="C15" s="96">
        <v>2.7994799999999991</v>
      </c>
    </row>
    <row r="16" spans="1:3" x14ac:dyDescent="0.2">
      <c r="A16" s="371" t="s">
        <v>164</v>
      </c>
      <c r="B16" s="96">
        <v>25.668240000000001</v>
      </c>
      <c r="C16" s="96">
        <v>238.22737000000004</v>
      </c>
    </row>
    <row r="17" spans="1:3" x14ac:dyDescent="0.2">
      <c r="A17" s="371" t="s">
        <v>165</v>
      </c>
      <c r="B17" s="96">
        <v>6.3280000000000003E-2</v>
      </c>
      <c r="C17" s="96">
        <v>0.75307999999999997</v>
      </c>
    </row>
    <row r="18" spans="1:3" x14ac:dyDescent="0.2">
      <c r="A18" s="371" t="s">
        <v>166</v>
      </c>
      <c r="B18" s="96">
        <v>0.52472000000000008</v>
      </c>
      <c r="C18" s="96">
        <v>5.3975600000000004</v>
      </c>
    </row>
    <row r="19" spans="1:3" x14ac:dyDescent="0.2">
      <c r="A19" s="371" t="s">
        <v>167</v>
      </c>
      <c r="B19" s="96">
        <v>2.4</v>
      </c>
      <c r="C19" s="96">
        <v>41.150370000000002</v>
      </c>
    </row>
    <row r="20" spans="1:3" x14ac:dyDescent="0.2">
      <c r="A20" s="371" t="s">
        <v>168</v>
      </c>
      <c r="B20" s="96">
        <v>0.35202</v>
      </c>
      <c r="C20" s="96">
        <v>4.3034000000000008</v>
      </c>
    </row>
    <row r="21" spans="1:3" x14ac:dyDescent="0.2">
      <c r="A21" s="371" t="s">
        <v>169</v>
      </c>
      <c r="B21" s="96">
        <v>0.43122000000000005</v>
      </c>
      <c r="C21" s="96">
        <v>2.1493599999999997</v>
      </c>
    </row>
    <row r="22" spans="1:3" x14ac:dyDescent="0.2">
      <c r="A22" s="372" t="s">
        <v>170</v>
      </c>
      <c r="B22" s="96">
        <v>0.40820000000000006</v>
      </c>
      <c r="C22" s="96">
        <v>5.9753599999999985</v>
      </c>
    </row>
    <row r="23" spans="1:3" x14ac:dyDescent="0.2">
      <c r="A23" s="373" t="s">
        <v>433</v>
      </c>
      <c r="B23" s="100">
        <v>140.60542999999998</v>
      </c>
      <c r="C23" s="100">
        <v>1344.33446</v>
      </c>
    </row>
    <row r="24" spans="1:3" x14ac:dyDescent="0.2">
      <c r="C24" s="79" t="s">
        <v>221</v>
      </c>
    </row>
    <row r="25" spans="1:3" x14ac:dyDescent="0.2">
      <c r="A25" s="101" t="s">
        <v>222</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89" priority="3" operator="between">
      <formula>0</formula>
      <formula>0.5</formula>
    </cfRule>
    <cfRule type="cellIs" dxfId="188" priority="4" operator="between">
      <formula>0</formula>
      <formula>0.49</formula>
    </cfRule>
  </conditionalFormatting>
  <conditionalFormatting sqref="C5:C22">
    <cfRule type="cellIs" dxfId="187" priority="1" operator="between">
      <formula>0</formula>
      <formula>0.5</formula>
    </cfRule>
    <cfRule type="cellIs" dxfId="18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800" t="s">
        <v>0</v>
      </c>
      <c r="B1" s="800"/>
      <c r="C1" s="800"/>
      <c r="D1" s="800"/>
      <c r="E1" s="800"/>
      <c r="F1" s="800"/>
    </row>
    <row r="2" spans="1:6" ht="12.75" x14ac:dyDescent="0.2">
      <c r="A2" s="801"/>
      <c r="B2" s="801"/>
      <c r="C2" s="801"/>
      <c r="D2" s="801"/>
      <c r="E2" s="801"/>
      <c r="F2" s="801"/>
    </row>
    <row r="3" spans="1:6" ht="29.65" customHeight="1" x14ac:dyDescent="0.25">
      <c r="A3" s="20"/>
      <c r="B3" s="21" t="s">
        <v>42</v>
      </c>
      <c r="C3" s="21" t="s">
        <v>43</v>
      </c>
      <c r="D3" s="22" t="s">
        <v>44</v>
      </c>
      <c r="E3" s="22" t="s">
        <v>419</v>
      </c>
      <c r="F3" s="460" t="s">
        <v>420</v>
      </c>
    </row>
    <row r="4" spans="1:6" ht="12.75" x14ac:dyDescent="0.2">
      <c r="A4" s="23" t="s">
        <v>45</v>
      </c>
      <c r="B4" s="286"/>
      <c r="C4" s="286"/>
      <c r="D4" s="286"/>
      <c r="E4" s="286"/>
      <c r="F4" s="460"/>
    </row>
    <row r="5" spans="1:6" ht="12.75" x14ac:dyDescent="0.2">
      <c r="A5" s="24" t="s">
        <v>46</v>
      </c>
      <c r="B5" s="25" t="s">
        <v>538</v>
      </c>
      <c r="C5" s="26" t="s">
        <v>47</v>
      </c>
      <c r="D5" s="27">
        <v>4719.9420122496904</v>
      </c>
      <c r="E5" s="296">
        <v>4801.3972999999996</v>
      </c>
      <c r="F5" s="28" t="s">
        <v>681</v>
      </c>
    </row>
    <row r="6" spans="1:6" ht="12.75" x14ac:dyDescent="0.2">
      <c r="A6" s="19" t="s">
        <v>413</v>
      </c>
      <c r="B6" s="28" t="s">
        <v>538</v>
      </c>
      <c r="C6" s="29" t="s">
        <v>47</v>
      </c>
      <c r="D6" s="30">
        <v>182.19126</v>
      </c>
      <c r="E6" s="297">
        <v>218.12661999999997</v>
      </c>
      <c r="F6" s="28" t="s">
        <v>681</v>
      </c>
    </row>
    <row r="7" spans="1:6" ht="12.75" x14ac:dyDescent="0.2">
      <c r="A7" s="19" t="s">
        <v>48</v>
      </c>
      <c r="B7" s="28" t="s">
        <v>538</v>
      </c>
      <c r="C7" s="29" t="s">
        <v>47</v>
      </c>
      <c r="D7" s="30">
        <v>448.28564999999986</v>
      </c>
      <c r="E7" s="297">
        <v>451.71652999999986</v>
      </c>
      <c r="F7" s="28" t="s">
        <v>681</v>
      </c>
    </row>
    <row r="8" spans="1:6" ht="12.75" x14ac:dyDescent="0.2">
      <c r="A8" s="19" t="s">
        <v>49</v>
      </c>
      <c r="B8" s="28" t="s">
        <v>538</v>
      </c>
      <c r="C8" s="29" t="s">
        <v>47</v>
      </c>
      <c r="D8" s="30">
        <v>376.76837</v>
      </c>
      <c r="E8" s="297">
        <v>409.70659999999981</v>
      </c>
      <c r="F8" s="28" t="s">
        <v>681</v>
      </c>
    </row>
    <row r="9" spans="1:6" ht="12.75" x14ac:dyDescent="0.2">
      <c r="A9" s="19" t="s">
        <v>571</v>
      </c>
      <c r="B9" s="28" t="s">
        <v>538</v>
      </c>
      <c r="C9" s="29" t="s">
        <v>47</v>
      </c>
      <c r="D9" s="30">
        <v>1919.26009</v>
      </c>
      <c r="E9" s="297">
        <v>1832.8420899999999</v>
      </c>
      <c r="F9" s="28" t="s">
        <v>681</v>
      </c>
    </row>
    <row r="10" spans="1:6" ht="12.75" x14ac:dyDescent="0.2">
      <c r="A10" s="31" t="s">
        <v>50</v>
      </c>
      <c r="B10" s="32" t="s">
        <v>538</v>
      </c>
      <c r="C10" s="33" t="s">
        <v>514</v>
      </c>
      <c r="D10" s="34">
        <v>39526.449000000001</v>
      </c>
      <c r="E10" s="298">
        <v>38156.684999999998</v>
      </c>
      <c r="F10" s="32" t="s">
        <v>681</v>
      </c>
    </row>
    <row r="11" spans="1:6" ht="12.75" x14ac:dyDescent="0.2">
      <c r="A11" s="35" t="s">
        <v>51</v>
      </c>
      <c r="B11" s="36"/>
      <c r="C11" s="37"/>
      <c r="D11" s="38"/>
      <c r="E11" s="38"/>
      <c r="F11" s="459"/>
    </row>
    <row r="12" spans="1:6" ht="12.75" x14ac:dyDescent="0.2">
      <c r="A12" s="19" t="s">
        <v>52</v>
      </c>
      <c r="B12" s="28" t="s">
        <v>538</v>
      </c>
      <c r="C12" s="29" t="s">
        <v>47</v>
      </c>
      <c r="D12" s="30">
        <v>4973.1730000000007</v>
      </c>
      <c r="E12" s="297">
        <v>4867.1174499999997</v>
      </c>
      <c r="F12" s="25" t="s">
        <v>681</v>
      </c>
    </row>
    <row r="13" spans="1:6" ht="12.75" x14ac:dyDescent="0.2">
      <c r="A13" s="19" t="s">
        <v>53</v>
      </c>
      <c r="B13" s="28" t="s">
        <v>538</v>
      </c>
      <c r="C13" s="29" t="s">
        <v>54</v>
      </c>
      <c r="D13" s="30">
        <v>36882.289450000004</v>
      </c>
      <c r="E13" s="297">
        <v>38571.74927</v>
      </c>
      <c r="F13" s="28" t="s">
        <v>681</v>
      </c>
    </row>
    <row r="14" spans="1:6" ht="12.75" x14ac:dyDescent="0.2">
      <c r="A14" s="19" t="s">
        <v>55</v>
      </c>
      <c r="B14" s="28" t="s">
        <v>538</v>
      </c>
      <c r="C14" s="29" t="s">
        <v>56</v>
      </c>
      <c r="D14" s="39">
        <v>71.549023896494603</v>
      </c>
      <c r="E14" s="299">
        <v>66.77</v>
      </c>
      <c r="F14" s="28" t="s">
        <v>681</v>
      </c>
    </row>
    <row r="15" spans="1:6" ht="12.75" x14ac:dyDescent="0.2">
      <c r="A15" s="19" t="s">
        <v>421</v>
      </c>
      <c r="B15" s="28" t="s">
        <v>538</v>
      </c>
      <c r="C15" s="29" t="s">
        <v>47</v>
      </c>
      <c r="D15" s="30">
        <v>224.38399999999933</v>
      </c>
      <c r="E15" s="297">
        <v>748.55400000000054</v>
      </c>
      <c r="F15" s="32" t="s">
        <v>681</v>
      </c>
    </row>
    <row r="16" spans="1:6" ht="12.75" x14ac:dyDescent="0.2">
      <c r="A16" s="23" t="s">
        <v>57</v>
      </c>
      <c r="B16" s="25"/>
      <c r="C16" s="26"/>
      <c r="D16" s="40"/>
      <c r="E16" s="40"/>
      <c r="F16" s="459"/>
    </row>
    <row r="17" spans="1:6" ht="12.75" x14ac:dyDescent="0.2">
      <c r="A17" s="24" t="s">
        <v>58</v>
      </c>
      <c r="B17" s="25" t="s">
        <v>538</v>
      </c>
      <c r="C17" s="26" t="s">
        <v>47</v>
      </c>
      <c r="D17" s="27">
        <v>5241.8040000000001</v>
      </c>
      <c r="E17" s="296">
        <v>5512.6440000000002</v>
      </c>
      <c r="F17" s="25" t="s">
        <v>681</v>
      </c>
    </row>
    <row r="18" spans="1:6" ht="12.75" x14ac:dyDescent="0.2">
      <c r="A18" s="19" t="s">
        <v>59</v>
      </c>
      <c r="B18" s="28" t="s">
        <v>538</v>
      </c>
      <c r="C18" s="29" t="s">
        <v>60</v>
      </c>
      <c r="D18" s="39">
        <v>80.728205063291142</v>
      </c>
      <c r="E18" s="299">
        <v>82.160680277664369</v>
      </c>
      <c r="F18" s="28" t="s">
        <v>681</v>
      </c>
    </row>
    <row r="19" spans="1:6" ht="12.75" x14ac:dyDescent="0.2">
      <c r="A19" s="31" t="s">
        <v>61</v>
      </c>
      <c r="B19" s="32" t="s">
        <v>538</v>
      </c>
      <c r="C19" s="41" t="s">
        <v>47</v>
      </c>
      <c r="D19" s="34">
        <v>15139.178</v>
      </c>
      <c r="E19" s="298">
        <v>14228.319</v>
      </c>
      <c r="F19" s="32" t="s">
        <v>681</v>
      </c>
    </row>
    <row r="20" spans="1:6" ht="12.75" x14ac:dyDescent="0.2">
      <c r="A20" s="23" t="s">
        <v>66</v>
      </c>
      <c r="B20" s="25"/>
      <c r="C20" s="26"/>
      <c r="D20" s="27"/>
      <c r="E20" s="27"/>
      <c r="F20" s="459"/>
    </row>
    <row r="21" spans="1:6" ht="12.75" x14ac:dyDescent="0.2">
      <c r="A21" s="24" t="s">
        <v>67</v>
      </c>
      <c r="B21" s="25" t="s">
        <v>68</v>
      </c>
      <c r="C21" s="26" t="s">
        <v>69</v>
      </c>
      <c r="D21" s="43">
        <v>81.033181818181816</v>
      </c>
      <c r="E21" s="300">
        <v>74.254347826086956</v>
      </c>
      <c r="F21" s="28" t="s">
        <v>681</v>
      </c>
    </row>
    <row r="22" spans="1:6" ht="12.75" x14ac:dyDescent="0.2">
      <c r="A22" s="19" t="s">
        <v>70</v>
      </c>
      <c r="B22" s="28" t="s">
        <v>71</v>
      </c>
      <c r="C22" s="29" t="s">
        <v>72</v>
      </c>
      <c r="D22" s="44">
        <v>1.1414045454545456</v>
      </c>
      <c r="E22" s="301">
        <v>1.1303782608695649</v>
      </c>
      <c r="F22" s="28" t="s">
        <v>681</v>
      </c>
    </row>
    <row r="23" spans="1:6" ht="12.75" x14ac:dyDescent="0.2">
      <c r="A23" s="19" t="s">
        <v>73</v>
      </c>
      <c r="B23" s="28" t="s">
        <v>574</v>
      </c>
      <c r="C23" s="29" t="s">
        <v>74</v>
      </c>
      <c r="D23" s="42">
        <v>151.07164257999997</v>
      </c>
      <c r="E23" s="302">
        <v>147.9506968774194</v>
      </c>
      <c r="F23" s="28" t="s">
        <v>681</v>
      </c>
    </row>
    <row r="24" spans="1:6" ht="12.75" x14ac:dyDescent="0.2">
      <c r="A24" s="19" t="s">
        <v>75</v>
      </c>
      <c r="B24" s="28" t="s">
        <v>574</v>
      </c>
      <c r="C24" s="29" t="s">
        <v>74</v>
      </c>
      <c r="D24" s="42">
        <v>138.12949954000001</v>
      </c>
      <c r="E24" s="302">
        <v>134.69034566451612</v>
      </c>
      <c r="F24" s="28" t="s">
        <v>681</v>
      </c>
    </row>
    <row r="25" spans="1:6" ht="12.75" x14ac:dyDescent="0.2">
      <c r="A25" s="19" t="s">
        <v>76</v>
      </c>
      <c r="B25" s="28" t="s">
        <v>574</v>
      </c>
      <c r="C25" s="29" t="s">
        <v>77</v>
      </c>
      <c r="D25" s="42">
        <v>16.12</v>
      </c>
      <c r="E25" s="302">
        <v>16.920000000000002</v>
      </c>
      <c r="F25" s="28" t="s">
        <v>681</v>
      </c>
    </row>
    <row r="26" spans="1:6" ht="12.75" x14ac:dyDescent="0.2">
      <c r="A26" s="31" t="s">
        <v>679</v>
      </c>
      <c r="B26" s="32" t="s">
        <v>574</v>
      </c>
      <c r="C26" s="33" t="s">
        <v>78</v>
      </c>
      <c r="D26" s="44">
        <v>8.3919162799999985</v>
      </c>
      <c r="E26" s="301">
        <v>8.323821109999999</v>
      </c>
      <c r="F26" s="32" t="s">
        <v>681</v>
      </c>
    </row>
    <row r="27" spans="1:6" ht="12.75" x14ac:dyDescent="0.2">
      <c r="A27" s="35" t="s">
        <v>79</v>
      </c>
      <c r="B27" s="36"/>
      <c r="C27" s="37"/>
      <c r="D27" s="38"/>
      <c r="E27" s="38"/>
      <c r="F27" s="459"/>
    </row>
    <row r="28" spans="1:6" ht="12.75" x14ac:dyDescent="0.2">
      <c r="A28" s="19" t="s">
        <v>80</v>
      </c>
      <c r="B28" s="28" t="s">
        <v>81</v>
      </c>
      <c r="C28" s="29" t="s">
        <v>422</v>
      </c>
      <c r="D28" s="45">
        <v>3.4</v>
      </c>
      <c r="E28" s="303">
        <v>5.2</v>
      </c>
      <c r="F28" s="28" t="s">
        <v>684</v>
      </c>
    </row>
    <row r="29" spans="1:6" x14ac:dyDescent="0.2">
      <c r="A29" s="19" t="s">
        <v>82</v>
      </c>
      <c r="B29" s="28" t="s">
        <v>81</v>
      </c>
      <c r="C29" s="29" t="s">
        <v>422</v>
      </c>
      <c r="D29" s="46">
        <v>4.8</v>
      </c>
      <c r="E29" s="304">
        <v>1.3</v>
      </c>
      <c r="F29" s="629">
        <v>44531</v>
      </c>
    </row>
    <row r="30" spans="1:6" ht="12.75" x14ac:dyDescent="0.2">
      <c r="A30" s="47" t="s">
        <v>83</v>
      </c>
      <c r="B30" s="28" t="s">
        <v>81</v>
      </c>
      <c r="C30" s="29" t="s">
        <v>422</v>
      </c>
      <c r="D30" s="46">
        <v>12.4</v>
      </c>
      <c r="E30" s="304">
        <v>6.2</v>
      </c>
      <c r="F30" s="629">
        <v>44531</v>
      </c>
    </row>
    <row r="31" spans="1:6" ht="12.75" x14ac:dyDescent="0.2">
      <c r="A31" s="47" t="s">
        <v>84</v>
      </c>
      <c r="B31" s="28" t="s">
        <v>81</v>
      </c>
      <c r="C31" s="29" t="s">
        <v>422</v>
      </c>
      <c r="D31" s="46">
        <v>7</v>
      </c>
      <c r="E31" s="304">
        <v>4.8</v>
      </c>
      <c r="F31" s="629">
        <v>44531</v>
      </c>
    </row>
    <row r="32" spans="1:6" ht="12.75" x14ac:dyDescent="0.2">
      <c r="A32" s="47" t="s">
        <v>85</v>
      </c>
      <c r="B32" s="28" t="s">
        <v>81</v>
      </c>
      <c r="C32" s="29" t="s">
        <v>422</v>
      </c>
      <c r="D32" s="46">
        <v>14.1</v>
      </c>
      <c r="E32" s="304">
        <v>5.9</v>
      </c>
      <c r="F32" s="629">
        <v>44531</v>
      </c>
    </row>
    <row r="33" spans="1:7" ht="12.75" x14ac:dyDescent="0.2">
      <c r="A33" s="47" t="s">
        <v>86</v>
      </c>
      <c r="B33" s="28" t="s">
        <v>81</v>
      </c>
      <c r="C33" s="29" t="s">
        <v>422</v>
      </c>
      <c r="D33" s="46">
        <v>-2.2000000000000002</v>
      </c>
      <c r="E33" s="304">
        <v>-3.3</v>
      </c>
      <c r="F33" s="629">
        <v>44531</v>
      </c>
    </row>
    <row r="34" spans="1:7" ht="12.75" x14ac:dyDescent="0.2">
      <c r="A34" s="47" t="s">
        <v>87</v>
      </c>
      <c r="B34" s="28" t="s">
        <v>81</v>
      </c>
      <c r="C34" s="29" t="s">
        <v>422</v>
      </c>
      <c r="D34" s="46">
        <v>0.4</v>
      </c>
      <c r="E34" s="304">
        <v>1.3</v>
      </c>
      <c r="F34" s="629">
        <v>44531</v>
      </c>
    </row>
    <row r="35" spans="1:7" ht="12.75" x14ac:dyDescent="0.2">
      <c r="A35" s="47" t="s">
        <v>88</v>
      </c>
      <c r="B35" s="28" t="s">
        <v>81</v>
      </c>
      <c r="C35" s="29" t="s">
        <v>422</v>
      </c>
      <c r="D35" s="46">
        <v>10.199999999999999</v>
      </c>
      <c r="E35" s="304">
        <v>1.2</v>
      </c>
      <c r="F35" s="629">
        <v>44531</v>
      </c>
    </row>
    <row r="36" spans="1:7" x14ac:dyDescent="0.2">
      <c r="A36" s="19" t="s">
        <v>89</v>
      </c>
      <c r="B36" s="28" t="s">
        <v>90</v>
      </c>
      <c r="C36" s="29" t="s">
        <v>422</v>
      </c>
      <c r="D36" s="46">
        <v>1</v>
      </c>
      <c r="E36" s="304">
        <v>-1.9</v>
      </c>
      <c r="F36" s="629">
        <v>44531</v>
      </c>
    </row>
    <row r="37" spans="1:7" ht="12.75" x14ac:dyDescent="0.2">
      <c r="A37" s="19" t="s">
        <v>680</v>
      </c>
      <c r="B37" s="28" t="s">
        <v>81</v>
      </c>
      <c r="C37" s="29" t="s">
        <v>422</v>
      </c>
      <c r="D37" s="46">
        <v>633</v>
      </c>
      <c r="E37" s="304">
        <v>354.5</v>
      </c>
      <c r="F37" s="629">
        <v>44531</v>
      </c>
      <c r="G37" s="629"/>
    </row>
    <row r="38" spans="1:7" ht="12.75" x14ac:dyDescent="0.2">
      <c r="A38" s="31" t="s">
        <v>91</v>
      </c>
      <c r="B38" s="32" t="s">
        <v>92</v>
      </c>
      <c r="C38" s="33" t="s">
        <v>422</v>
      </c>
      <c r="D38" s="48">
        <v>-12.3</v>
      </c>
      <c r="E38" s="728">
        <v>-18.7</v>
      </c>
      <c r="F38" s="629">
        <v>44531</v>
      </c>
    </row>
    <row r="39" spans="1:7" ht="12.75" x14ac:dyDescent="0.2">
      <c r="A39" s="35" t="s">
        <v>62</v>
      </c>
      <c r="B39" s="36"/>
      <c r="C39" s="37"/>
      <c r="D39" s="38"/>
      <c r="E39" s="38"/>
      <c r="F39" s="459"/>
    </row>
    <row r="40" spans="1:7" ht="12.75" x14ac:dyDescent="0.2">
      <c r="A40" s="19" t="s">
        <v>63</v>
      </c>
      <c r="B40" s="28" t="s">
        <v>538</v>
      </c>
      <c r="C40" s="29" t="s">
        <v>47</v>
      </c>
      <c r="D40" s="42">
        <v>7.7900000000000011E-2</v>
      </c>
      <c r="E40" s="302">
        <v>7.3999999999999996E-2</v>
      </c>
      <c r="F40" s="28" t="s">
        <v>681</v>
      </c>
    </row>
    <row r="41" spans="1:7" ht="12.75" x14ac:dyDescent="0.2">
      <c r="A41" s="19" t="s">
        <v>50</v>
      </c>
      <c r="B41" s="28" t="s">
        <v>538</v>
      </c>
      <c r="C41" s="29" t="s">
        <v>54</v>
      </c>
      <c r="D41" s="30">
        <v>38.544476259557996</v>
      </c>
      <c r="E41" s="297">
        <v>39.438973637628003</v>
      </c>
      <c r="F41" s="28" t="s">
        <v>681</v>
      </c>
    </row>
    <row r="42" spans="1:7" ht="12.75" x14ac:dyDescent="0.2">
      <c r="A42" s="19" t="s">
        <v>64</v>
      </c>
      <c r="B42" s="28" t="s">
        <v>538</v>
      </c>
      <c r="C42" s="29" t="s">
        <v>60</v>
      </c>
      <c r="D42" s="758">
        <v>1.9231276732028367E-3</v>
      </c>
      <c r="E42" s="741">
        <v>1.5412180116817244E-3</v>
      </c>
      <c r="F42" s="629">
        <v>44531</v>
      </c>
    </row>
    <row r="43" spans="1:7" ht="12.75" x14ac:dyDescent="0.2">
      <c r="A43" s="31" t="s">
        <v>65</v>
      </c>
      <c r="B43" s="32" t="s">
        <v>538</v>
      </c>
      <c r="C43" s="33" t="s">
        <v>60</v>
      </c>
      <c r="D43" s="758">
        <v>0.14684406857784729</v>
      </c>
      <c r="E43" s="741">
        <v>0.10101766295903085</v>
      </c>
      <c r="F43" s="629">
        <v>44531</v>
      </c>
    </row>
    <row r="44" spans="1:7" x14ac:dyDescent="0.2">
      <c r="A44" s="35" t="s">
        <v>93</v>
      </c>
      <c r="B44" s="36"/>
      <c r="C44" s="37"/>
      <c r="D44" s="38"/>
      <c r="E44" s="38"/>
      <c r="F44" s="459"/>
    </row>
    <row r="45" spans="1:7" ht="12.75" x14ac:dyDescent="0.2">
      <c r="A45" s="49" t="s">
        <v>94</v>
      </c>
      <c r="B45" s="28" t="s">
        <v>81</v>
      </c>
      <c r="C45" s="29" t="s">
        <v>422</v>
      </c>
      <c r="D45" s="46">
        <v>46.4</v>
      </c>
      <c r="E45" s="304">
        <v>31</v>
      </c>
      <c r="F45" s="629">
        <v>44531</v>
      </c>
    </row>
    <row r="46" spans="1:7" ht="12.75" x14ac:dyDescent="0.2">
      <c r="A46" s="50" t="s">
        <v>95</v>
      </c>
      <c r="B46" s="28" t="s">
        <v>81</v>
      </c>
      <c r="C46" s="29" t="s">
        <v>422</v>
      </c>
      <c r="D46" s="46">
        <v>48.7</v>
      </c>
      <c r="E46" s="304">
        <v>30.7</v>
      </c>
      <c r="F46" s="629">
        <v>44531</v>
      </c>
    </row>
    <row r="47" spans="1:7" ht="12.75" x14ac:dyDescent="0.2">
      <c r="A47" s="50" t="s">
        <v>96</v>
      </c>
      <c r="B47" s="28" t="s">
        <v>81</v>
      </c>
      <c r="C47" s="29" t="s">
        <v>422</v>
      </c>
      <c r="D47" s="46">
        <v>54.9</v>
      </c>
      <c r="E47" s="304">
        <v>36.4</v>
      </c>
      <c r="F47" s="629">
        <v>44531</v>
      </c>
    </row>
    <row r="48" spans="1:7" ht="12.75" x14ac:dyDescent="0.2">
      <c r="A48" s="49" t="s">
        <v>97</v>
      </c>
      <c r="B48" s="28" t="s">
        <v>81</v>
      </c>
      <c r="C48" s="29" t="s">
        <v>422</v>
      </c>
      <c r="D48" s="46">
        <v>48.4</v>
      </c>
      <c r="E48" s="304">
        <v>32.1</v>
      </c>
      <c r="F48" s="629">
        <v>44531</v>
      </c>
    </row>
    <row r="49" spans="1:7" ht="12.75" x14ac:dyDescent="0.2">
      <c r="A49" s="306" t="s">
        <v>98</v>
      </c>
      <c r="B49" s="28" t="s">
        <v>81</v>
      </c>
      <c r="C49" s="29" t="s">
        <v>422</v>
      </c>
      <c r="D49" s="46">
        <v>58.1</v>
      </c>
      <c r="E49" s="304">
        <v>36.799999999999997</v>
      </c>
      <c r="F49" s="629">
        <v>44531</v>
      </c>
    </row>
    <row r="50" spans="1:7" ht="12.75" x14ac:dyDescent="0.2">
      <c r="A50" s="50" t="s">
        <v>99</v>
      </c>
      <c r="B50" s="28" t="s">
        <v>81</v>
      </c>
      <c r="C50" s="29" t="s">
        <v>422</v>
      </c>
      <c r="D50" s="46">
        <v>43.8</v>
      </c>
      <c r="E50" s="304">
        <v>30.8</v>
      </c>
      <c r="F50" s="629">
        <v>44531</v>
      </c>
    </row>
    <row r="51" spans="1:7" ht="12.75" x14ac:dyDescent="0.2">
      <c r="A51" s="50" t="s">
        <v>100</v>
      </c>
      <c r="B51" s="28" t="s">
        <v>81</v>
      </c>
      <c r="C51" s="29" t="s">
        <v>422</v>
      </c>
      <c r="D51" s="46">
        <v>111.3</v>
      </c>
      <c r="E51" s="304">
        <v>84.5</v>
      </c>
      <c r="F51" s="629">
        <v>44531</v>
      </c>
    </row>
    <row r="52" spans="1:7" ht="12.75" x14ac:dyDescent="0.2">
      <c r="A52" s="50" t="s">
        <v>101</v>
      </c>
      <c r="B52" s="28" t="s">
        <v>81</v>
      </c>
      <c r="C52" s="29" t="s">
        <v>422</v>
      </c>
      <c r="D52" s="45">
        <v>287.10000000000002</v>
      </c>
      <c r="E52" s="729">
        <v>182.2</v>
      </c>
      <c r="F52" s="629">
        <v>44531</v>
      </c>
    </row>
    <row r="53" spans="1:7" ht="12.75" x14ac:dyDescent="0.2">
      <c r="A53" s="49" t="s">
        <v>102</v>
      </c>
      <c r="B53" s="28" t="s">
        <v>81</v>
      </c>
      <c r="C53" s="29" t="s">
        <v>422</v>
      </c>
      <c r="D53" s="45">
        <v>195.2</v>
      </c>
      <c r="E53" s="729">
        <v>141.9</v>
      </c>
      <c r="F53" s="629">
        <v>44531</v>
      </c>
    </row>
    <row r="54" spans="1:7" ht="12.75" x14ac:dyDescent="0.2">
      <c r="A54" s="51" t="s">
        <v>103</v>
      </c>
      <c r="B54" s="32" t="s">
        <v>81</v>
      </c>
      <c r="C54" s="33" t="s">
        <v>422</v>
      </c>
      <c r="D54" s="48">
        <v>113.4</v>
      </c>
      <c r="E54" s="305">
        <v>96</v>
      </c>
      <c r="F54" s="630">
        <v>44531</v>
      </c>
    </row>
    <row r="55" spans="1:7" ht="12.75" x14ac:dyDescent="0.2">
      <c r="F55" s="55" t="s">
        <v>582</v>
      </c>
    </row>
    <row r="56" spans="1:7" ht="12.75" x14ac:dyDescent="0.2">
      <c r="A56" s="292" t="s">
        <v>553</v>
      </c>
      <c r="B56" s="294"/>
      <c r="C56" s="294"/>
      <c r="D56" s="295"/>
    </row>
    <row r="57" spans="1:7" ht="12.75" x14ac:dyDescent="0.2">
      <c r="A57" s="292" t="s">
        <v>552</v>
      </c>
    </row>
    <row r="58" spans="1:7" ht="12.75" x14ac:dyDescent="0.2">
      <c r="A58" s="292"/>
    </row>
    <row r="59" spans="1:7" ht="12.75" x14ac:dyDescent="0.2">
      <c r="A59" s="74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810">
        <f>INDICE!A3</f>
        <v>44531</v>
      </c>
      <c r="C3" s="811"/>
      <c r="D3" s="811" t="s">
        <v>115</v>
      </c>
      <c r="E3" s="811"/>
      <c r="F3" s="811" t="s">
        <v>116</v>
      </c>
      <c r="G3" s="811"/>
      <c r="H3" s="811"/>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3"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621</v>
      </c>
      <c r="B5" s="386">
        <v>30.394684796044498</v>
      </c>
      <c r="C5" s="73">
        <v>4.3011117567963328</v>
      </c>
      <c r="D5" s="85">
        <v>418.69208899876384</v>
      </c>
      <c r="E5" s="86">
        <v>10.873582828046063</v>
      </c>
      <c r="F5" s="85">
        <v>418.69208899876384</v>
      </c>
      <c r="G5" s="86">
        <v>10.873582828046063</v>
      </c>
      <c r="H5" s="387">
        <v>7.7217989679367092</v>
      </c>
    </row>
    <row r="6" spans="1:65" x14ac:dyDescent="0.2">
      <c r="A6" s="84" t="s">
        <v>196</v>
      </c>
      <c r="B6" s="386">
        <v>51.594000000000001</v>
      </c>
      <c r="C6" s="86">
        <v>8.4750751634674</v>
      </c>
      <c r="D6" s="85">
        <v>1034.326</v>
      </c>
      <c r="E6" s="86">
        <v>11.856030211075232</v>
      </c>
      <c r="F6" s="85">
        <v>1034.326</v>
      </c>
      <c r="G6" s="86">
        <v>11.856030211075232</v>
      </c>
      <c r="H6" s="387">
        <v>19.07573046916032</v>
      </c>
    </row>
    <row r="7" spans="1:65" x14ac:dyDescent="0.2">
      <c r="A7" s="84" t="s">
        <v>197</v>
      </c>
      <c r="B7" s="386">
        <v>73.694000000000003</v>
      </c>
      <c r="C7" s="86">
        <v>-34.201785714285712</v>
      </c>
      <c r="D7" s="85">
        <v>1338.8530000000001</v>
      </c>
      <c r="E7" s="86">
        <v>-8.7974795640326988</v>
      </c>
      <c r="F7" s="85">
        <v>1338.8530000000001</v>
      </c>
      <c r="G7" s="86">
        <v>-8.7974795640326988</v>
      </c>
      <c r="H7" s="387">
        <v>24.692020664497175</v>
      </c>
    </row>
    <row r="8" spans="1:65" x14ac:dyDescent="0.2">
      <c r="A8" s="84" t="s">
        <v>622</v>
      </c>
      <c r="B8" s="386">
        <v>180.33431520395553</v>
      </c>
      <c r="C8" s="86">
        <v>-44.44090077916362</v>
      </c>
      <c r="D8" s="85">
        <v>2630.338045651109</v>
      </c>
      <c r="E8" s="86">
        <v>-7.9437096144930299</v>
      </c>
      <c r="F8" s="85">
        <v>2630.338045651109</v>
      </c>
      <c r="G8" s="501">
        <v>-7.9437096144930299</v>
      </c>
      <c r="H8" s="387">
        <v>48.510449898405795</v>
      </c>
      <c r="J8" s="85"/>
    </row>
    <row r="9" spans="1:65" x14ac:dyDescent="0.2">
      <c r="A9" s="60" t="s">
        <v>198</v>
      </c>
      <c r="B9" s="61">
        <v>336.017</v>
      </c>
      <c r="C9" s="646">
        <v>-34.536023571799603</v>
      </c>
      <c r="D9" s="61">
        <v>5422.2091346498728</v>
      </c>
      <c r="E9" s="87">
        <v>-3.6503739009828817</v>
      </c>
      <c r="F9" s="61">
        <v>5422.2091346498728</v>
      </c>
      <c r="G9" s="87">
        <v>-3.6503739009828817</v>
      </c>
      <c r="H9" s="87">
        <v>100</v>
      </c>
    </row>
    <row r="10" spans="1:65" x14ac:dyDescent="0.2">
      <c r="H10" s="79" t="s">
        <v>221</v>
      </c>
    </row>
    <row r="11" spans="1:65" x14ac:dyDescent="0.2">
      <c r="A11" s="80" t="s">
        <v>482</v>
      </c>
    </row>
    <row r="12" spans="1:65" x14ac:dyDescent="0.2">
      <c r="A12" s="80" t="s">
        <v>625</v>
      </c>
    </row>
    <row r="13" spans="1:65" x14ac:dyDescent="0.2">
      <c r="A13" s="80" t="s">
        <v>623</v>
      </c>
    </row>
    <row r="14" spans="1:65" x14ac:dyDescent="0.2">
      <c r="A14" s="133" t="s">
        <v>536</v>
      </c>
    </row>
  </sheetData>
  <mergeCells count="3">
    <mergeCell ref="B3:C3"/>
    <mergeCell ref="D3:E3"/>
    <mergeCell ref="F3:H3"/>
  </mergeCells>
  <conditionalFormatting sqref="C9">
    <cfRule type="cellIs" dxfId="185" priority="1" operator="between">
      <formula>0</formula>
      <formula>0.5</formula>
    </cfRule>
    <cfRule type="cellIs" dxfId="18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heetViews>
  <sheetFormatPr baseColWidth="10" defaultRowHeight="14.25" x14ac:dyDescent="0.2"/>
  <cols>
    <col min="1" max="1" width="8.5" customWidth="1"/>
    <col min="2" max="2" width="13.6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244</v>
      </c>
      <c r="B1" s="282"/>
      <c r="C1" s="1"/>
      <c r="D1" s="1"/>
      <c r="E1" s="1"/>
      <c r="F1" s="1"/>
      <c r="G1" s="1"/>
      <c r="H1" s="1"/>
      <c r="I1" s="1"/>
    </row>
    <row r="2" spans="1:9" x14ac:dyDescent="0.2">
      <c r="A2" s="388"/>
      <c r="B2" s="388"/>
      <c r="C2" s="388"/>
      <c r="D2" s="388"/>
      <c r="E2" s="388"/>
      <c r="F2" s="1"/>
      <c r="G2" s="1"/>
      <c r="H2" s="389"/>
      <c r="I2" s="392" t="s">
        <v>151</v>
      </c>
    </row>
    <row r="3" spans="1:9" ht="14.65" customHeight="1" x14ac:dyDescent="0.2">
      <c r="A3" s="828" t="s">
        <v>454</v>
      </c>
      <c r="B3" s="828" t="s">
        <v>455</v>
      </c>
      <c r="C3" s="810">
        <f>INDICE!A3</f>
        <v>44531</v>
      </c>
      <c r="D3" s="811"/>
      <c r="E3" s="811" t="s">
        <v>115</v>
      </c>
      <c r="F3" s="811"/>
      <c r="G3" s="811" t="s">
        <v>116</v>
      </c>
      <c r="H3" s="811"/>
      <c r="I3" s="811"/>
    </row>
    <row r="4" spans="1:9" x14ac:dyDescent="0.2">
      <c r="A4" s="829"/>
      <c r="B4" s="829"/>
      <c r="C4" s="82" t="s">
        <v>47</v>
      </c>
      <c r="D4" s="82" t="s">
        <v>452</v>
      </c>
      <c r="E4" s="82" t="s">
        <v>47</v>
      </c>
      <c r="F4" s="82" t="s">
        <v>452</v>
      </c>
      <c r="G4" s="82" t="s">
        <v>47</v>
      </c>
      <c r="H4" s="83" t="s">
        <v>452</v>
      </c>
      <c r="I4" s="83" t="s">
        <v>106</v>
      </c>
    </row>
    <row r="5" spans="1:9" x14ac:dyDescent="0.2">
      <c r="A5" s="393"/>
      <c r="B5" s="398" t="s">
        <v>200</v>
      </c>
      <c r="C5" s="396">
        <v>187.55568</v>
      </c>
      <c r="D5" s="142">
        <v>-21.851800000000001</v>
      </c>
      <c r="E5" s="141">
        <v>1435.81467</v>
      </c>
      <c r="F5" s="531">
        <v>174.53435372848949</v>
      </c>
      <c r="G5" s="532">
        <v>1435.81467</v>
      </c>
      <c r="H5" s="531">
        <v>174.53435372848949</v>
      </c>
      <c r="I5" s="399">
        <v>2.5561473649189859</v>
      </c>
    </row>
    <row r="6" spans="1:9" x14ac:dyDescent="0.2">
      <c r="A6" s="11"/>
      <c r="B6" s="11" t="s">
        <v>232</v>
      </c>
      <c r="C6" s="396">
        <v>228.32154</v>
      </c>
      <c r="D6" s="142">
        <v>-19.321010600706714</v>
      </c>
      <c r="E6" s="144">
        <v>4095.9514699999995</v>
      </c>
      <c r="F6" s="142">
        <v>32.340919870759272</v>
      </c>
      <c r="G6" s="532">
        <v>4095.9514699999995</v>
      </c>
      <c r="H6" s="533">
        <v>32.340919870759272</v>
      </c>
      <c r="I6" s="399">
        <v>7.2919268591095712</v>
      </c>
    </row>
    <row r="7" spans="1:9" x14ac:dyDescent="0.2">
      <c r="A7" s="11"/>
      <c r="B7" s="260" t="s">
        <v>201</v>
      </c>
      <c r="C7" s="396">
        <v>583.96547999999996</v>
      </c>
      <c r="D7" s="142">
        <v>-35.473427624309394</v>
      </c>
      <c r="E7" s="144">
        <v>7649.3916999999992</v>
      </c>
      <c r="F7" s="142">
        <v>-9.3996008527774588</v>
      </c>
      <c r="G7" s="532">
        <v>7649.3916999999992</v>
      </c>
      <c r="H7" s="534">
        <v>-9.3996008527774588</v>
      </c>
      <c r="I7" s="399">
        <v>13.618033612365974</v>
      </c>
    </row>
    <row r="8" spans="1:9" x14ac:dyDescent="0.2">
      <c r="A8" s="498" t="s">
        <v>306</v>
      </c>
      <c r="B8" s="235"/>
      <c r="C8" s="146">
        <v>999.84269999999992</v>
      </c>
      <c r="D8" s="147">
        <v>-29.983004201680679</v>
      </c>
      <c r="E8" s="146">
        <v>13181.157839999998</v>
      </c>
      <c r="F8" s="535">
        <v>9.287437525909942</v>
      </c>
      <c r="G8" s="536">
        <v>13181.157839999998</v>
      </c>
      <c r="H8" s="535">
        <v>9.287437525909942</v>
      </c>
      <c r="I8" s="537">
        <v>23.466107836394531</v>
      </c>
    </row>
    <row r="9" spans="1:9" x14ac:dyDescent="0.2">
      <c r="A9" s="393"/>
      <c r="B9" s="11" t="s">
        <v>202</v>
      </c>
      <c r="C9" s="396">
        <v>130.40527</v>
      </c>
      <c r="D9" s="142">
        <v>86.293242857142857</v>
      </c>
      <c r="E9" s="144">
        <v>2074.2507800000003</v>
      </c>
      <c r="F9" s="538">
        <v>-32.434828013029303</v>
      </c>
      <c r="G9" s="532">
        <v>2074.2507800000003</v>
      </c>
      <c r="H9" s="538">
        <v>-32.434828013029303</v>
      </c>
      <c r="I9" s="399">
        <v>3.6927402792716641</v>
      </c>
    </row>
    <row r="10" spans="1:9" x14ac:dyDescent="0.2">
      <c r="A10" s="393"/>
      <c r="B10" s="11" t="s">
        <v>203</v>
      </c>
      <c r="C10" s="396">
        <v>0</v>
      </c>
      <c r="D10" s="142">
        <v>-100</v>
      </c>
      <c r="E10" s="144">
        <v>145</v>
      </c>
      <c r="F10" s="531">
        <v>-68.201754385964904</v>
      </c>
      <c r="G10" s="144">
        <v>145</v>
      </c>
      <c r="H10" s="531">
        <v>-68.201754385964904</v>
      </c>
      <c r="I10" s="481">
        <v>0.25814011770283207</v>
      </c>
    </row>
    <row r="11" spans="1:9" x14ac:dyDescent="0.2">
      <c r="A11" s="11"/>
      <c r="B11" s="11" t="s">
        <v>606</v>
      </c>
      <c r="C11" s="396">
        <v>0</v>
      </c>
      <c r="D11" s="142" t="s">
        <v>142</v>
      </c>
      <c r="E11" s="144">
        <v>157.60944000000001</v>
      </c>
      <c r="F11" s="539">
        <v>-61.275321867321864</v>
      </c>
      <c r="G11" s="144">
        <v>157.60944000000001</v>
      </c>
      <c r="H11" s="539">
        <v>-61.275321867321864</v>
      </c>
      <c r="I11" s="508">
        <v>0.28058840960467202</v>
      </c>
    </row>
    <row r="12" spans="1:9" x14ac:dyDescent="0.2">
      <c r="A12" s="652"/>
      <c r="B12" s="11" t="s">
        <v>204</v>
      </c>
      <c r="C12" s="396">
        <v>0</v>
      </c>
      <c r="D12" s="142" t="s">
        <v>142</v>
      </c>
      <c r="E12" s="144">
        <v>0</v>
      </c>
      <c r="F12" s="142">
        <v>-100</v>
      </c>
      <c r="G12" s="144">
        <v>0</v>
      </c>
      <c r="H12" s="534">
        <v>-100</v>
      </c>
      <c r="I12" s="396">
        <v>0</v>
      </c>
    </row>
    <row r="13" spans="1:9" x14ac:dyDescent="0.2">
      <c r="A13" s="652"/>
      <c r="B13" s="11" t="s">
        <v>687</v>
      </c>
      <c r="C13" s="396">
        <v>143.55929</v>
      </c>
      <c r="D13" s="770" t="s">
        <v>142</v>
      </c>
      <c r="E13" s="144">
        <v>143.55929</v>
      </c>
      <c r="F13" s="770" t="s">
        <v>142</v>
      </c>
      <c r="G13" s="144">
        <v>143.55929</v>
      </c>
      <c r="H13" s="533" t="s">
        <v>142</v>
      </c>
      <c r="I13" s="508">
        <v>0.25557525529610348</v>
      </c>
    </row>
    <row r="14" spans="1:9" x14ac:dyDescent="0.2">
      <c r="A14" s="498" t="s">
        <v>601</v>
      </c>
      <c r="B14" s="146"/>
      <c r="C14" s="146">
        <v>273.96456000000001</v>
      </c>
      <c r="D14" s="147">
        <v>23.965864253393669</v>
      </c>
      <c r="E14" s="146">
        <v>2520.4195099999997</v>
      </c>
      <c r="F14" s="535">
        <v>-52.783448669913838</v>
      </c>
      <c r="G14" s="536">
        <v>2520.4195099999997</v>
      </c>
      <c r="H14" s="535">
        <v>-52.783448669913838</v>
      </c>
      <c r="I14" s="537">
        <v>4.4870440618752703</v>
      </c>
    </row>
    <row r="15" spans="1:9" x14ac:dyDescent="0.2">
      <c r="A15" s="394"/>
      <c r="B15" s="397" t="s">
        <v>537</v>
      </c>
      <c r="C15" s="396">
        <v>131.46854000000002</v>
      </c>
      <c r="D15" s="142">
        <v>-32.23271134020618</v>
      </c>
      <c r="E15" s="144">
        <v>1342.9192399999999</v>
      </c>
      <c r="F15" s="539">
        <v>-24.171697346132131</v>
      </c>
      <c r="G15" s="144">
        <v>1342.9192399999999</v>
      </c>
      <c r="H15" s="539">
        <v>-24.171697346132131</v>
      </c>
      <c r="I15" s="481">
        <v>2.3907677977861912</v>
      </c>
    </row>
    <row r="16" spans="1:9" x14ac:dyDescent="0.2">
      <c r="A16" s="394"/>
      <c r="B16" s="397" t="s">
        <v>206</v>
      </c>
      <c r="C16" s="396">
        <v>30.07996</v>
      </c>
      <c r="D16" s="142">
        <v>-66.202292134831467</v>
      </c>
      <c r="E16" s="144">
        <v>783.01904000000013</v>
      </c>
      <c r="F16" s="539">
        <v>12.019891273247515</v>
      </c>
      <c r="G16" s="144">
        <v>783.01904000000013</v>
      </c>
      <c r="H16" s="539">
        <v>12.019891273247515</v>
      </c>
      <c r="I16" s="480">
        <v>1.3939905320631627</v>
      </c>
    </row>
    <row r="17" spans="1:9" x14ac:dyDescent="0.2">
      <c r="A17" s="394"/>
      <c r="B17" s="397" t="s">
        <v>567</v>
      </c>
      <c r="C17" s="396">
        <v>471.43538000000001</v>
      </c>
      <c r="D17" s="142">
        <v>-0.54105907172995593</v>
      </c>
      <c r="E17" s="144">
        <v>4211.9645899999996</v>
      </c>
      <c r="F17" s="539">
        <v>-6.7736921204072695</v>
      </c>
      <c r="G17" s="532">
        <v>4211.9645899999996</v>
      </c>
      <c r="H17" s="539">
        <v>-6.7736921204072695</v>
      </c>
      <c r="I17" s="399">
        <v>7.4984623105017967</v>
      </c>
    </row>
    <row r="18" spans="1:9" x14ac:dyDescent="0.2">
      <c r="A18" s="394"/>
      <c r="B18" s="397" t="s">
        <v>207</v>
      </c>
      <c r="C18" s="396">
        <v>112.38596000000001</v>
      </c>
      <c r="D18" s="142">
        <v>40.482450000000014</v>
      </c>
      <c r="E18" s="144">
        <v>1599.0836200000001</v>
      </c>
      <c r="F18" s="73">
        <v>60.550564257028128</v>
      </c>
      <c r="G18" s="532">
        <v>1599.0836200000001</v>
      </c>
      <c r="H18" s="539">
        <v>60.550564257028128</v>
      </c>
      <c r="I18" s="399">
        <v>2.8468112681618676</v>
      </c>
    </row>
    <row r="19" spans="1:9" x14ac:dyDescent="0.2">
      <c r="A19" s="394"/>
      <c r="B19" s="397" t="s">
        <v>208</v>
      </c>
      <c r="C19" s="396">
        <v>70.757000000000005</v>
      </c>
      <c r="D19" s="142">
        <v>-11.553749999999994</v>
      </c>
      <c r="E19" s="144">
        <v>502.27492000000001</v>
      </c>
      <c r="F19" s="73">
        <v>-50.612102261553581</v>
      </c>
      <c r="G19" s="532">
        <v>502.27492000000001</v>
      </c>
      <c r="H19" s="539">
        <v>-50.612102261553581</v>
      </c>
      <c r="I19" s="399">
        <v>0.89418832391710734</v>
      </c>
    </row>
    <row r="20" spans="1:9" x14ac:dyDescent="0.2">
      <c r="A20" s="652"/>
      <c r="B20" s="397" t="s">
        <v>209</v>
      </c>
      <c r="C20" s="396">
        <v>0</v>
      </c>
      <c r="D20" s="142" t="s">
        <v>142</v>
      </c>
      <c r="E20" s="144">
        <v>2568.6563799999999</v>
      </c>
      <c r="F20" s="539">
        <v>162.10779387755102</v>
      </c>
      <c r="G20" s="532">
        <v>2568.6563799999999</v>
      </c>
      <c r="H20" s="539">
        <v>162.10779387755102</v>
      </c>
      <c r="I20" s="399">
        <v>4.5729190363540031</v>
      </c>
    </row>
    <row r="21" spans="1:9" x14ac:dyDescent="0.2">
      <c r="A21" s="652"/>
      <c r="B21" s="397" t="s">
        <v>240</v>
      </c>
      <c r="C21" s="396">
        <v>30.614190000000001</v>
      </c>
      <c r="D21" s="770">
        <v>-19.436342105263158</v>
      </c>
      <c r="E21" s="144">
        <v>541.62118999999996</v>
      </c>
      <c r="F21" s="539">
        <v>0.48630612244897142</v>
      </c>
      <c r="G21" s="532">
        <v>541.62118999999996</v>
      </c>
      <c r="H21" s="539">
        <v>0.48630612244897142</v>
      </c>
      <c r="I21" s="399">
        <v>0.96423557059964105</v>
      </c>
    </row>
    <row r="22" spans="1:9" x14ac:dyDescent="0.2">
      <c r="A22" s="498" t="s">
        <v>445</v>
      </c>
      <c r="B22" s="146"/>
      <c r="C22" s="146">
        <v>846.74103000000014</v>
      </c>
      <c r="D22" s="147">
        <v>-11.336017801047106</v>
      </c>
      <c r="E22" s="146">
        <v>11549.538980000001</v>
      </c>
      <c r="F22" s="535">
        <v>9.7864922053232046</v>
      </c>
      <c r="G22" s="536">
        <v>11549.538980000001</v>
      </c>
      <c r="H22" s="535">
        <v>9.7864922053232046</v>
      </c>
      <c r="I22" s="537">
        <v>20.561374839383774</v>
      </c>
    </row>
    <row r="23" spans="1:9" x14ac:dyDescent="0.2">
      <c r="A23" s="652"/>
      <c r="B23" s="397" t="s">
        <v>210</v>
      </c>
      <c r="C23" s="396">
        <v>222.86113</v>
      </c>
      <c r="D23" s="142">
        <v>-55.956298418972331</v>
      </c>
      <c r="E23" s="144">
        <v>3942.7632700000004</v>
      </c>
      <c r="F23" s="539">
        <v>-28.85667141826055</v>
      </c>
      <c r="G23" s="532">
        <v>3942.7632700000004</v>
      </c>
      <c r="H23" s="539">
        <v>-28.85667141826055</v>
      </c>
      <c r="I23" s="399">
        <v>7.0192094799462286</v>
      </c>
    </row>
    <row r="24" spans="1:9" x14ac:dyDescent="0.2">
      <c r="A24" s="652"/>
      <c r="B24" s="397" t="s">
        <v>211</v>
      </c>
      <c r="C24" s="396">
        <v>367.53251999999998</v>
      </c>
      <c r="D24" s="770">
        <v>182.71732307692307</v>
      </c>
      <c r="E24" s="144">
        <v>3773.0141399999993</v>
      </c>
      <c r="F24" s="539">
        <v>7.6466231098430617</v>
      </c>
      <c r="G24" s="532">
        <v>3773.0141399999993</v>
      </c>
      <c r="H24" s="539">
        <v>7.6466231098430617</v>
      </c>
      <c r="I24" s="399">
        <v>6.7170090634072377</v>
      </c>
    </row>
    <row r="25" spans="1:9" x14ac:dyDescent="0.2">
      <c r="A25" s="772" t="s">
        <v>343</v>
      </c>
      <c r="B25" s="146"/>
      <c r="C25" s="146">
        <v>590.39364999999998</v>
      </c>
      <c r="D25" s="147">
        <v>-7.1708097484276756</v>
      </c>
      <c r="E25" s="146">
        <v>7715.7774099999997</v>
      </c>
      <c r="F25" s="535">
        <v>-14.714519619763461</v>
      </c>
      <c r="G25" s="536">
        <v>7715.7774099999997</v>
      </c>
      <c r="H25" s="535">
        <v>-14.714519619763461</v>
      </c>
      <c r="I25" s="537">
        <v>13.736218543353464</v>
      </c>
    </row>
    <row r="26" spans="1:9" x14ac:dyDescent="0.2">
      <c r="A26" s="394"/>
      <c r="B26" s="397" t="s">
        <v>212</v>
      </c>
      <c r="C26" s="395">
        <v>138.42407</v>
      </c>
      <c r="D26" s="142">
        <v>0.30729710144927563</v>
      </c>
      <c r="E26" s="141">
        <v>678.93603000000007</v>
      </c>
      <c r="F26" s="142">
        <v>-59.96839445754717</v>
      </c>
      <c r="G26" s="144">
        <v>678.93603000000007</v>
      </c>
      <c r="H26" s="539">
        <v>-59.96839445754717</v>
      </c>
      <c r="I26" s="481">
        <v>1.2086939772199554</v>
      </c>
    </row>
    <row r="27" spans="1:9" x14ac:dyDescent="0.2">
      <c r="A27" s="394"/>
      <c r="B27" s="397" t="s">
        <v>213</v>
      </c>
      <c r="C27" s="396">
        <v>240.63092</v>
      </c>
      <c r="D27" s="142">
        <v>42.385159763313609</v>
      </c>
      <c r="E27" s="144">
        <v>1613.3332800000001</v>
      </c>
      <c r="F27" s="142">
        <v>95.08262152357922</v>
      </c>
      <c r="G27" s="144">
        <v>1613.3332800000001</v>
      </c>
      <c r="H27" s="142">
        <v>95.08262152357922</v>
      </c>
      <c r="I27" s="399">
        <v>2.8721796054696282</v>
      </c>
    </row>
    <row r="28" spans="1:9" x14ac:dyDescent="0.2">
      <c r="A28" s="394"/>
      <c r="B28" s="397" t="s">
        <v>214</v>
      </c>
      <c r="C28" s="396">
        <v>0</v>
      </c>
      <c r="D28" s="142">
        <v>-100</v>
      </c>
      <c r="E28" s="144">
        <v>288.57950999999997</v>
      </c>
      <c r="F28" s="142">
        <v>-42.168434869739485</v>
      </c>
      <c r="G28" s="144">
        <v>288.57950999999997</v>
      </c>
      <c r="H28" s="142">
        <v>-42.168434869739485</v>
      </c>
      <c r="I28" s="508">
        <v>0.51375137019327988</v>
      </c>
    </row>
    <row r="29" spans="1:9" x14ac:dyDescent="0.2">
      <c r="A29" s="394"/>
      <c r="B29" s="397" t="s">
        <v>215</v>
      </c>
      <c r="C29" s="396">
        <v>0</v>
      </c>
      <c r="D29" s="142" t="s">
        <v>142</v>
      </c>
      <c r="E29" s="144">
        <v>0</v>
      </c>
      <c r="F29" s="142">
        <v>-100</v>
      </c>
      <c r="G29" s="144">
        <v>0</v>
      </c>
      <c r="H29" s="142">
        <v>-100</v>
      </c>
      <c r="I29" s="481">
        <v>0</v>
      </c>
    </row>
    <row r="30" spans="1:9" x14ac:dyDescent="0.2">
      <c r="A30" s="394"/>
      <c r="B30" s="397" t="s">
        <v>216</v>
      </c>
      <c r="C30" s="396">
        <v>0</v>
      </c>
      <c r="D30" s="142" t="s">
        <v>142</v>
      </c>
      <c r="E30" s="144">
        <v>0</v>
      </c>
      <c r="F30" s="142">
        <v>-100</v>
      </c>
      <c r="G30" s="144">
        <v>0</v>
      </c>
      <c r="H30" s="142">
        <v>-100</v>
      </c>
      <c r="I30" s="481">
        <v>0</v>
      </c>
    </row>
    <row r="31" spans="1:9" x14ac:dyDescent="0.2">
      <c r="A31" s="394"/>
      <c r="B31" s="397" t="s">
        <v>649</v>
      </c>
      <c r="C31" s="396">
        <v>263.05174999999997</v>
      </c>
      <c r="D31" s="142" t="s">
        <v>142</v>
      </c>
      <c r="E31" s="144">
        <v>414.05174999999997</v>
      </c>
      <c r="F31" s="142" t="s">
        <v>142</v>
      </c>
      <c r="G31" s="144">
        <v>414.05174999999997</v>
      </c>
      <c r="H31" s="142" t="s">
        <v>142</v>
      </c>
      <c r="I31" s="399">
        <v>0.73712667227630058</v>
      </c>
    </row>
    <row r="32" spans="1:9" x14ac:dyDescent="0.2">
      <c r="A32" s="394"/>
      <c r="B32" s="397" t="s">
        <v>550</v>
      </c>
      <c r="C32" s="396">
        <v>0</v>
      </c>
      <c r="D32" s="142">
        <v>-100</v>
      </c>
      <c r="E32" s="144">
        <v>1065.4693300000001</v>
      </c>
      <c r="F32" s="73">
        <v>44.961813605442195</v>
      </c>
      <c r="G32" s="144">
        <v>1065.4693300000001</v>
      </c>
      <c r="H32" s="539">
        <v>44.961813605442195</v>
      </c>
      <c r="I32" s="481">
        <v>1.8968301948617767</v>
      </c>
    </row>
    <row r="33" spans="1:9" x14ac:dyDescent="0.2">
      <c r="A33" s="652"/>
      <c r="B33" s="397" t="s">
        <v>217</v>
      </c>
      <c r="C33" s="396">
        <v>324.39352999999994</v>
      </c>
      <c r="D33" s="142">
        <v>23.814324427480894</v>
      </c>
      <c r="E33" s="144">
        <v>6270.3687700000009</v>
      </c>
      <c r="F33" s="73">
        <v>218.77828012201329</v>
      </c>
      <c r="G33" s="144">
        <v>6270.3687700000009</v>
      </c>
      <c r="H33" s="539">
        <v>218.77828012201329</v>
      </c>
      <c r="I33" s="481">
        <v>11.162991257434223</v>
      </c>
    </row>
    <row r="34" spans="1:9" x14ac:dyDescent="0.2">
      <c r="A34" s="739"/>
      <c r="B34" s="397" t="s">
        <v>218</v>
      </c>
      <c r="C34" s="396">
        <v>1063.1412399999999</v>
      </c>
      <c r="D34" s="142">
        <v>126.20026382978722</v>
      </c>
      <c r="E34" s="144">
        <v>10274.413570000001</v>
      </c>
      <c r="F34" s="73">
        <v>-5.2175869926199203</v>
      </c>
      <c r="G34" s="144">
        <v>10274.413570000001</v>
      </c>
      <c r="H34" s="539">
        <v>-5.2175869926199203</v>
      </c>
      <c r="I34" s="481">
        <v>18.291298815775001</v>
      </c>
    </row>
    <row r="35" spans="1:9" x14ac:dyDescent="0.2">
      <c r="A35" s="739"/>
      <c r="B35" s="397" t="s">
        <v>219</v>
      </c>
      <c r="C35" s="396">
        <v>0</v>
      </c>
      <c r="D35" s="142" t="s">
        <v>142</v>
      </c>
      <c r="E35" s="144">
        <v>72.464370000000002</v>
      </c>
      <c r="F35" s="73" t="s">
        <v>142</v>
      </c>
      <c r="G35" s="144">
        <v>72.464370000000002</v>
      </c>
      <c r="H35" s="539" t="s">
        <v>142</v>
      </c>
      <c r="I35" s="481">
        <v>0.12900662759352807</v>
      </c>
    </row>
    <row r="36" spans="1:9" x14ac:dyDescent="0.2">
      <c r="A36" s="739"/>
      <c r="B36" s="397" t="s">
        <v>220</v>
      </c>
      <c r="C36" s="396">
        <v>126.53399999999999</v>
      </c>
      <c r="D36" s="770" t="s">
        <v>142</v>
      </c>
      <c r="E36" s="144">
        <v>526.53399999999999</v>
      </c>
      <c r="F36" s="73">
        <v>67.685987261146494</v>
      </c>
      <c r="G36" s="144">
        <v>526.53399999999999</v>
      </c>
      <c r="H36" s="539">
        <v>67.685987261146494</v>
      </c>
      <c r="I36" s="481">
        <v>0.93737619816926188</v>
      </c>
    </row>
    <row r="37" spans="1:9" x14ac:dyDescent="0.2">
      <c r="A37" s="498" t="s">
        <v>446</v>
      </c>
      <c r="B37" s="146"/>
      <c r="C37" s="146">
        <v>2156.17551</v>
      </c>
      <c r="D37" s="147">
        <v>70.314021327014217</v>
      </c>
      <c r="E37" s="146">
        <v>21204.150610000001</v>
      </c>
      <c r="F37" s="535">
        <v>18.531782715635309</v>
      </c>
      <c r="G37" s="536">
        <v>21204.150610000001</v>
      </c>
      <c r="H37" s="535">
        <v>18.531782715635309</v>
      </c>
      <c r="I37" s="537">
        <v>37.749254718992951</v>
      </c>
    </row>
    <row r="38" spans="1:9" x14ac:dyDescent="0.2">
      <c r="A38" s="720" t="s">
        <v>186</v>
      </c>
      <c r="B38" s="720"/>
      <c r="C38" s="720">
        <v>4867.1174499999997</v>
      </c>
      <c r="D38" s="721">
        <v>8.0141466932978194</v>
      </c>
      <c r="E38" s="720">
        <v>56171.044350000004</v>
      </c>
      <c r="F38" s="722">
        <v>2.3991328958162232</v>
      </c>
      <c r="G38" s="720">
        <v>56171.044350000004</v>
      </c>
      <c r="H38" s="773">
        <v>2.3991328958162232</v>
      </c>
      <c r="I38" s="723">
        <v>100</v>
      </c>
    </row>
    <row r="39" spans="1:9" x14ac:dyDescent="0.2">
      <c r="A39" s="151" t="s">
        <v>530</v>
      </c>
      <c r="B39" s="482"/>
      <c r="C39" s="152">
        <v>2620.0351599999999</v>
      </c>
      <c r="D39" s="540">
        <v>44.993644714997231</v>
      </c>
      <c r="E39" s="152">
        <v>28032.350139999999</v>
      </c>
      <c r="F39" s="540">
        <v>2.8257286332624116</v>
      </c>
      <c r="G39" s="152">
        <v>28032.350139999999</v>
      </c>
      <c r="H39" s="540">
        <v>2.8257286332624116</v>
      </c>
      <c r="I39" s="541">
        <v>49.905339066390347</v>
      </c>
    </row>
    <row r="40" spans="1:9" x14ac:dyDescent="0.2">
      <c r="A40" s="151" t="s">
        <v>531</v>
      </c>
      <c r="B40" s="482"/>
      <c r="C40" s="152">
        <v>2247.0822899999998</v>
      </c>
      <c r="D40" s="540">
        <v>-16.743894405335315</v>
      </c>
      <c r="E40" s="152">
        <v>28138.694209999991</v>
      </c>
      <c r="F40" s="540">
        <v>1.9776545138259363</v>
      </c>
      <c r="G40" s="152">
        <v>28138.694209999991</v>
      </c>
      <c r="H40" s="540">
        <v>1.9776545138259363</v>
      </c>
      <c r="I40" s="541">
        <v>50.094660933609624</v>
      </c>
    </row>
    <row r="41" spans="1:9" x14ac:dyDescent="0.2">
      <c r="A41" s="153" t="s">
        <v>532</v>
      </c>
      <c r="B41" s="483"/>
      <c r="C41" s="154">
        <v>1213.0656200000001</v>
      </c>
      <c r="D41" s="542">
        <v>-33.639736323851196</v>
      </c>
      <c r="E41" s="154">
        <v>16210.535419999998</v>
      </c>
      <c r="F41" s="542">
        <v>6.445173156477761</v>
      </c>
      <c r="G41" s="154">
        <v>16210.535419999998</v>
      </c>
      <c r="H41" s="542">
        <v>6.445173156477761</v>
      </c>
      <c r="I41" s="543">
        <v>28.859238078239503</v>
      </c>
    </row>
    <row r="42" spans="1:9" x14ac:dyDescent="0.2">
      <c r="A42" s="153" t="s">
        <v>533</v>
      </c>
      <c r="B42" s="483"/>
      <c r="C42" s="154">
        <v>3654.0518299999994</v>
      </c>
      <c r="D42" s="542">
        <v>36.447043689320367</v>
      </c>
      <c r="E42" s="154">
        <v>39960.508929999989</v>
      </c>
      <c r="F42" s="542">
        <v>0.84416527027706323</v>
      </c>
      <c r="G42" s="154">
        <v>39960.508929999989</v>
      </c>
      <c r="H42" s="542">
        <v>0.84416527027706323</v>
      </c>
      <c r="I42" s="543">
        <v>71.140761921760472</v>
      </c>
    </row>
    <row r="43" spans="1:9" s="1" customFormat="1" x14ac:dyDescent="0.2">
      <c r="A43" s="775" t="s">
        <v>686</v>
      </c>
      <c r="B43" s="775"/>
      <c r="C43" s="734">
        <v>30.07996</v>
      </c>
      <c r="D43" s="735">
        <v>-66.202292134831467</v>
      </c>
      <c r="E43" s="734">
        <v>783.01904000000013</v>
      </c>
      <c r="F43" s="735">
        <v>12.019891273247515</v>
      </c>
      <c r="G43" s="776">
        <v>783.01904000000013</v>
      </c>
      <c r="H43" s="777">
        <v>12.019891273247515</v>
      </c>
      <c r="I43" s="778">
        <v>1.3939905320631627</v>
      </c>
    </row>
    <row r="44" spans="1:9" s="1" customFormat="1" x14ac:dyDescent="0.2">
      <c r="B44" s="84"/>
      <c r="C44" s="84"/>
      <c r="D44" s="84"/>
      <c r="E44" s="84"/>
      <c r="F44" s="84"/>
      <c r="G44" s="84"/>
      <c r="H44" s="84"/>
      <c r="I44" s="79" t="s">
        <v>221</v>
      </c>
    </row>
    <row r="45" spans="1:9" s="1" customFormat="1" x14ac:dyDescent="0.2">
      <c r="A45" s="80" t="s">
        <v>482</v>
      </c>
      <c r="B45" s="686"/>
      <c r="C45" s="686"/>
      <c r="D45" s="686"/>
      <c r="E45" s="686"/>
      <c r="F45" s="686"/>
      <c r="G45" s="686"/>
      <c r="H45" s="686"/>
      <c r="I45" s="686"/>
    </row>
    <row r="46" spans="1:9" s="1" customFormat="1" x14ac:dyDescent="0.2">
      <c r="A46" s="711" t="s">
        <v>638</v>
      </c>
      <c r="B46" s="686"/>
      <c r="C46" s="686"/>
      <c r="D46" s="686"/>
      <c r="E46" s="686"/>
      <c r="F46" s="686"/>
      <c r="G46" s="686"/>
      <c r="H46" s="686"/>
      <c r="I46" s="686"/>
    </row>
    <row r="47" spans="1:9" s="1" customFormat="1" x14ac:dyDescent="0.2">
      <c r="A47" s="711" t="s">
        <v>535</v>
      </c>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83" priority="52" operator="between">
      <formula>0</formula>
      <formula>0.5</formula>
    </cfRule>
    <cfRule type="cellIs" dxfId="182" priority="53" operator="between">
      <formula>0</formula>
      <formula>0.49</formula>
    </cfRule>
  </conditionalFormatting>
  <conditionalFormatting sqref="F18">
    <cfRule type="cellIs" dxfId="181" priority="51" stopIfTrue="1" operator="equal">
      <formula>0</formula>
    </cfRule>
  </conditionalFormatting>
  <conditionalFormatting sqref="F31">
    <cfRule type="cellIs" dxfId="180" priority="46" operator="between">
      <formula>0</formula>
      <formula>0.5</formula>
    </cfRule>
    <cfRule type="cellIs" dxfId="179" priority="47" operator="between">
      <formula>0</formula>
      <formula>0.49</formula>
    </cfRule>
  </conditionalFormatting>
  <conditionalFormatting sqref="F31">
    <cfRule type="cellIs" dxfId="178" priority="45" stopIfTrue="1" operator="equal">
      <formula>0</formula>
    </cfRule>
  </conditionalFormatting>
  <conditionalFormatting sqref="F32">
    <cfRule type="cellIs" dxfId="177" priority="37" operator="between">
      <formula>0</formula>
      <formula>0.5</formula>
    </cfRule>
    <cfRule type="cellIs" dxfId="176" priority="38" operator="between">
      <formula>0</formula>
      <formula>0.49</formula>
    </cfRule>
  </conditionalFormatting>
  <conditionalFormatting sqref="F32">
    <cfRule type="cellIs" dxfId="175" priority="36" stopIfTrue="1" operator="equal">
      <formula>0</formula>
    </cfRule>
  </conditionalFormatting>
  <conditionalFormatting sqref="F19">
    <cfRule type="cellIs" dxfId="174" priority="23" operator="between">
      <formula>0</formula>
      <formula>0.5</formula>
    </cfRule>
    <cfRule type="cellIs" dxfId="173" priority="24" operator="between">
      <formula>0</formula>
      <formula>0.49</formula>
    </cfRule>
  </conditionalFormatting>
  <conditionalFormatting sqref="F19">
    <cfRule type="cellIs" dxfId="172" priority="22" stopIfTrue="1" operator="equal">
      <formula>0</formula>
    </cfRule>
  </conditionalFormatting>
  <conditionalFormatting sqref="F33">
    <cfRule type="cellIs" dxfId="171" priority="20" operator="between">
      <formula>0</formula>
      <formula>0.5</formula>
    </cfRule>
    <cfRule type="cellIs" dxfId="170" priority="21" operator="between">
      <formula>0</formula>
      <formula>0.49</formula>
    </cfRule>
  </conditionalFormatting>
  <conditionalFormatting sqref="F33">
    <cfRule type="cellIs" dxfId="169" priority="19" stopIfTrue="1" operator="equal">
      <formula>0</formula>
    </cfRule>
  </conditionalFormatting>
  <conditionalFormatting sqref="I36:I37">
    <cfRule type="cellIs" dxfId="168" priority="13" operator="between">
      <formula>0</formula>
      <formula>0.5</formula>
    </cfRule>
    <cfRule type="cellIs" dxfId="167" priority="14" operator="between">
      <formula>0</formula>
      <formula>0.49</formula>
    </cfRule>
  </conditionalFormatting>
  <conditionalFormatting sqref="F34">
    <cfRule type="cellIs" dxfId="166" priority="9" operator="between">
      <formula>0</formula>
      <formula>0.5</formula>
    </cfRule>
    <cfRule type="cellIs" dxfId="165" priority="10" operator="between">
      <formula>0</formula>
      <formula>0.49</formula>
    </cfRule>
  </conditionalFormatting>
  <conditionalFormatting sqref="F34">
    <cfRule type="cellIs" dxfId="164" priority="8" stopIfTrue="1" operator="equal">
      <formula>0</formula>
    </cfRule>
  </conditionalFormatting>
  <conditionalFormatting sqref="I37:I38">
    <cfRule type="cellIs" dxfId="163" priority="4" operator="between">
      <formula>0</formula>
      <formula>0.5</formula>
    </cfRule>
    <cfRule type="cellIs" dxfId="162" priority="5" operator="between">
      <formula>0</formula>
      <formula>0.49</formula>
    </cfRule>
  </conditionalFormatting>
  <conditionalFormatting sqref="F35:F36">
    <cfRule type="cellIs" dxfId="161" priority="2" operator="between">
      <formula>0</formula>
      <formula>0.5</formula>
    </cfRule>
    <cfRule type="cellIs" dxfId="160" priority="3" operator="between">
      <formula>0</formula>
      <formula>0.49</formula>
    </cfRule>
  </conditionalFormatting>
  <conditionalFormatting sqref="F35:F36">
    <cfRule type="cellIs" dxfId="159" priority="1" stopIfTrue="1" operator="equal">
      <formula>0</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223</v>
      </c>
      <c r="B1" s="1"/>
      <c r="C1" s="1"/>
      <c r="D1" s="1"/>
      <c r="E1" s="1"/>
      <c r="F1" s="1"/>
      <c r="G1" s="1"/>
      <c r="H1" s="1"/>
    </row>
    <row r="2" spans="1:8" x14ac:dyDescent="0.2">
      <c r="A2" s="1"/>
      <c r="B2" s="1"/>
      <c r="C2" s="1"/>
      <c r="D2" s="1"/>
      <c r="E2" s="1"/>
      <c r="F2" s="1"/>
      <c r="G2" s="55" t="s">
        <v>224</v>
      </c>
      <c r="H2" s="1"/>
    </row>
    <row r="3" spans="1:8" x14ac:dyDescent="0.2">
      <c r="A3" s="70"/>
      <c r="B3" s="810">
        <f>INDICE!A3</f>
        <v>44531</v>
      </c>
      <c r="C3" s="811"/>
      <c r="D3" s="811" t="s">
        <v>115</v>
      </c>
      <c r="E3" s="811"/>
      <c r="F3" s="811" t="s">
        <v>116</v>
      </c>
      <c r="G3" s="811"/>
      <c r="H3" s="1"/>
    </row>
    <row r="4" spans="1:8" x14ac:dyDescent="0.2">
      <c r="A4" s="66"/>
      <c r="B4" s="620" t="s">
        <v>56</v>
      </c>
      <c r="C4" s="620" t="s">
        <v>452</v>
      </c>
      <c r="D4" s="620" t="s">
        <v>56</v>
      </c>
      <c r="E4" s="620" t="s">
        <v>452</v>
      </c>
      <c r="F4" s="620" t="s">
        <v>56</v>
      </c>
      <c r="G4" s="621" t="s">
        <v>452</v>
      </c>
      <c r="H4" s="1"/>
    </row>
    <row r="5" spans="1:8" x14ac:dyDescent="0.2">
      <c r="A5" s="157" t="s">
        <v>8</v>
      </c>
      <c r="B5" s="400">
        <v>66.77</v>
      </c>
      <c r="C5" s="485">
        <v>77.043225599090178</v>
      </c>
      <c r="D5" s="400">
        <v>69.1595119482473</v>
      </c>
      <c r="E5" s="485">
        <v>88.751804126816808</v>
      </c>
      <c r="F5" s="400">
        <v>58.688473951443882</v>
      </c>
      <c r="G5" s="485">
        <v>60.173995271599992</v>
      </c>
      <c r="H5" s="1"/>
    </row>
    <row r="6" spans="1:8" x14ac:dyDescent="0.2">
      <c r="A6" s="1"/>
      <c r="B6" s="1"/>
      <c r="C6" s="1"/>
      <c r="D6" s="1"/>
      <c r="E6" s="1"/>
      <c r="F6" s="1"/>
      <c r="G6" s="79" t="s">
        <v>221</v>
      </c>
      <c r="H6" s="1"/>
    </row>
    <row r="7" spans="1:8" x14ac:dyDescent="0.2">
      <c r="A7" s="80" t="s">
        <v>125</v>
      </c>
      <c r="B7" s="1"/>
      <c r="C7" s="1"/>
      <c r="D7" s="1"/>
      <c r="E7" s="1"/>
      <c r="F7" s="1"/>
      <c r="G7" s="1"/>
      <c r="H7" s="1"/>
    </row>
    <row r="21" spans="7:7" x14ac:dyDescent="0.2">
      <c r="G21" t="s">
        <v>520</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456</v>
      </c>
      <c r="B1" s="158"/>
      <c r="C1" s="15"/>
      <c r="D1" s="15"/>
      <c r="E1" s="15"/>
      <c r="F1" s="15"/>
      <c r="G1" s="15"/>
      <c r="H1" s="1"/>
    </row>
    <row r="2" spans="1:8" x14ac:dyDescent="0.2">
      <c r="A2" s="159" t="s">
        <v>372</v>
      </c>
      <c r="B2" s="159"/>
      <c r="C2" s="160"/>
      <c r="D2" s="160"/>
      <c r="E2" s="160"/>
      <c r="F2" s="160"/>
      <c r="G2" s="160"/>
      <c r="H2" s="161" t="s">
        <v>151</v>
      </c>
    </row>
    <row r="3" spans="1:8" ht="14.1" customHeight="1" x14ac:dyDescent="0.2">
      <c r="A3" s="162"/>
      <c r="B3" s="810">
        <f>INDICE!A3</f>
        <v>44531</v>
      </c>
      <c r="C3" s="811"/>
      <c r="D3" s="811" t="s">
        <v>115</v>
      </c>
      <c r="E3" s="811"/>
      <c r="F3" s="811" t="s">
        <v>116</v>
      </c>
      <c r="G3" s="811"/>
      <c r="H3" s="811"/>
    </row>
    <row r="4" spans="1:8" x14ac:dyDescent="0.2">
      <c r="A4" s="160"/>
      <c r="B4" s="63" t="s">
        <v>47</v>
      </c>
      <c r="C4" s="63" t="s">
        <v>452</v>
      </c>
      <c r="D4" s="63" t="s">
        <v>47</v>
      </c>
      <c r="E4" s="63" t="s">
        <v>452</v>
      </c>
      <c r="F4" s="63" t="s">
        <v>47</v>
      </c>
      <c r="G4" s="64" t="s">
        <v>452</v>
      </c>
      <c r="H4" s="64" t="s">
        <v>106</v>
      </c>
    </row>
    <row r="5" spans="1:8" x14ac:dyDescent="0.2">
      <c r="A5" s="160" t="s">
        <v>225</v>
      </c>
      <c r="B5" s="163"/>
      <c r="C5" s="163"/>
      <c r="D5" s="163"/>
      <c r="E5" s="163"/>
      <c r="F5" s="163"/>
      <c r="G5" s="164"/>
      <c r="H5" s="165"/>
    </row>
    <row r="6" spans="1:8" x14ac:dyDescent="0.2">
      <c r="A6" s="1" t="s">
        <v>413</v>
      </c>
      <c r="B6" s="466">
        <v>130.566</v>
      </c>
      <c r="C6" s="402">
        <v>51.82093023255814</v>
      </c>
      <c r="D6" s="240">
        <v>729.40900000000011</v>
      </c>
      <c r="E6" s="402">
        <v>-26.839618856569697</v>
      </c>
      <c r="F6" s="240">
        <v>729.40900000000011</v>
      </c>
      <c r="G6" s="402">
        <v>-26.839618856569697</v>
      </c>
      <c r="H6" s="402">
        <v>4.6629339362981037</v>
      </c>
    </row>
    <row r="7" spans="1:8" x14ac:dyDescent="0.2">
      <c r="A7" s="1" t="s">
        <v>48</v>
      </c>
      <c r="B7" s="466">
        <v>29.134</v>
      </c>
      <c r="C7" s="405">
        <v>-56.516417910447757</v>
      </c>
      <c r="D7" s="466">
        <v>522.13299999999992</v>
      </c>
      <c r="E7" s="405">
        <v>-51.156875584658565</v>
      </c>
      <c r="F7" s="240">
        <v>522.13299999999992</v>
      </c>
      <c r="G7" s="402">
        <v>-51.156875584658565</v>
      </c>
      <c r="H7" s="402">
        <v>3.3378689938856483</v>
      </c>
    </row>
    <row r="8" spans="1:8" x14ac:dyDescent="0.2">
      <c r="A8" s="1" t="s">
        <v>49</v>
      </c>
      <c r="B8" s="466">
        <v>115.938</v>
      </c>
      <c r="C8" s="402">
        <v>182.77560975609757</v>
      </c>
      <c r="D8" s="240">
        <v>670.58399999999995</v>
      </c>
      <c r="E8" s="402">
        <v>-45.392182410423459</v>
      </c>
      <c r="F8" s="240">
        <v>670.58399999999995</v>
      </c>
      <c r="G8" s="402">
        <v>-45.392182410423459</v>
      </c>
      <c r="H8" s="402">
        <v>4.2868800504772038</v>
      </c>
    </row>
    <row r="9" spans="1:8" x14ac:dyDescent="0.2">
      <c r="A9" s="1" t="s">
        <v>122</v>
      </c>
      <c r="B9" s="466">
        <v>563.86700000000008</v>
      </c>
      <c r="C9" s="402">
        <v>23.384463894967194</v>
      </c>
      <c r="D9" s="240">
        <v>7025.2550000000001</v>
      </c>
      <c r="E9" s="402">
        <v>-2.5893649473100373</v>
      </c>
      <c r="F9" s="240">
        <v>7025.2550000000001</v>
      </c>
      <c r="G9" s="402">
        <v>-2.5893649473100373</v>
      </c>
      <c r="H9" s="402">
        <v>44.910742739187377</v>
      </c>
    </row>
    <row r="10" spans="1:8" x14ac:dyDescent="0.2">
      <c r="A10" s="1" t="s">
        <v>123</v>
      </c>
      <c r="B10" s="466">
        <v>405.34900000000005</v>
      </c>
      <c r="C10" s="402">
        <v>43.232862190812739</v>
      </c>
      <c r="D10" s="240">
        <v>3951.7280000000005</v>
      </c>
      <c r="E10" s="402">
        <v>-0.56044287871161247</v>
      </c>
      <c r="F10" s="240">
        <v>3951.7280000000005</v>
      </c>
      <c r="G10" s="402">
        <v>-0.56044287871161247</v>
      </c>
      <c r="H10" s="402">
        <v>25.26243383097745</v>
      </c>
    </row>
    <row r="11" spans="1:8" x14ac:dyDescent="0.2">
      <c r="A11" s="1" t="s">
        <v>226</v>
      </c>
      <c r="B11" s="466">
        <v>183.79</v>
      </c>
      <c r="C11" s="402">
        <v>10.053892215568858</v>
      </c>
      <c r="D11" s="240">
        <v>2743.5960000000005</v>
      </c>
      <c r="E11" s="402">
        <v>29.292931196984</v>
      </c>
      <c r="F11" s="240">
        <v>2743.5960000000005</v>
      </c>
      <c r="G11" s="402">
        <v>29.292931196984</v>
      </c>
      <c r="H11" s="402">
        <v>17.539140449174237</v>
      </c>
    </row>
    <row r="12" spans="1:8" x14ac:dyDescent="0.2">
      <c r="A12" s="168" t="s">
        <v>227</v>
      </c>
      <c r="B12" s="467">
        <v>1428.6439999999998</v>
      </c>
      <c r="C12" s="170">
        <v>29.758764759309699</v>
      </c>
      <c r="D12" s="169">
        <v>15642.704999999998</v>
      </c>
      <c r="E12" s="170">
        <v>-5.7781893747741346</v>
      </c>
      <c r="F12" s="169">
        <v>15642.704999999998</v>
      </c>
      <c r="G12" s="170">
        <v>-5.7781893747741346</v>
      </c>
      <c r="H12" s="170">
        <v>100</v>
      </c>
    </row>
    <row r="13" spans="1:8" x14ac:dyDescent="0.2">
      <c r="A13" s="145" t="s">
        <v>228</v>
      </c>
      <c r="B13" s="468"/>
      <c r="C13" s="172"/>
      <c r="D13" s="171"/>
      <c r="E13" s="172"/>
      <c r="F13" s="171"/>
      <c r="G13" s="172"/>
      <c r="H13" s="172"/>
    </row>
    <row r="14" spans="1:8" x14ac:dyDescent="0.2">
      <c r="A14" s="1" t="s">
        <v>413</v>
      </c>
      <c r="B14" s="466">
        <v>31.44</v>
      </c>
      <c r="C14" s="466">
        <v>57.2</v>
      </c>
      <c r="D14" s="240">
        <v>518.15099999999995</v>
      </c>
      <c r="E14" s="402">
        <v>16.177354260089675</v>
      </c>
      <c r="F14" s="240">
        <v>518.15099999999995</v>
      </c>
      <c r="G14" s="402">
        <v>16.177354260089675</v>
      </c>
      <c r="H14" s="402">
        <v>2.4267680878762339</v>
      </c>
    </row>
    <row r="15" spans="1:8" x14ac:dyDescent="0.2">
      <c r="A15" s="1" t="s">
        <v>48</v>
      </c>
      <c r="B15" s="466">
        <v>500.88600000000008</v>
      </c>
      <c r="C15" s="402">
        <v>-2.7405825242718289</v>
      </c>
      <c r="D15" s="240">
        <v>4811.6869999999999</v>
      </c>
      <c r="E15" s="402">
        <v>6.2651722614840963</v>
      </c>
      <c r="F15" s="240">
        <v>4811.6869999999999</v>
      </c>
      <c r="G15" s="402">
        <v>6.2651722614840963</v>
      </c>
      <c r="H15" s="402">
        <v>22.535609234468197</v>
      </c>
    </row>
    <row r="16" spans="1:8" x14ac:dyDescent="0.2">
      <c r="A16" s="1" t="s">
        <v>49</v>
      </c>
      <c r="B16" s="466">
        <v>46.367000000000004</v>
      </c>
      <c r="C16" s="478">
        <v>209.11333333333334</v>
      </c>
      <c r="D16" s="240">
        <v>735.94600000000003</v>
      </c>
      <c r="E16" s="402">
        <v>41.800770712909447</v>
      </c>
      <c r="F16" s="240">
        <v>735.94600000000003</v>
      </c>
      <c r="G16" s="402">
        <v>41.800770712909447</v>
      </c>
      <c r="H16" s="402">
        <v>3.4468142823234209</v>
      </c>
    </row>
    <row r="17" spans="1:8" x14ac:dyDescent="0.2">
      <c r="A17" s="1" t="s">
        <v>122</v>
      </c>
      <c r="B17" s="466">
        <v>840.65800000000002</v>
      </c>
      <c r="C17" s="402">
        <v>-7.6199999999999974</v>
      </c>
      <c r="D17" s="240">
        <v>8616.5489999999991</v>
      </c>
      <c r="E17" s="402">
        <v>-5.881496450027317</v>
      </c>
      <c r="F17" s="240">
        <v>8616.5489999999991</v>
      </c>
      <c r="G17" s="402">
        <v>-5.881496450027317</v>
      </c>
      <c r="H17" s="402">
        <v>40.355738270932356</v>
      </c>
    </row>
    <row r="18" spans="1:8" x14ac:dyDescent="0.2">
      <c r="A18" s="1" t="s">
        <v>123</v>
      </c>
      <c r="B18" s="466">
        <v>173.44200000000001</v>
      </c>
      <c r="C18" s="402">
        <v>-18.952336448598128</v>
      </c>
      <c r="D18" s="240">
        <v>2013.769</v>
      </c>
      <c r="E18" s="402">
        <v>-19.610019960079843</v>
      </c>
      <c r="F18" s="240">
        <v>2013.769</v>
      </c>
      <c r="G18" s="402">
        <v>-19.610019960079843</v>
      </c>
      <c r="H18" s="402">
        <v>9.431517734317671</v>
      </c>
    </row>
    <row r="19" spans="1:8" x14ac:dyDescent="0.2">
      <c r="A19" s="1" t="s">
        <v>226</v>
      </c>
      <c r="B19" s="466">
        <v>584.40499999999986</v>
      </c>
      <c r="C19" s="402">
        <v>103.62543554006965</v>
      </c>
      <c r="D19" s="240">
        <v>4655.3819999999996</v>
      </c>
      <c r="E19" s="402">
        <v>-4.1313426688632697</v>
      </c>
      <c r="F19" s="240">
        <v>4655.3819999999996</v>
      </c>
      <c r="G19" s="402">
        <v>-4.1313426688632697</v>
      </c>
      <c r="H19" s="402">
        <v>21.80355239008211</v>
      </c>
    </row>
    <row r="20" spans="1:8" x14ac:dyDescent="0.2">
      <c r="A20" s="173" t="s">
        <v>229</v>
      </c>
      <c r="B20" s="469">
        <v>2177.1980000000003</v>
      </c>
      <c r="C20" s="175">
        <v>11.024885262621128</v>
      </c>
      <c r="D20" s="174">
        <v>21351.484</v>
      </c>
      <c r="E20" s="175">
        <v>-2.9874869371620685</v>
      </c>
      <c r="F20" s="174">
        <v>21351.484</v>
      </c>
      <c r="G20" s="175">
        <v>-2.9874869371620685</v>
      </c>
      <c r="H20" s="175">
        <v>100</v>
      </c>
    </row>
    <row r="21" spans="1:8" x14ac:dyDescent="0.2">
      <c r="A21" s="145" t="s">
        <v>457</v>
      </c>
      <c r="B21" s="470"/>
      <c r="C21" s="404"/>
      <c r="D21" s="403"/>
      <c r="E21" s="404"/>
      <c r="F21" s="403"/>
      <c r="G21" s="404"/>
      <c r="H21" s="404"/>
    </row>
    <row r="22" spans="1:8" x14ac:dyDescent="0.2">
      <c r="A22" s="1" t="s">
        <v>413</v>
      </c>
      <c r="B22" s="466">
        <v>-99.126000000000005</v>
      </c>
      <c r="C22" s="402">
        <v>50.190909090909095</v>
      </c>
      <c r="D22" s="240">
        <v>-211.25800000000015</v>
      </c>
      <c r="E22" s="402">
        <v>-61.659165154264947</v>
      </c>
      <c r="F22" s="240">
        <v>-211.25800000000015</v>
      </c>
      <c r="G22" s="402">
        <v>-61.659165154264947</v>
      </c>
      <c r="H22" s="405" t="s">
        <v>458</v>
      </c>
    </row>
    <row r="23" spans="1:8" x14ac:dyDescent="0.2">
      <c r="A23" s="1" t="s">
        <v>48</v>
      </c>
      <c r="B23" s="466">
        <v>471.75200000000007</v>
      </c>
      <c r="C23" s="402">
        <v>5.301785714285729</v>
      </c>
      <c r="D23" s="240">
        <v>4289.5540000000001</v>
      </c>
      <c r="E23" s="402">
        <v>24.011390575310788</v>
      </c>
      <c r="F23" s="240">
        <v>4289.5540000000001</v>
      </c>
      <c r="G23" s="402">
        <v>24.011390575310788</v>
      </c>
      <c r="H23" s="405" t="s">
        <v>458</v>
      </c>
    </row>
    <row r="24" spans="1:8" x14ac:dyDescent="0.2">
      <c r="A24" s="1" t="s">
        <v>49</v>
      </c>
      <c r="B24" s="466">
        <v>-69.570999999999998</v>
      </c>
      <c r="C24" s="405">
        <v>167.58076923076922</v>
      </c>
      <c r="D24" s="240">
        <v>65.36200000000008</v>
      </c>
      <c r="E24" s="402">
        <v>-109.21889985895629</v>
      </c>
      <c r="F24" s="240">
        <v>65.36200000000008</v>
      </c>
      <c r="G24" s="402">
        <v>-109.21889985895629</v>
      </c>
      <c r="H24" s="405" t="s">
        <v>458</v>
      </c>
    </row>
    <row r="25" spans="1:8" x14ac:dyDescent="0.2">
      <c r="A25" s="1" t="s">
        <v>122</v>
      </c>
      <c r="B25" s="466">
        <v>276.79099999999994</v>
      </c>
      <c r="C25" s="402">
        <v>-38.898233995585002</v>
      </c>
      <c r="D25" s="240">
        <v>1591.293999999999</v>
      </c>
      <c r="E25" s="402">
        <v>-18.101183736490018</v>
      </c>
      <c r="F25" s="240">
        <v>1591.293999999999</v>
      </c>
      <c r="G25" s="402">
        <v>-18.101183736490018</v>
      </c>
      <c r="H25" s="405" t="s">
        <v>458</v>
      </c>
    </row>
    <row r="26" spans="1:8" x14ac:dyDescent="0.2">
      <c r="A26" s="1" t="s">
        <v>123</v>
      </c>
      <c r="B26" s="466">
        <v>-231.90700000000004</v>
      </c>
      <c r="C26" s="402">
        <v>236.09710144927541</v>
      </c>
      <c r="D26" s="240">
        <v>-1937.9590000000005</v>
      </c>
      <c r="E26" s="402">
        <v>31.923689584751568</v>
      </c>
      <c r="F26" s="240">
        <v>-1937.9590000000005</v>
      </c>
      <c r="G26" s="402">
        <v>31.923689584751568</v>
      </c>
      <c r="H26" s="405" t="s">
        <v>458</v>
      </c>
    </row>
    <row r="27" spans="1:8" x14ac:dyDescent="0.2">
      <c r="A27" s="1" t="s">
        <v>226</v>
      </c>
      <c r="B27" s="466">
        <v>400.6149999999999</v>
      </c>
      <c r="C27" s="402">
        <v>233.84583333333327</v>
      </c>
      <c r="D27" s="240">
        <v>1911.7859999999991</v>
      </c>
      <c r="E27" s="402">
        <v>-30.073664959765946</v>
      </c>
      <c r="F27" s="240">
        <v>1911.7859999999991</v>
      </c>
      <c r="G27" s="402">
        <v>-30.073664959765946</v>
      </c>
      <c r="H27" s="405" t="s">
        <v>458</v>
      </c>
    </row>
    <row r="28" spans="1:8" x14ac:dyDescent="0.2">
      <c r="A28" s="173" t="s">
        <v>230</v>
      </c>
      <c r="B28" s="469">
        <v>748.55400000000054</v>
      </c>
      <c r="C28" s="175">
        <v>-12.958837209302262</v>
      </c>
      <c r="D28" s="174">
        <v>5708.7790000000023</v>
      </c>
      <c r="E28" s="175">
        <v>5.5812650268171309</v>
      </c>
      <c r="F28" s="174">
        <v>5708.7790000000023</v>
      </c>
      <c r="G28" s="175">
        <v>5.5812650268171309</v>
      </c>
      <c r="H28" s="401" t="s">
        <v>458</v>
      </c>
    </row>
    <row r="29" spans="1:8" x14ac:dyDescent="0.2">
      <c r="A29" s="80" t="s">
        <v>125</v>
      </c>
      <c r="B29" s="166"/>
      <c r="C29" s="166"/>
      <c r="D29" s="166"/>
      <c r="E29" s="166"/>
      <c r="F29" s="166"/>
      <c r="G29" s="166"/>
      <c r="H29" s="161" t="s">
        <v>221</v>
      </c>
    </row>
    <row r="30" spans="1:8" x14ac:dyDescent="0.2">
      <c r="A30" s="711" t="s">
        <v>535</v>
      </c>
      <c r="B30" s="166"/>
      <c r="C30" s="166"/>
      <c r="D30" s="166"/>
      <c r="E30" s="166"/>
      <c r="F30" s="166"/>
      <c r="G30" s="167"/>
      <c r="H30" s="167"/>
    </row>
    <row r="31" spans="1:8" x14ac:dyDescent="0.2">
      <c r="A31" s="133" t="s">
        <v>459</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460</v>
      </c>
      <c r="B1" s="158"/>
      <c r="C1" s="1"/>
      <c r="D1" s="1"/>
      <c r="E1" s="1"/>
      <c r="F1" s="1"/>
      <c r="G1" s="1"/>
      <c r="H1" s="1"/>
    </row>
    <row r="2" spans="1:8" x14ac:dyDescent="0.2">
      <c r="A2" s="388"/>
      <c r="B2" s="388"/>
      <c r="C2" s="388"/>
      <c r="D2" s="388"/>
      <c r="E2" s="388"/>
      <c r="F2" s="1"/>
      <c r="G2" s="1"/>
      <c r="H2" s="390" t="s">
        <v>151</v>
      </c>
    </row>
    <row r="3" spans="1:8" ht="14.65" customHeight="1" x14ac:dyDescent="0.2">
      <c r="A3" s="830" t="s">
        <v>454</v>
      </c>
      <c r="B3" s="828" t="s">
        <v>455</v>
      </c>
      <c r="C3" s="813">
        <f>INDICE!A3</f>
        <v>44531</v>
      </c>
      <c r="D3" s="812">
        <v>41671</v>
      </c>
      <c r="E3" s="812">
        <v>41671</v>
      </c>
      <c r="F3" s="811" t="s">
        <v>116</v>
      </c>
      <c r="G3" s="811"/>
      <c r="H3" s="811"/>
    </row>
    <row r="4" spans="1:8" x14ac:dyDescent="0.2">
      <c r="A4" s="831"/>
      <c r="B4" s="829"/>
      <c r="C4" s="82" t="s">
        <v>463</v>
      </c>
      <c r="D4" s="82" t="s">
        <v>464</v>
      </c>
      <c r="E4" s="82" t="s">
        <v>231</v>
      </c>
      <c r="F4" s="82" t="s">
        <v>463</v>
      </c>
      <c r="G4" s="82" t="s">
        <v>464</v>
      </c>
      <c r="H4" s="82" t="s">
        <v>231</v>
      </c>
    </row>
    <row r="5" spans="1:8" x14ac:dyDescent="0.2">
      <c r="A5" s="406"/>
      <c r="B5" s="544" t="s">
        <v>200</v>
      </c>
      <c r="C5" s="141">
        <v>0</v>
      </c>
      <c r="D5" s="141">
        <v>8.9969999999999999</v>
      </c>
      <c r="E5" s="177">
        <v>8.9969999999999999</v>
      </c>
      <c r="F5" s="143">
        <v>0</v>
      </c>
      <c r="G5" s="141">
        <v>222.57999999999998</v>
      </c>
      <c r="H5" s="176">
        <v>222.57999999999998</v>
      </c>
    </row>
    <row r="6" spans="1:8" x14ac:dyDescent="0.2">
      <c r="A6" s="653"/>
      <c r="B6" s="730" t="s">
        <v>232</v>
      </c>
      <c r="C6" s="141">
        <v>95.28</v>
      </c>
      <c r="D6" s="141">
        <v>221.34399999999999</v>
      </c>
      <c r="E6" s="177">
        <v>126.06399999999999</v>
      </c>
      <c r="F6" s="143">
        <v>937.03399999999999</v>
      </c>
      <c r="G6" s="141">
        <v>2252.0889999999999</v>
      </c>
      <c r="H6" s="177">
        <v>1315.0549999999998</v>
      </c>
    </row>
    <row r="7" spans="1:8" x14ac:dyDescent="0.2">
      <c r="A7" s="653"/>
      <c r="B7" s="679" t="s">
        <v>201</v>
      </c>
      <c r="C7" s="141">
        <v>0</v>
      </c>
      <c r="D7" s="96">
        <v>6.2E-2</v>
      </c>
      <c r="E7" s="779">
        <v>6.2E-2</v>
      </c>
      <c r="F7" s="143">
        <v>5</v>
      </c>
      <c r="G7" s="141">
        <v>12.747</v>
      </c>
      <c r="H7" s="177">
        <v>7.7469999999999999</v>
      </c>
    </row>
    <row r="8" spans="1:8" x14ac:dyDescent="0.2">
      <c r="A8" s="680" t="s">
        <v>306</v>
      </c>
      <c r="B8" s="678"/>
      <c r="C8" s="146">
        <v>95.28</v>
      </c>
      <c r="D8" s="178">
        <v>230.40300000000002</v>
      </c>
      <c r="E8" s="146">
        <v>135.12300000000002</v>
      </c>
      <c r="F8" s="146">
        <v>942.03399999999999</v>
      </c>
      <c r="G8" s="178">
        <v>2487.4159999999997</v>
      </c>
      <c r="H8" s="146">
        <v>1545.3819999999996</v>
      </c>
    </row>
    <row r="9" spans="1:8" x14ac:dyDescent="0.2">
      <c r="A9" s="406"/>
      <c r="B9" s="545" t="s">
        <v>570</v>
      </c>
      <c r="C9" s="144">
        <v>0</v>
      </c>
      <c r="D9" s="144">
        <v>0</v>
      </c>
      <c r="E9" s="179">
        <v>0</v>
      </c>
      <c r="F9" s="144">
        <v>461.13099999999997</v>
      </c>
      <c r="G9" s="96">
        <v>86.491</v>
      </c>
      <c r="H9" s="179">
        <v>-374.64</v>
      </c>
    </row>
    <row r="10" spans="1:8" x14ac:dyDescent="0.2">
      <c r="A10" s="406"/>
      <c r="B10" s="545" t="s">
        <v>683</v>
      </c>
      <c r="C10" s="144">
        <v>0</v>
      </c>
      <c r="D10" s="141">
        <v>0</v>
      </c>
      <c r="E10" s="179">
        <v>0</v>
      </c>
      <c r="F10" s="144">
        <v>0</v>
      </c>
      <c r="G10" s="141">
        <v>123.386</v>
      </c>
      <c r="H10" s="179">
        <v>123.386</v>
      </c>
    </row>
    <row r="11" spans="1:8" x14ac:dyDescent="0.2">
      <c r="A11" s="653"/>
      <c r="B11" s="679" t="s">
        <v>233</v>
      </c>
      <c r="C11" s="141">
        <v>0</v>
      </c>
      <c r="D11" s="141">
        <v>26.271999999999998</v>
      </c>
      <c r="E11" s="177">
        <v>26.271999999999998</v>
      </c>
      <c r="F11" s="143">
        <v>1</v>
      </c>
      <c r="G11" s="141">
        <v>393.77199999999988</v>
      </c>
      <c r="H11" s="177">
        <v>392.77199999999988</v>
      </c>
    </row>
    <row r="12" spans="1:8" x14ac:dyDescent="0.2">
      <c r="A12" s="682" t="s">
        <v>461</v>
      </c>
      <c r="C12" s="146">
        <v>0</v>
      </c>
      <c r="D12" s="146">
        <v>26.271999999999998</v>
      </c>
      <c r="E12" s="146">
        <v>26.271999999999998</v>
      </c>
      <c r="F12" s="146">
        <v>462.13099999999997</v>
      </c>
      <c r="G12" s="146">
        <v>603.64899999999989</v>
      </c>
      <c r="H12" s="178">
        <v>141.51799999999992</v>
      </c>
    </row>
    <row r="13" spans="1:8" x14ac:dyDescent="0.2">
      <c r="A13" s="683"/>
      <c r="B13" s="681" t="s">
        <v>234</v>
      </c>
      <c r="C13" s="144">
        <v>3.9009999999999998</v>
      </c>
      <c r="D13" s="141">
        <v>227.19900000000001</v>
      </c>
      <c r="E13" s="179">
        <v>223.298</v>
      </c>
      <c r="F13" s="144">
        <v>669.60399999999993</v>
      </c>
      <c r="G13" s="141">
        <v>1035.5990000000002</v>
      </c>
      <c r="H13" s="179">
        <v>365.99500000000023</v>
      </c>
    </row>
    <row r="14" spans="1:8" x14ac:dyDescent="0.2">
      <c r="A14" s="406"/>
      <c r="B14" s="545" t="s">
        <v>235</v>
      </c>
      <c r="C14" s="144">
        <v>37.683999999999997</v>
      </c>
      <c r="D14" s="141">
        <v>218.892</v>
      </c>
      <c r="E14" s="179">
        <v>181.208</v>
      </c>
      <c r="F14" s="144">
        <v>520.91200000000003</v>
      </c>
      <c r="G14" s="141">
        <v>2455.9049999999997</v>
      </c>
      <c r="H14" s="179">
        <v>1934.9929999999997</v>
      </c>
    </row>
    <row r="15" spans="1:8" x14ac:dyDescent="0.2">
      <c r="A15" s="406"/>
      <c r="B15" s="545" t="s">
        <v>236</v>
      </c>
      <c r="C15" s="144">
        <v>124.72199999999999</v>
      </c>
      <c r="D15" s="144">
        <v>9.8710000000000004</v>
      </c>
      <c r="E15" s="177">
        <v>-114.851</v>
      </c>
      <c r="F15" s="144">
        <v>361.02299999999997</v>
      </c>
      <c r="G15" s="144">
        <v>424.54399999999998</v>
      </c>
      <c r="H15" s="177">
        <v>63.521000000000015</v>
      </c>
    </row>
    <row r="16" spans="1:8" x14ac:dyDescent="0.2">
      <c r="A16" s="406"/>
      <c r="B16" s="545" t="s">
        <v>206</v>
      </c>
      <c r="C16" s="144">
        <v>246.76300000000001</v>
      </c>
      <c r="D16" s="141">
        <v>180.39599999999999</v>
      </c>
      <c r="E16" s="177">
        <v>-66.367000000000019</v>
      </c>
      <c r="F16" s="144">
        <v>2423.866</v>
      </c>
      <c r="G16" s="141">
        <v>2086.1039999999998</v>
      </c>
      <c r="H16" s="177">
        <v>-337.76200000000017</v>
      </c>
    </row>
    <row r="17" spans="1:8" x14ac:dyDescent="0.2">
      <c r="A17" s="406"/>
      <c r="B17" s="545" t="s">
        <v>285</v>
      </c>
      <c r="C17" s="144">
        <v>0</v>
      </c>
      <c r="D17" s="96">
        <v>4.1000000000000002E-2</v>
      </c>
      <c r="E17" s="779">
        <v>4.1000000000000002E-2</v>
      </c>
      <c r="F17" s="144">
        <v>0</v>
      </c>
      <c r="G17" s="141">
        <v>385.32099999999997</v>
      </c>
      <c r="H17" s="177">
        <v>385.32099999999997</v>
      </c>
    </row>
    <row r="18" spans="1:8" x14ac:dyDescent="0.2">
      <c r="A18" s="406"/>
      <c r="B18" s="545" t="s">
        <v>549</v>
      </c>
      <c r="C18" s="144">
        <v>102.1</v>
      </c>
      <c r="D18" s="141">
        <v>243.61500000000001</v>
      </c>
      <c r="E18" s="762">
        <v>141.51500000000001</v>
      </c>
      <c r="F18" s="144">
        <v>1019.9580000000001</v>
      </c>
      <c r="G18" s="141">
        <v>1821.3890000000001</v>
      </c>
      <c r="H18" s="177">
        <v>801.43100000000004</v>
      </c>
    </row>
    <row r="19" spans="1:8" x14ac:dyDescent="0.2">
      <c r="A19" s="406"/>
      <c r="B19" s="545" t="s">
        <v>237</v>
      </c>
      <c r="C19" s="144">
        <v>74.578000000000003</v>
      </c>
      <c r="D19" s="141">
        <v>155.517</v>
      </c>
      <c r="E19" s="177">
        <v>80.938999999999993</v>
      </c>
      <c r="F19" s="144">
        <v>1202.8629999999998</v>
      </c>
      <c r="G19" s="141">
        <v>1758.9719999999998</v>
      </c>
      <c r="H19" s="177">
        <v>556.10899999999992</v>
      </c>
    </row>
    <row r="20" spans="1:8" x14ac:dyDescent="0.2">
      <c r="A20" s="406"/>
      <c r="B20" s="545" t="s">
        <v>208</v>
      </c>
      <c r="C20" s="144">
        <v>39.753999999999998</v>
      </c>
      <c r="D20" s="141">
        <v>28.21</v>
      </c>
      <c r="E20" s="177">
        <v>-11.543999999999997</v>
      </c>
      <c r="F20" s="144">
        <v>463.904</v>
      </c>
      <c r="G20" s="141">
        <v>468.54299999999995</v>
      </c>
      <c r="H20" s="177">
        <v>4.6389999999999532</v>
      </c>
    </row>
    <row r="21" spans="1:8" x14ac:dyDescent="0.2">
      <c r="A21" s="406"/>
      <c r="B21" s="545" t="s">
        <v>209</v>
      </c>
      <c r="C21" s="144">
        <v>54.398000000000003</v>
      </c>
      <c r="D21" s="96">
        <v>5.2999999999999999E-2</v>
      </c>
      <c r="E21" s="177">
        <v>-54.345000000000006</v>
      </c>
      <c r="F21" s="144">
        <v>1042.3890000000001</v>
      </c>
      <c r="G21" s="96">
        <v>0.29399999999999998</v>
      </c>
      <c r="H21" s="177">
        <v>-1042.095</v>
      </c>
    </row>
    <row r="22" spans="1:8" x14ac:dyDescent="0.2">
      <c r="A22" s="406"/>
      <c r="B22" s="545" t="s">
        <v>238</v>
      </c>
      <c r="C22" s="144">
        <v>87.302999999999997</v>
      </c>
      <c r="D22" s="96">
        <v>7.5389999999999997</v>
      </c>
      <c r="E22" s="177">
        <v>-79.763999999999996</v>
      </c>
      <c r="F22" s="144">
        <v>609.68999999999994</v>
      </c>
      <c r="G22" s="141">
        <v>31.950000000000003</v>
      </c>
      <c r="H22" s="177">
        <v>-577.7399999999999</v>
      </c>
    </row>
    <row r="23" spans="1:8" x14ac:dyDescent="0.2">
      <c r="A23" s="406"/>
      <c r="B23" s="545" t="s">
        <v>239</v>
      </c>
      <c r="C23" s="96">
        <v>3.2450000000000001</v>
      </c>
      <c r="D23" s="141">
        <v>10.102</v>
      </c>
      <c r="E23" s="177">
        <v>6.8570000000000002</v>
      </c>
      <c r="F23" s="144">
        <v>71.132000000000005</v>
      </c>
      <c r="G23" s="141">
        <v>201.744</v>
      </c>
      <c r="H23" s="177">
        <v>130.61199999999999</v>
      </c>
    </row>
    <row r="24" spans="1:8" x14ac:dyDescent="0.2">
      <c r="A24" s="406"/>
      <c r="B24" s="684" t="s">
        <v>240</v>
      </c>
      <c r="C24" s="144">
        <v>171.40700000000004</v>
      </c>
      <c r="D24" s="141">
        <v>282.30600000000004</v>
      </c>
      <c r="E24" s="177">
        <v>110.899</v>
      </c>
      <c r="F24" s="144">
        <v>1806.9380000000019</v>
      </c>
      <c r="G24" s="141">
        <v>1930.5199999999986</v>
      </c>
      <c r="H24" s="177">
        <v>123.5819999999967</v>
      </c>
    </row>
    <row r="25" spans="1:8" x14ac:dyDescent="0.2">
      <c r="A25" s="682" t="s">
        <v>445</v>
      </c>
      <c r="C25" s="146">
        <v>945.85500000000002</v>
      </c>
      <c r="D25" s="146">
        <v>1363.7410000000002</v>
      </c>
      <c r="E25" s="178">
        <v>417.88600000000019</v>
      </c>
      <c r="F25" s="146">
        <v>10192.279</v>
      </c>
      <c r="G25" s="146">
        <v>12600.885</v>
      </c>
      <c r="H25" s="178">
        <v>2408.6059999999998</v>
      </c>
    </row>
    <row r="26" spans="1:8" x14ac:dyDescent="0.2">
      <c r="A26" s="683"/>
      <c r="B26" s="681" t="s">
        <v>210</v>
      </c>
      <c r="C26" s="144">
        <v>82.037999999999997</v>
      </c>
      <c r="D26" s="141">
        <v>0</v>
      </c>
      <c r="E26" s="179">
        <v>-82.037999999999997</v>
      </c>
      <c r="F26" s="144">
        <v>446.51300000000003</v>
      </c>
      <c r="G26" s="141">
        <v>65.838999999999999</v>
      </c>
      <c r="H26" s="179">
        <v>-380.67400000000004</v>
      </c>
    </row>
    <row r="27" spans="1:8" x14ac:dyDescent="0.2">
      <c r="A27" s="407"/>
      <c r="B27" s="545" t="s">
        <v>241</v>
      </c>
      <c r="C27" s="144">
        <v>105.313</v>
      </c>
      <c r="D27" s="144">
        <v>0.81599999999999995</v>
      </c>
      <c r="E27" s="177">
        <v>-104.497</v>
      </c>
      <c r="F27" s="412">
        <v>563.49700000000007</v>
      </c>
      <c r="G27" s="144">
        <v>29.712999999999997</v>
      </c>
      <c r="H27" s="177">
        <v>-533.78400000000011</v>
      </c>
    </row>
    <row r="28" spans="1:8" x14ac:dyDescent="0.2">
      <c r="A28" s="407"/>
      <c r="B28" s="545" t="s">
        <v>541</v>
      </c>
      <c r="C28" s="144">
        <v>0</v>
      </c>
      <c r="D28" s="96">
        <v>0.01</v>
      </c>
      <c r="E28" s="779">
        <v>0.01</v>
      </c>
      <c r="F28" s="144">
        <v>0</v>
      </c>
      <c r="G28" s="96">
        <v>122.89800000000001</v>
      </c>
      <c r="H28" s="177">
        <v>122.89800000000001</v>
      </c>
    </row>
    <row r="29" spans="1:8" x14ac:dyDescent="0.2">
      <c r="A29" s="407"/>
      <c r="B29" s="545" t="s">
        <v>655</v>
      </c>
      <c r="C29" s="144">
        <v>0</v>
      </c>
      <c r="D29" s="144">
        <v>0</v>
      </c>
      <c r="E29" s="177">
        <v>0</v>
      </c>
      <c r="F29" s="144">
        <v>85.418999999999997</v>
      </c>
      <c r="G29" s="144">
        <v>7.6660000000000004</v>
      </c>
      <c r="H29" s="177">
        <v>-77.753</v>
      </c>
    </row>
    <row r="30" spans="1:8" x14ac:dyDescent="0.2">
      <c r="A30" s="407"/>
      <c r="B30" s="684" t="s">
        <v>525</v>
      </c>
      <c r="C30" s="144">
        <v>9.9850000000000136</v>
      </c>
      <c r="D30" s="141">
        <v>67.046000000000006</v>
      </c>
      <c r="E30" s="177">
        <v>57.060999999999993</v>
      </c>
      <c r="F30" s="144">
        <v>304.22000000000003</v>
      </c>
      <c r="G30" s="141">
        <v>120.57500000000005</v>
      </c>
      <c r="H30" s="177">
        <v>-183.64499999999998</v>
      </c>
    </row>
    <row r="31" spans="1:8" x14ac:dyDescent="0.2">
      <c r="A31" s="682" t="s">
        <v>343</v>
      </c>
      <c r="C31" s="146">
        <v>197.33600000000001</v>
      </c>
      <c r="D31" s="146">
        <v>67.872</v>
      </c>
      <c r="E31" s="178">
        <v>-129.464</v>
      </c>
      <c r="F31" s="146">
        <v>1399.6490000000001</v>
      </c>
      <c r="G31" s="146">
        <v>346.69100000000003</v>
      </c>
      <c r="H31" s="178">
        <v>-1052.9580000000001</v>
      </c>
    </row>
    <row r="32" spans="1:8" x14ac:dyDescent="0.2">
      <c r="A32" s="683"/>
      <c r="B32" s="681" t="s">
        <v>213</v>
      </c>
      <c r="C32" s="144">
        <v>159.18299999999999</v>
      </c>
      <c r="D32" s="141">
        <v>14.62</v>
      </c>
      <c r="E32" s="179">
        <v>-144.56299999999999</v>
      </c>
      <c r="F32" s="144">
        <v>1658.6110000000001</v>
      </c>
      <c r="G32" s="141">
        <v>41.033999999999999</v>
      </c>
      <c r="H32" s="179">
        <v>-1617.577</v>
      </c>
    </row>
    <row r="33" spans="1:8" x14ac:dyDescent="0.2">
      <c r="A33" s="407"/>
      <c r="B33" s="545" t="s">
        <v>217</v>
      </c>
      <c r="C33" s="144">
        <v>0</v>
      </c>
      <c r="D33" s="144">
        <v>0</v>
      </c>
      <c r="E33" s="177">
        <v>0</v>
      </c>
      <c r="F33" s="144">
        <v>160.36799999999999</v>
      </c>
      <c r="G33" s="144">
        <v>45.000999999999998</v>
      </c>
      <c r="H33" s="177">
        <v>-115.36699999999999</v>
      </c>
    </row>
    <row r="34" spans="1:8" x14ac:dyDescent="0.2">
      <c r="A34" s="407"/>
      <c r="B34" s="545" t="s">
        <v>242</v>
      </c>
      <c r="C34" s="144">
        <v>0</v>
      </c>
      <c r="D34" s="144">
        <v>289.98899999999998</v>
      </c>
      <c r="E34" s="177">
        <v>289.98899999999998</v>
      </c>
      <c r="F34" s="144">
        <v>15.728999999999999</v>
      </c>
      <c r="G34" s="144">
        <v>3078.4070000000002</v>
      </c>
      <c r="H34" s="177">
        <v>3062.6780000000003</v>
      </c>
    </row>
    <row r="35" spans="1:8" x14ac:dyDescent="0.2">
      <c r="A35" s="407"/>
      <c r="B35" s="545" t="s">
        <v>219</v>
      </c>
      <c r="C35" s="144">
        <v>11.071999999999999</v>
      </c>
      <c r="D35" s="144">
        <v>35.643000000000001</v>
      </c>
      <c r="E35" s="179">
        <v>24.571000000000002</v>
      </c>
      <c r="F35" s="144">
        <v>46.498000000000005</v>
      </c>
      <c r="G35" s="144">
        <v>551.14200000000005</v>
      </c>
      <c r="H35" s="177">
        <v>504.64400000000006</v>
      </c>
    </row>
    <row r="36" spans="1:8" x14ac:dyDescent="0.2">
      <c r="A36" s="407"/>
      <c r="B36" s="684" t="s">
        <v>220</v>
      </c>
      <c r="C36" s="144">
        <v>0</v>
      </c>
      <c r="D36" s="144">
        <v>77.799999999999955</v>
      </c>
      <c r="E36" s="177">
        <v>77.799999999999955</v>
      </c>
      <c r="F36" s="144">
        <v>152.00199999999995</v>
      </c>
      <c r="G36" s="144">
        <v>853.33300000000054</v>
      </c>
      <c r="H36" s="177">
        <v>701.33100000000059</v>
      </c>
    </row>
    <row r="37" spans="1:8" x14ac:dyDescent="0.2">
      <c r="A37" s="682" t="s">
        <v>446</v>
      </c>
      <c r="C37" s="146">
        <v>170.255</v>
      </c>
      <c r="D37" s="146">
        <v>418.05199999999991</v>
      </c>
      <c r="E37" s="178">
        <v>247.79699999999991</v>
      </c>
      <c r="F37" s="146">
        <v>2033.2080000000001</v>
      </c>
      <c r="G37" s="146">
        <v>4568.9170000000004</v>
      </c>
      <c r="H37" s="178">
        <v>2535.7090000000003</v>
      </c>
    </row>
    <row r="38" spans="1:8" x14ac:dyDescent="0.2">
      <c r="A38" s="683"/>
      <c r="B38" s="681" t="s">
        <v>542</v>
      </c>
      <c r="C38" s="144">
        <v>11.454000000000001</v>
      </c>
      <c r="D38" s="141">
        <v>42.2</v>
      </c>
      <c r="E38" s="179">
        <v>30.746000000000002</v>
      </c>
      <c r="F38" s="144">
        <v>212.70499999999998</v>
      </c>
      <c r="G38" s="141">
        <v>42.2</v>
      </c>
      <c r="H38" s="179">
        <v>-170.505</v>
      </c>
    </row>
    <row r="39" spans="1:8" x14ac:dyDescent="0.2">
      <c r="A39" s="407"/>
      <c r="B39" s="545" t="s">
        <v>653</v>
      </c>
      <c r="C39" s="144">
        <v>0</v>
      </c>
      <c r="D39" s="144">
        <v>4.4569999999999999</v>
      </c>
      <c r="E39" s="177">
        <v>4.4569999999999999</v>
      </c>
      <c r="F39" s="412">
        <v>196.13</v>
      </c>
      <c r="G39" s="144">
        <v>4.4569999999999999</v>
      </c>
      <c r="H39" s="177">
        <v>-191.673</v>
      </c>
    </row>
    <row r="40" spans="1:8" x14ac:dyDescent="0.2">
      <c r="A40" s="407"/>
      <c r="B40" s="545" t="s">
        <v>637</v>
      </c>
      <c r="C40" s="144">
        <v>0</v>
      </c>
      <c r="D40" s="144">
        <v>0</v>
      </c>
      <c r="E40" s="177">
        <v>0</v>
      </c>
      <c r="F40" s="144">
        <v>0</v>
      </c>
      <c r="G40" s="144">
        <v>410.137</v>
      </c>
      <c r="H40" s="177">
        <v>410.137</v>
      </c>
    </row>
    <row r="41" spans="1:8" x14ac:dyDescent="0.2">
      <c r="A41" s="407"/>
      <c r="B41" s="545" t="s">
        <v>581</v>
      </c>
      <c r="C41" s="144">
        <v>7.7359999999999998</v>
      </c>
      <c r="D41" s="144">
        <v>0</v>
      </c>
      <c r="E41" s="762">
        <v>-7.7359999999999998</v>
      </c>
      <c r="F41" s="412">
        <v>155.38800000000001</v>
      </c>
      <c r="G41" s="144">
        <v>77.251999999999995</v>
      </c>
      <c r="H41" s="177">
        <v>-78.13600000000001</v>
      </c>
    </row>
    <row r="42" spans="1:8" x14ac:dyDescent="0.2">
      <c r="A42" s="407"/>
      <c r="B42" s="545" t="s">
        <v>644</v>
      </c>
      <c r="C42" s="144">
        <v>0.72799999999999998</v>
      </c>
      <c r="D42" s="96">
        <v>0.03</v>
      </c>
      <c r="E42" s="762">
        <v>-0.69799999999999995</v>
      </c>
      <c r="F42" s="144">
        <v>0.72799999999999998</v>
      </c>
      <c r="G42" s="144">
        <v>124.134</v>
      </c>
      <c r="H42" s="177">
        <v>123.40600000000001</v>
      </c>
    </row>
    <row r="43" spans="1:8" x14ac:dyDescent="0.2">
      <c r="A43" s="407"/>
      <c r="B43" s="684" t="s">
        <v>243</v>
      </c>
      <c r="C43" s="144">
        <v>0</v>
      </c>
      <c r="D43" s="144">
        <v>24.171000000000014</v>
      </c>
      <c r="E43" s="774">
        <v>24.171000000000014</v>
      </c>
      <c r="F43" s="412">
        <v>48.453000000000088</v>
      </c>
      <c r="G43" s="144">
        <v>85.745999999999981</v>
      </c>
      <c r="H43" s="179">
        <v>37.292999999999893</v>
      </c>
    </row>
    <row r="44" spans="1:8" x14ac:dyDescent="0.2">
      <c r="A44" s="680" t="s">
        <v>462</v>
      </c>
      <c r="B44" s="486"/>
      <c r="C44" s="146">
        <v>19.918000000000003</v>
      </c>
      <c r="D44" s="761">
        <v>70.858000000000018</v>
      </c>
      <c r="E44" s="178">
        <v>50.940000000000012</v>
      </c>
      <c r="F44" s="146">
        <v>613.404</v>
      </c>
      <c r="G44" s="146">
        <v>743.92599999999993</v>
      </c>
      <c r="H44" s="178">
        <v>130.52199999999993</v>
      </c>
    </row>
    <row r="45" spans="1:8" x14ac:dyDescent="0.2">
      <c r="A45" s="150" t="s">
        <v>114</v>
      </c>
      <c r="B45" s="150"/>
      <c r="C45" s="150">
        <v>1428.6439999999996</v>
      </c>
      <c r="D45" s="180">
        <v>2177.1979999999999</v>
      </c>
      <c r="E45" s="150">
        <v>748.55400000000031</v>
      </c>
      <c r="F45" s="150">
        <v>15642.704999999996</v>
      </c>
      <c r="G45" s="180">
        <v>21351.484</v>
      </c>
      <c r="H45" s="150">
        <v>5708.7790000000041</v>
      </c>
    </row>
    <row r="46" spans="1:8" x14ac:dyDescent="0.2">
      <c r="A46" s="232" t="s">
        <v>447</v>
      </c>
      <c r="B46" s="152"/>
      <c r="C46" s="152">
        <v>346.53399999999999</v>
      </c>
      <c r="D46" s="695">
        <v>21.552000000000003</v>
      </c>
      <c r="E46" s="152">
        <v>-324.98199999999997</v>
      </c>
      <c r="F46" s="152">
        <v>2834.989</v>
      </c>
      <c r="G46" s="152">
        <v>349.49299999999999</v>
      </c>
      <c r="H46" s="152">
        <v>-2485.4960000000001</v>
      </c>
    </row>
    <row r="47" spans="1:8" x14ac:dyDescent="0.2">
      <c r="A47" s="232" t="s">
        <v>448</v>
      </c>
      <c r="B47" s="152"/>
      <c r="C47" s="152">
        <v>1082.1099999999997</v>
      </c>
      <c r="D47" s="152">
        <v>2155.6459999999997</v>
      </c>
      <c r="E47" s="152">
        <v>1073.5360000000001</v>
      </c>
      <c r="F47" s="152">
        <v>12807.715999999997</v>
      </c>
      <c r="G47" s="152">
        <v>21001.991000000002</v>
      </c>
      <c r="H47" s="152">
        <v>8194.2750000000051</v>
      </c>
    </row>
    <row r="48" spans="1:8" x14ac:dyDescent="0.2">
      <c r="A48" s="490" t="s">
        <v>449</v>
      </c>
      <c r="B48" s="154"/>
      <c r="C48" s="154">
        <v>819.22400000000005</v>
      </c>
      <c r="D48" s="154">
        <v>1372.8589999999999</v>
      </c>
      <c r="E48" s="154">
        <v>553.63499999999988</v>
      </c>
      <c r="F48" s="154">
        <v>8550.1579999999994</v>
      </c>
      <c r="G48" s="154">
        <v>13641.713000000002</v>
      </c>
      <c r="H48" s="154">
        <v>5091.5550000000021</v>
      </c>
    </row>
    <row r="49" spans="1:147" x14ac:dyDescent="0.2">
      <c r="A49" s="490" t="s">
        <v>450</v>
      </c>
      <c r="B49" s="154"/>
      <c r="C49" s="154">
        <v>609.4199999999995</v>
      </c>
      <c r="D49" s="154">
        <v>804.33899999999994</v>
      </c>
      <c r="E49" s="154">
        <v>194.91900000000044</v>
      </c>
      <c r="F49" s="154">
        <v>7092.5469999999968</v>
      </c>
      <c r="G49" s="154">
        <v>7709.7709999999988</v>
      </c>
      <c r="H49" s="154">
        <v>617.22400000000198</v>
      </c>
    </row>
    <row r="50" spans="1:147" x14ac:dyDescent="0.2">
      <c r="A50" s="491" t="s">
        <v>451</v>
      </c>
      <c r="B50" s="488"/>
      <c r="C50" s="488">
        <v>677.803</v>
      </c>
      <c r="D50" s="476">
        <v>1094.3909999999998</v>
      </c>
      <c r="E50" s="489">
        <v>416.58799999999985</v>
      </c>
      <c r="F50" s="489">
        <v>7107.4470000000001</v>
      </c>
      <c r="G50" s="489">
        <v>10467.054</v>
      </c>
      <c r="H50" s="489">
        <v>3359.607</v>
      </c>
    </row>
    <row r="51" spans="1:147" x14ac:dyDescent="0.2">
      <c r="B51" s="84"/>
      <c r="C51" s="84"/>
      <c r="D51" s="84"/>
      <c r="E51" s="84"/>
      <c r="F51" s="84"/>
      <c r="G51" s="84"/>
      <c r="H51" s="687" t="s">
        <v>221</v>
      </c>
    </row>
    <row r="52" spans="1:147" x14ac:dyDescent="0.2">
      <c r="A52" s="711" t="s">
        <v>642</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A53" s="711" t="s">
        <v>535</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58" priority="35" operator="between">
      <formula>0</formula>
      <formula>0.5</formula>
    </cfRule>
    <cfRule type="cellIs" dxfId="157" priority="36" operator="between">
      <formula>0</formula>
      <formula>0.49</formula>
    </cfRule>
  </conditionalFormatting>
  <conditionalFormatting sqref="D22">
    <cfRule type="cellIs" dxfId="156" priority="33" operator="between">
      <formula>0</formula>
      <formula>0.5</formula>
    </cfRule>
    <cfRule type="cellIs" dxfId="155" priority="34" operator="between">
      <formula>0</formula>
      <formula>0.49</formula>
    </cfRule>
  </conditionalFormatting>
  <conditionalFormatting sqref="G28">
    <cfRule type="cellIs" dxfId="154" priority="31" operator="between">
      <formula>0</formula>
      <formula>0.5</formula>
    </cfRule>
    <cfRule type="cellIs" dxfId="153" priority="32" operator="between">
      <formula>0</formula>
      <formula>0.49</formula>
    </cfRule>
  </conditionalFormatting>
  <conditionalFormatting sqref="G9">
    <cfRule type="cellIs" dxfId="152" priority="23" operator="between">
      <formula>0</formula>
      <formula>0.5</formula>
    </cfRule>
    <cfRule type="cellIs" dxfId="151" priority="24" operator="between">
      <formula>0</formula>
      <formula>0.49</formula>
    </cfRule>
  </conditionalFormatting>
  <conditionalFormatting sqref="D42">
    <cfRule type="cellIs" dxfId="150" priority="21" operator="between">
      <formula>0</formula>
      <formula>0.5</formula>
    </cfRule>
    <cfRule type="cellIs" dxfId="149" priority="22" operator="between">
      <formula>0</formula>
      <formula>0.49</formula>
    </cfRule>
  </conditionalFormatting>
  <conditionalFormatting sqref="D44">
    <cfRule type="cellIs" dxfId="148" priority="19" operator="between">
      <formula>0</formula>
      <formula>0.5</formula>
    </cfRule>
    <cfRule type="cellIs" dxfId="147" priority="20" operator="between">
      <formula>0</formula>
      <formula>0.49</formula>
    </cfRule>
  </conditionalFormatting>
  <conditionalFormatting sqref="E42">
    <cfRule type="cellIs" dxfId="146" priority="17" operator="between">
      <formula>0</formula>
      <formula>0.5</formula>
    </cfRule>
    <cfRule type="cellIs" dxfId="145" priority="18" operator="between">
      <formula>0</formula>
      <formula>0.49</formula>
    </cfRule>
  </conditionalFormatting>
  <conditionalFormatting sqref="E41">
    <cfRule type="cellIs" dxfId="144" priority="15" operator="between">
      <formula>0</formula>
      <formula>0.5</formula>
    </cfRule>
    <cfRule type="cellIs" dxfId="143" priority="16" operator="between">
      <formula>0</formula>
      <formula>0.49</formula>
    </cfRule>
  </conditionalFormatting>
  <conditionalFormatting sqref="G21">
    <cfRule type="cellIs" dxfId="142" priority="13" operator="between">
      <formula>0</formula>
      <formula>0.5</formula>
    </cfRule>
    <cfRule type="cellIs" dxfId="141" priority="14" operator="between">
      <formula>0</formula>
      <formula>0.49</formula>
    </cfRule>
  </conditionalFormatting>
  <conditionalFormatting sqref="E18">
    <cfRule type="cellIs" dxfId="140" priority="11" operator="between">
      <formula>0</formula>
      <formula>0.5</formula>
    </cfRule>
    <cfRule type="cellIs" dxfId="139" priority="12" operator="between">
      <formula>0</formula>
      <formula>0.49</formula>
    </cfRule>
  </conditionalFormatting>
  <conditionalFormatting sqref="D21">
    <cfRule type="cellIs" dxfId="138" priority="9" operator="between">
      <formula>0</formula>
      <formula>0.5</formula>
    </cfRule>
    <cfRule type="cellIs" dxfId="137" priority="10" operator="between">
      <formula>0</formula>
      <formula>0.49</formula>
    </cfRule>
  </conditionalFormatting>
  <conditionalFormatting sqref="D28">
    <cfRule type="cellIs" dxfId="136" priority="7" operator="between">
      <formula>0</formula>
      <formula>0.5</formula>
    </cfRule>
    <cfRule type="cellIs" dxfId="135" priority="8" operator="between">
      <formula>0</formula>
      <formula>0.49</formula>
    </cfRule>
  </conditionalFormatting>
  <conditionalFormatting sqref="D7:E7">
    <cfRule type="cellIs" dxfId="134" priority="5" operator="between">
      <formula>0</formula>
      <formula>0.5</formula>
    </cfRule>
    <cfRule type="cellIs" dxfId="133" priority="6" operator="between">
      <formula>0</formula>
      <formula>0.49</formula>
    </cfRule>
  </conditionalFormatting>
  <conditionalFormatting sqref="D17:E17">
    <cfRule type="cellIs" dxfId="132" priority="3" operator="between">
      <formula>0</formula>
      <formula>0.5</formula>
    </cfRule>
    <cfRule type="cellIs" dxfId="131" priority="4" operator="between">
      <formula>0</formula>
      <formula>0.49</formula>
    </cfRule>
  </conditionalFormatting>
  <conditionalFormatting sqref="E28">
    <cfRule type="cellIs" dxfId="130" priority="1" operator="between">
      <formula>0</formula>
      <formula>0.5</formula>
    </cfRule>
    <cfRule type="cellIs" dxfId="129"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810">
        <f>INDICE!A3</f>
        <v>44531</v>
      </c>
      <c r="C3" s="811"/>
      <c r="D3" s="811" t="s">
        <v>115</v>
      </c>
      <c r="E3" s="811"/>
      <c r="F3" s="811" t="s">
        <v>116</v>
      </c>
      <c r="G3" s="811"/>
      <c r="H3" s="811"/>
    </row>
    <row r="4" spans="1:8" x14ac:dyDescent="0.2">
      <c r="A4" s="66"/>
      <c r="B4" s="82" t="s">
        <v>47</v>
      </c>
      <c r="C4" s="82" t="s">
        <v>452</v>
      </c>
      <c r="D4" s="82" t="s">
        <v>47</v>
      </c>
      <c r="E4" s="82" t="s">
        <v>452</v>
      </c>
      <c r="F4" s="82" t="s">
        <v>47</v>
      </c>
      <c r="G4" s="83" t="s">
        <v>452</v>
      </c>
      <c r="H4" s="83" t="s">
        <v>121</v>
      </c>
    </row>
    <row r="5" spans="1:8" x14ac:dyDescent="0.2">
      <c r="A5" s="1" t="s">
        <v>589</v>
      </c>
      <c r="B5" s="595">
        <v>0</v>
      </c>
      <c r="C5" s="187">
        <v>-100</v>
      </c>
      <c r="D5" s="95">
        <v>2.2930000000000001</v>
      </c>
      <c r="E5" s="187">
        <v>-60.668953687821613</v>
      </c>
      <c r="F5" s="95">
        <v>2.2930000000000001</v>
      </c>
      <c r="G5" s="187">
        <v>-60.668953687821613</v>
      </c>
      <c r="H5" s="484">
        <v>39.430874736038412</v>
      </c>
    </row>
    <row r="6" spans="1:8" x14ac:dyDescent="0.2">
      <c r="A6" s="1" t="s">
        <v>245</v>
      </c>
      <c r="B6" s="595">
        <v>0</v>
      </c>
      <c r="C6" s="73">
        <v>-100</v>
      </c>
      <c r="D6" s="95">
        <v>1.893</v>
      </c>
      <c r="E6" s="187">
        <v>-89.965012722646307</v>
      </c>
      <c r="F6" s="95">
        <v>1.893</v>
      </c>
      <c r="G6" s="187">
        <v>-89.965012722646307</v>
      </c>
      <c r="H6" s="484">
        <v>32.552396805634849</v>
      </c>
    </row>
    <row r="7" spans="1:8" x14ac:dyDescent="0.2">
      <c r="A7" s="1" t="s">
        <v>246</v>
      </c>
      <c r="B7" s="595">
        <v>0</v>
      </c>
      <c r="C7" s="73" t="s">
        <v>142</v>
      </c>
      <c r="D7" s="715">
        <v>0</v>
      </c>
      <c r="E7" s="187">
        <v>-100</v>
      </c>
      <c r="F7" s="715">
        <v>0</v>
      </c>
      <c r="G7" s="187">
        <v>-100</v>
      </c>
      <c r="H7" s="595">
        <v>0</v>
      </c>
    </row>
    <row r="8" spans="1:8" x14ac:dyDescent="0.2">
      <c r="A8" s="1" t="s">
        <v>247</v>
      </c>
      <c r="B8" s="595">
        <v>0</v>
      </c>
      <c r="C8" s="73">
        <v>-100</v>
      </c>
      <c r="D8" s="95">
        <v>0.56200000000000006</v>
      </c>
      <c r="E8" s="187">
        <v>-58.090976882923194</v>
      </c>
      <c r="F8" s="95">
        <v>0.56200000000000006</v>
      </c>
      <c r="G8" s="187">
        <v>-58.090976882923194</v>
      </c>
      <c r="H8" s="484">
        <v>9.6642614922170029</v>
      </c>
    </row>
    <row r="9" spans="1:8" x14ac:dyDescent="0.2">
      <c r="A9" t="s">
        <v>620</v>
      </c>
      <c r="B9" s="595">
        <v>7.3999999999999996E-2</v>
      </c>
      <c r="C9" s="73">
        <v>-45.306725794530664</v>
      </c>
      <c r="D9" s="95">
        <v>1.06724</v>
      </c>
      <c r="E9" s="187">
        <v>-26.027890986719886</v>
      </c>
      <c r="F9" s="95">
        <v>1.06724</v>
      </c>
      <c r="G9" s="187">
        <v>-26.027890986719886</v>
      </c>
      <c r="H9" s="484">
        <v>18.352466966109738</v>
      </c>
    </row>
    <row r="10" spans="1:8" x14ac:dyDescent="0.2">
      <c r="A10" s="189" t="s">
        <v>248</v>
      </c>
      <c r="B10" s="189">
        <v>7.3999999999999996E-2</v>
      </c>
      <c r="C10" s="189">
        <v>-93.105375943352271</v>
      </c>
      <c r="D10" s="188">
        <v>5.8152400000000002</v>
      </c>
      <c r="E10" s="189">
        <v>-78.881901864997914</v>
      </c>
      <c r="F10" s="188">
        <v>5.8152400000000002</v>
      </c>
      <c r="G10" s="189">
        <v>-78.881901864997914</v>
      </c>
      <c r="H10" s="189">
        <v>100</v>
      </c>
    </row>
    <row r="11" spans="1:8" x14ac:dyDescent="0.2">
      <c r="A11" s="569" t="s">
        <v>249</v>
      </c>
      <c r="B11" s="743">
        <f>B10/'Consumo PP'!B11*100</f>
        <v>1.5412180116817244E-3</v>
      </c>
      <c r="C11" s="635"/>
      <c r="D11" s="635">
        <f>D10/'Consumo PP'!D11*100</f>
        <v>1.0909164295057179E-2</v>
      </c>
      <c r="E11" s="635"/>
      <c r="F11" s="635">
        <f>F10/'Consumo PP'!F11*100</f>
        <v>1.0909164295057179E-2</v>
      </c>
      <c r="G11" s="569"/>
      <c r="H11" s="634"/>
    </row>
    <row r="12" spans="1:8" x14ac:dyDescent="0.2">
      <c r="A12" s="80" t="s">
        <v>576</v>
      </c>
      <c r="B12" s="59"/>
      <c r="C12" s="108"/>
      <c r="D12" s="108"/>
      <c r="E12" s="108"/>
      <c r="F12" s="108"/>
      <c r="G12" s="108"/>
      <c r="H12" s="161" t="s">
        <v>221</v>
      </c>
    </row>
    <row r="13" spans="1:8" s="1" customFormat="1" x14ac:dyDescent="0.2">
      <c r="A13" s="80" t="s">
        <v>528</v>
      </c>
      <c r="B13" s="108"/>
    </row>
    <row r="14" spans="1:8" s="1" customFormat="1" x14ac:dyDescent="0.2">
      <c r="A14" s="391"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B5:B9 D5:D6 D8:D9">
    <cfRule type="cellIs" dxfId="128" priority="68" operator="between">
      <formula>0.00001</formula>
      <formula>0.499</formula>
    </cfRule>
  </conditionalFormatting>
  <conditionalFormatting sqref="F5:F6">
    <cfRule type="cellIs" dxfId="127" priority="66" operator="between">
      <formula>0.00001</formula>
      <formula>0.499</formula>
    </cfRule>
  </conditionalFormatting>
  <conditionalFormatting sqref="G5">
    <cfRule type="cellIs" dxfId="126" priority="65" operator="between">
      <formula>0.00001</formula>
      <formula>0.499</formula>
    </cfRule>
  </conditionalFormatting>
  <conditionalFormatting sqref="B7">
    <cfRule type="cellIs" dxfId="125" priority="54" operator="between">
      <formula>0.00001</formula>
      <formula>0.499</formula>
    </cfRule>
  </conditionalFormatting>
  <conditionalFormatting sqref="B7">
    <cfRule type="cellIs" dxfId="124" priority="49" operator="between">
      <formula>0.00001</formula>
      <formula>0.499</formula>
    </cfRule>
  </conditionalFormatting>
  <conditionalFormatting sqref="D8 B8">
    <cfRule type="cellIs" dxfId="123" priority="47" operator="between">
      <formula>0.00001</formula>
      <formula>0.499</formula>
    </cfRule>
  </conditionalFormatting>
  <conditionalFormatting sqref="D8">
    <cfRule type="cellIs" dxfId="122" priority="41" operator="between">
      <formula>0.00001</formula>
      <formula>0.499</formula>
    </cfRule>
  </conditionalFormatting>
  <conditionalFormatting sqref="D9 B9">
    <cfRule type="cellIs" dxfId="121" priority="45" operator="between">
      <formula>0.00001</formula>
      <formula>0.499</formula>
    </cfRule>
  </conditionalFormatting>
  <conditionalFormatting sqref="B5">
    <cfRule type="cellIs" dxfId="120" priority="42" operator="between">
      <formula>0.00001</formula>
      <formula>0.499</formula>
    </cfRule>
  </conditionalFormatting>
  <conditionalFormatting sqref="B5">
    <cfRule type="cellIs" dxfId="119" priority="43" operator="between">
      <formula>0.00001</formula>
      <formula>0.499</formula>
    </cfRule>
  </conditionalFormatting>
  <conditionalFormatting sqref="F8">
    <cfRule type="cellIs" dxfId="118" priority="40" operator="between">
      <formula>0.00001</formula>
      <formula>0.499</formula>
    </cfRule>
  </conditionalFormatting>
  <conditionalFormatting sqref="F8">
    <cfRule type="cellIs" dxfId="117" priority="39" operator="between">
      <formula>0.00001</formula>
      <formula>0.499</formula>
    </cfRule>
  </conditionalFormatting>
  <conditionalFormatting sqref="F8">
    <cfRule type="cellIs" dxfId="116" priority="38" operator="between">
      <formula>0.00001</formula>
      <formula>0.499</formula>
    </cfRule>
  </conditionalFormatting>
  <conditionalFormatting sqref="F9">
    <cfRule type="cellIs" dxfId="115" priority="37" operator="between">
      <formula>0.00001</formula>
      <formula>0.499</formula>
    </cfRule>
  </conditionalFormatting>
  <conditionalFormatting sqref="F9">
    <cfRule type="cellIs" dxfId="114" priority="36" operator="between">
      <formula>0.00001</formula>
      <formula>0.499</formula>
    </cfRule>
  </conditionalFormatting>
  <conditionalFormatting sqref="B7">
    <cfRule type="cellIs" dxfId="113" priority="35" operator="between">
      <formula>0.00001</formula>
      <formula>0.499</formula>
    </cfRule>
  </conditionalFormatting>
  <conditionalFormatting sqref="B6">
    <cfRule type="cellIs" dxfId="112" priority="34" operator="between">
      <formula>0.00001</formula>
      <formula>0.499</formula>
    </cfRule>
  </conditionalFormatting>
  <conditionalFormatting sqref="B6">
    <cfRule type="cellIs" dxfId="111" priority="33" operator="between">
      <formula>0.00001</formula>
      <formula>0.499</formula>
    </cfRule>
  </conditionalFormatting>
  <conditionalFormatting sqref="B6">
    <cfRule type="cellIs" dxfId="110" priority="32" operator="between">
      <formula>0.00001</formula>
      <formula>0.499</formula>
    </cfRule>
  </conditionalFormatting>
  <conditionalFormatting sqref="D7">
    <cfRule type="cellIs" dxfId="109" priority="12" operator="between">
      <formula>0.00001</formula>
      <formula>0.499</formula>
    </cfRule>
  </conditionalFormatting>
  <conditionalFormatting sqref="D7">
    <cfRule type="cellIs" dxfId="108" priority="11" operator="between">
      <formula>0.00001</formula>
      <formula>0.499</formula>
    </cfRule>
  </conditionalFormatting>
  <conditionalFormatting sqref="D7">
    <cfRule type="cellIs" dxfId="107" priority="10" operator="between">
      <formula>0.00001</formula>
      <formula>0.499</formula>
    </cfRule>
  </conditionalFormatting>
  <conditionalFormatting sqref="D7">
    <cfRule type="cellIs" dxfId="106" priority="9" operator="between">
      <formula>0.00001</formula>
      <formula>0.499</formula>
    </cfRule>
  </conditionalFormatting>
  <conditionalFormatting sqref="F7">
    <cfRule type="cellIs" dxfId="105" priority="8" operator="between">
      <formula>0.00001</formula>
      <formula>0.499</formula>
    </cfRule>
  </conditionalFormatting>
  <conditionalFormatting sqref="F7">
    <cfRule type="cellIs" dxfId="104" priority="7" operator="between">
      <formula>0.00001</formula>
      <formula>0.499</formula>
    </cfRule>
  </conditionalFormatting>
  <conditionalFormatting sqref="F7">
    <cfRule type="cellIs" dxfId="103" priority="6" operator="between">
      <formula>0.00001</formula>
      <formula>0.499</formula>
    </cfRule>
  </conditionalFormatting>
  <conditionalFormatting sqref="F7">
    <cfRule type="cellIs" dxfId="102" priority="5" operator="between">
      <formula>0.00001</formula>
      <formula>0.499</formula>
    </cfRule>
  </conditionalFormatting>
  <conditionalFormatting sqref="H7">
    <cfRule type="cellIs" dxfId="101" priority="4" operator="between">
      <formula>0.00001</formula>
      <formula>0.499</formula>
    </cfRule>
  </conditionalFormatting>
  <conditionalFormatting sqref="H7">
    <cfRule type="cellIs" dxfId="100" priority="3" operator="between">
      <formula>0.00001</formula>
      <formula>0.499</formula>
    </cfRule>
  </conditionalFormatting>
  <conditionalFormatting sqref="H7">
    <cfRule type="cellIs" dxfId="99" priority="2" operator="between">
      <formula>0.00001</formula>
      <formula>0.499</formula>
    </cfRule>
  </conditionalFormatting>
  <conditionalFormatting sqref="H7">
    <cfRule type="cellIs" dxfId="98"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250</v>
      </c>
      <c r="B1" s="429"/>
      <c r="C1" s="1"/>
      <c r="D1" s="1"/>
      <c r="E1" s="1"/>
      <c r="F1" s="1"/>
      <c r="G1" s="1"/>
    </row>
    <row r="2" spans="1:7" x14ac:dyDescent="0.2">
      <c r="A2" s="1"/>
      <c r="B2" s="1"/>
      <c r="C2" s="1"/>
      <c r="D2" s="1"/>
      <c r="E2" s="1"/>
      <c r="F2" s="1"/>
      <c r="G2" s="55" t="s">
        <v>151</v>
      </c>
    </row>
    <row r="3" spans="1:7" x14ac:dyDescent="0.2">
      <c r="A3" s="56"/>
      <c r="B3" s="813">
        <f>INDICE!A3</f>
        <v>44531</v>
      </c>
      <c r="C3" s="813"/>
      <c r="D3" s="812" t="s">
        <v>115</v>
      </c>
      <c r="E3" s="812"/>
      <c r="F3" s="812" t="s">
        <v>116</v>
      </c>
      <c r="G3" s="812"/>
    </row>
    <row r="4" spans="1:7" x14ac:dyDescent="0.2">
      <c r="A4" s="66"/>
      <c r="B4" s="622" t="s">
        <v>47</v>
      </c>
      <c r="C4" s="197" t="s">
        <v>452</v>
      </c>
      <c r="D4" s="622" t="s">
        <v>47</v>
      </c>
      <c r="E4" s="197" t="s">
        <v>452</v>
      </c>
      <c r="F4" s="622" t="s">
        <v>47</v>
      </c>
      <c r="G4" s="197" t="s">
        <v>452</v>
      </c>
    </row>
    <row r="5" spans="1:7" ht="15" x14ac:dyDescent="0.25">
      <c r="A5" s="424" t="s">
        <v>114</v>
      </c>
      <c r="B5" s="427">
        <v>5512.6440000000002</v>
      </c>
      <c r="C5" s="425">
        <v>17.766374706259352</v>
      </c>
      <c r="D5" s="426">
        <v>59115.323000000004</v>
      </c>
      <c r="E5" s="425">
        <v>4.4126728721055581</v>
      </c>
      <c r="F5" s="428">
        <v>59115.323000000004</v>
      </c>
      <c r="G5" s="425">
        <v>4.4126728721055581</v>
      </c>
    </row>
    <row r="6" spans="1:7" x14ac:dyDescent="0.2">
      <c r="A6" s="80"/>
      <c r="B6" s="1"/>
      <c r="C6" s="1"/>
      <c r="D6" s="1"/>
      <c r="E6" s="1"/>
      <c r="F6" s="1"/>
      <c r="G6" s="55" t="s">
        <v>221</v>
      </c>
    </row>
    <row r="7" spans="1:7" x14ac:dyDescent="0.2">
      <c r="A7" s="80" t="s">
        <v>576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694</v>
      </c>
      <c r="B1" s="3"/>
      <c r="C1" s="3"/>
      <c r="D1" s="3"/>
      <c r="E1" s="3"/>
      <c r="F1" s="3"/>
      <c r="G1" s="3"/>
    </row>
    <row r="2" spans="1:8" ht="15.75" x14ac:dyDescent="0.25">
      <c r="A2" s="2"/>
      <c r="B2" s="89"/>
      <c r="C2" s="3"/>
      <c r="D2" s="3"/>
      <c r="E2" s="3"/>
      <c r="F2" s="3"/>
      <c r="G2" s="3"/>
      <c r="H2" s="55" t="s">
        <v>151</v>
      </c>
    </row>
    <row r="3" spans="1:8" x14ac:dyDescent="0.2">
      <c r="A3" s="70"/>
      <c r="B3" s="810">
        <f>INDICE!A3</f>
        <v>44531</v>
      </c>
      <c r="C3" s="811"/>
      <c r="D3" s="811" t="s">
        <v>115</v>
      </c>
      <c r="E3" s="811"/>
      <c r="F3" s="811" t="s">
        <v>116</v>
      </c>
      <c r="G3" s="811"/>
      <c r="H3" s="811"/>
    </row>
    <row r="4" spans="1:8" x14ac:dyDescent="0.2">
      <c r="A4" s="66"/>
      <c r="B4" s="63" t="s">
        <v>47</v>
      </c>
      <c r="C4" s="63" t="s">
        <v>424</v>
      </c>
      <c r="D4" s="63" t="s">
        <v>47</v>
      </c>
      <c r="E4" s="63" t="s">
        <v>424</v>
      </c>
      <c r="F4" s="63" t="s">
        <v>47</v>
      </c>
      <c r="G4" s="64" t="s">
        <v>424</v>
      </c>
      <c r="H4" s="64" t="s">
        <v>121</v>
      </c>
    </row>
    <row r="5" spans="1:8" x14ac:dyDescent="0.2">
      <c r="A5" s="3" t="s">
        <v>517</v>
      </c>
      <c r="B5" s="307">
        <v>137.99199999999999</v>
      </c>
      <c r="C5" s="72">
        <v>32.68461538461537</v>
      </c>
      <c r="D5" s="71">
        <v>1238.855</v>
      </c>
      <c r="E5" s="72">
        <v>34.658152173913045</v>
      </c>
      <c r="F5" s="71">
        <v>1238.855</v>
      </c>
      <c r="G5" s="72">
        <v>34.658152173913045</v>
      </c>
      <c r="H5" s="310">
        <v>2.1232448466166809</v>
      </c>
    </row>
    <row r="6" spans="1:8" x14ac:dyDescent="0.2">
      <c r="A6" s="3" t="s">
        <v>48</v>
      </c>
      <c r="B6" s="308">
        <v>875.84100000000001</v>
      </c>
      <c r="C6" s="59">
        <v>23.287734866357738</v>
      </c>
      <c r="D6" s="58">
        <v>9667.8590000000004</v>
      </c>
      <c r="E6" s="59">
        <v>23.595471287476293</v>
      </c>
      <c r="F6" s="58">
        <v>9667.8590000000004</v>
      </c>
      <c r="G6" s="59">
        <v>23.595471287476293</v>
      </c>
      <c r="H6" s="311">
        <v>16.56951927349585</v>
      </c>
    </row>
    <row r="7" spans="1:8" x14ac:dyDescent="0.2">
      <c r="A7" s="3" t="s">
        <v>49</v>
      </c>
      <c r="B7" s="308">
        <v>824.20900000000006</v>
      </c>
      <c r="C7" s="59">
        <v>36.53801553223073</v>
      </c>
      <c r="D7" s="58">
        <v>8693.8700000000008</v>
      </c>
      <c r="E7" s="59">
        <v>8.7573084527984442</v>
      </c>
      <c r="F7" s="58">
        <v>8693.8700000000008</v>
      </c>
      <c r="G7" s="59">
        <v>8.7573084527984442</v>
      </c>
      <c r="H7" s="311">
        <v>14.90022212014753</v>
      </c>
    </row>
    <row r="8" spans="1:8" x14ac:dyDescent="0.2">
      <c r="A8" s="3" t="s">
        <v>122</v>
      </c>
      <c r="B8" s="308">
        <v>2244.8019999999997</v>
      </c>
      <c r="C8" s="59">
        <v>8.8125060591371636</v>
      </c>
      <c r="D8" s="58">
        <v>24305.350000000002</v>
      </c>
      <c r="E8" s="59">
        <v>-0.28165258061868309</v>
      </c>
      <c r="F8" s="58">
        <v>24305.350000000002</v>
      </c>
      <c r="G8" s="59">
        <v>-0.28165258061868309</v>
      </c>
      <c r="H8" s="311">
        <v>41.656375550580783</v>
      </c>
    </row>
    <row r="9" spans="1:8" x14ac:dyDescent="0.2">
      <c r="A9" s="3" t="s">
        <v>123</v>
      </c>
      <c r="B9" s="308">
        <v>317.048</v>
      </c>
      <c r="C9" s="59">
        <v>166.44480301196722</v>
      </c>
      <c r="D9" s="58">
        <v>2644.6229999999996</v>
      </c>
      <c r="E9" s="59">
        <v>8.2733889529842148</v>
      </c>
      <c r="F9" s="58">
        <v>2644.6229999999996</v>
      </c>
      <c r="G9" s="73">
        <v>8.2733889529842148</v>
      </c>
      <c r="H9" s="311">
        <v>4.5325580120304201</v>
      </c>
    </row>
    <row r="10" spans="1:8" x14ac:dyDescent="0.2">
      <c r="A10" s="66" t="s">
        <v>612</v>
      </c>
      <c r="B10" s="309">
        <v>1046.2280000000001</v>
      </c>
      <c r="C10" s="75">
        <v>4.7849022437711231</v>
      </c>
      <c r="D10" s="74">
        <v>11796.694</v>
      </c>
      <c r="E10" s="75">
        <v>-3.7314909667079501</v>
      </c>
      <c r="F10" s="74">
        <v>11796.694</v>
      </c>
      <c r="G10" s="75">
        <v>-3.7314909667079501</v>
      </c>
      <c r="H10" s="312">
        <v>20.218080197128739</v>
      </c>
    </row>
    <row r="11" spans="1:8" x14ac:dyDescent="0.2">
      <c r="A11" s="76" t="s">
        <v>114</v>
      </c>
      <c r="B11" s="77">
        <v>5446.119999999999</v>
      </c>
      <c r="C11" s="78">
        <v>18.43260961135779</v>
      </c>
      <c r="D11" s="77">
        <v>58347.251000000004</v>
      </c>
      <c r="E11" s="78">
        <v>4.5527943556965074</v>
      </c>
      <c r="F11" s="77">
        <v>58347.251000000004</v>
      </c>
      <c r="G11" s="78">
        <v>4.5527943556964932</v>
      </c>
      <c r="H11" s="78">
        <v>100</v>
      </c>
    </row>
    <row r="12" spans="1:8" x14ac:dyDescent="0.2">
      <c r="A12" s="3"/>
      <c r="B12" s="3"/>
      <c r="C12" s="3"/>
      <c r="D12" s="3"/>
      <c r="E12" s="3"/>
      <c r="F12" s="3"/>
      <c r="G12" s="3"/>
      <c r="H12" s="79" t="s">
        <v>221</v>
      </c>
    </row>
    <row r="13" spans="1:8" x14ac:dyDescent="0.2">
      <c r="A13" s="80" t="s">
        <v>577</v>
      </c>
      <c r="B13" s="3"/>
      <c r="C13" s="3"/>
      <c r="D13" s="3"/>
      <c r="E13" s="3"/>
      <c r="F13" s="3"/>
      <c r="G13" s="3"/>
      <c r="H13" s="3"/>
    </row>
    <row r="14" spans="1:8" x14ac:dyDescent="0.2">
      <c r="A14" s="80" t="s">
        <v>578</v>
      </c>
      <c r="B14" s="58"/>
      <c r="C14" s="3"/>
      <c r="D14" s="3"/>
      <c r="E14" s="3"/>
      <c r="F14" s="3"/>
      <c r="G14" s="3"/>
      <c r="H14" s="3"/>
    </row>
    <row r="15" spans="1:8" x14ac:dyDescent="0.2">
      <c r="A15" s="80" t="s">
        <v>536</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251</v>
      </c>
      <c r="B1" s="158"/>
      <c r="C1" s="158"/>
      <c r="D1" s="158"/>
      <c r="E1" s="158"/>
      <c r="F1" s="15"/>
      <c r="G1" s="15"/>
    </row>
    <row r="2" spans="1:7" x14ac:dyDescent="0.2">
      <c r="A2" s="158"/>
      <c r="B2" s="158"/>
      <c r="C2" s="158"/>
      <c r="D2" s="158"/>
      <c r="E2" s="161" t="s">
        <v>151</v>
      </c>
      <c r="F2" s="15"/>
      <c r="G2" s="15"/>
    </row>
    <row r="3" spans="1:7" x14ac:dyDescent="0.2">
      <c r="A3" s="832">
        <f>INDICE!A3</f>
        <v>44531</v>
      </c>
      <c r="B3" s="832">
        <v>41671</v>
      </c>
      <c r="C3" s="833">
        <v>41671</v>
      </c>
      <c r="D3" s="832">
        <v>41671</v>
      </c>
      <c r="E3" s="832">
        <v>41671</v>
      </c>
      <c r="F3" s="15"/>
    </row>
    <row r="4" spans="1:7" ht="15" x14ac:dyDescent="0.25">
      <c r="A4" s="1" t="s">
        <v>30</v>
      </c>
      <c r="B4" s="167">
        <v>7.3999999999999996E-2</v>
      </c>
      <c r="C4" s="430"/>
      <c r="D4" s="15" t="s">
        <v>252</v>
      </c>
      <c r="E4" s="493">
        <v>5446.119999999999</v>
      </c>
    </row>
    <row r="5" spans="1:7" x14ac:dyDescent="0.2">
      <c r="A5" s="1" t="s">
        <v>253</v>
      </c>
      <c r="B5" s="166">
        <v>4867.1180000000004</v>
      </c>
      <c r="C5" s="239"/>
      <c r="D5" s="1" t="s">
        <v>254</v>
      </c>
      <c r="E5" s="166">
        <v>-368.19400000000002</v>
      </c>
    </row>
    <row r="6" spans="1:7" x14ac:dyDescent="0.2">
      <c r="A6" s="1" t="s">
        <v>476</v>
      </c>
      <c r="B6" s="166">
        <v>22.158000000000015</v>
      </c>
      <c r="C6" s="239"/>
      <c r="D6" s="1" t="s">
        <v>255</v>
      </c>
      <c r="E6" s="166">
        <v>163.46030000000064</v>
      </c>
    </row>
    <row r="7" spans="1:7" x14ac:dyDescent="0.2">
      <c r="A7" s="1" t="s">
        <v>477</v>
      </c>
      <c r="B7" s="166">
        <v>21.000000000000227</v>
      </c>
      <c r="C7" s="239"/>
      <c r="D7" s="1" t="s">
        <v>478</v>
      </c>
      <c r="E7" s="166">
        <v>1428.644</v>
      </c>
    </row>
    <row r="8" spans="1:7" x14ac:dyDescent="0.2">
      <c r="A8" s="1" t="s">
        <v>479</v>
      </c>
      <c r="B8" s="166">
        <v>602.29399999999998</v>
      </c>
      <c r="C8" s="239"/>
      <c r="D8" s="1" t="s">
        <v>480</v>
      </c>
      <c r="E8" s="166">
        <v>-2177.1979999999999</v>
      </c>
    </row>
    <row r="9" spans="1:7" ht="15" x14ac:dyDescent="0.25">
      <c r="A9" s="173" t="s">
        <v>58</v>
      </c>
      <c r="B9" s="433">
        <v>5512.6440000000002</v>
      </c>
      <c r="C9" s="239"/>
      <c r="D9" s="1" t="s">
        <v>257</v>
      </c>
      <c r="E9" s="166">
        <v>308.565</v>
      </c>
    </row>
    <row r="10" spans="1:7" ht="15" x14ac:dyDescent="0.25">
      <c r="A10" s="1" t="s">
        <v>256</v>
      </c>
      <c r="B10" s="166">
        <v>-66.524000000001251</v>
      </c>
      <c r="C10" s="239"/>
      <c r="D10" s="173" t="s">
        <v>481</v>
      </c>
      <c r="E10" s="433">
        <v>4801.3972999999996</v>
      </c>
      <c r="G10" s="505"/>
    </row>
    <row r="11" spans="1:7" ht="15" x14ac:dyDescent="0.25">
      <c r="A11" s="173" t="s">
        <v>252</v>
      </c>
      <c r="B11" s="433">
        <v>5446.119999999999</v>
      </c>
      <c r="C11" s="431"/>
      <c r="D11" s="212"/>
      <c r="E11" s="423"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34" t="s">
        <v>483</v>
      </c>
      <c r="B1" s="834"/>
      <c r="C1" s="834"/>
      <c r="D1" s="834"/>
      <c r="E1" s="192"/>
      <c r="F1" s="192"/>
      <c r="G1" s="6"/>
      <c r="H1" s="6"/>
      <c r="I1" s="6"/>
      <c r="J1" s="6"/>
    </row>
    <row r="2" spans="1:10" ht="14.25" customHeight="1" x14ac:dyDescent="0.2">
      <c r="A2" s="834"/>
      <c r="B2" s="834"/>
      <c r="C2" s="834"/>
      <c r="D2" s="834"/>
      <c r="E2" s="192"/>
      <c r="F2" s="192"/>
      <c r="G2" s="6"/>
      <c r="H2" s="6"/>
      <c r="I2" s="6"/>
      <c r="J2" s="6"/>
    </row>
    <row r="3" spans="1:10" ht="14.25" customHeight="1" x14ac:dyDescent="0.2">
      <c r="A3" s="53"/>
      <c r="B3" s="53"/>
      <c r="C3" s="53"/>
      <c r="D3" s="55" t="s">
        <v>258</v>
      </c>
    </row>
    <row r="4" spans="1:10" ht="14.25" customHeight="1" x14ac:dyDescent="0.2">
      <c r="A4" s="193"/>
      <c r="B4" s="193"/>
      <c r="C4" s="194" t="s">
        <v>590</v>
      </c>
      <c r="D4" s="194" t="s">
        <v>591</v>
      </c>
    </row>
    <row r="5" spans="1:10" ht="14.25" customHeight="1" x14ac:dyDescent="0.2">
      <c r="A5" s="780">
        <v>2017</v>
      </c>
      <c r="B5" s="781" t="s">
        <v>592</v>
      </c>
      <c r="C5" s="782">
        <v>14.45</v>
      </c>
      <c r="D5" s="783">
        <v>2.1201413427561762</v>
      </c>
    </row>
    <row r="6" spans="1:10" ht="14.25" customHeight="1" x14ac:dyDescent="0.2">
      <c r="A6" s="835">
        <v>2018</v>
      </c>
      <c r="B6" s="195" t="s">
        <v>593</v>
      </c>
      <c r="C6" s="663">
        <v>14.68</v>
      </c>
      <c r="D6" s="196">
        <v>1.5916955017301067</v>
      </c>
    </row>
    <row r="7" spans="1:10" ht="14.25" customHeight="1" x14ac:dyDescent="0.2">
      <c r="A7" s="835" t="s">
        <v>513</v>
      </c>
      <c r="B7" s="195" t="s">
        <v>594</v>
      </c>
      <c r="C7" s="663">
        <v>13.96</v>
      </c>
      <c r="D7" s="196">
        <v>-4.9046321525885483</v>
      </c>
    </row>
    <row r="8" spans="1:10" ht="14.25" customHeight="1" x14ac:dyDescent="0.2">
      <c r="A8" s="835" t="s">
        <v>513</v>
      </c>
      <c r="B8" s="195" t="s">
        <v>595</v>
      </c>
      <c r="C8" s="663">
        <v>13.27</v>
      </c>
      <c r="D8" s="196">
        <v>-4.9426934097421293</v>
      </c>
    </row>
    <row r="9" spans="1:10" ht="14.25" customHeight="1" x14ac:dyDescent="0.2">
      <c r="A9" s="835" t="s">
        <v>513</v>
      </c>
      <c r="B9" s="195" t="s">
        <v>596</v>
      </c>
      <c r="C9" s="663">
        <v>13.92</v>
      </c>
      <c r="D9" s="196">
        <v>4.8982667671439364</v>
      </c>
    </row>
    <row r="10" spans="1:10" ht="14.25" customHeight="1" x14ac:dyDescent="0.2">
      <c r="A10" s="835" t="s">
        <v>513</v>
      </c>
      <c r="B10" s="195" t="s">
        <v>597</v>
      </c>
      <c r="C10" s="663">
        <v>14.61</v>
      </c>
      <c r="D10" s="196">
        <v>4.9568965517241343</v>
      </c>
    </row>
    <row r="11" spans="1:10" ht="14.25" customHeight="1" x14ac:dyDescent="0.2">
      <c r="A11" s="836" t="s">
        <v>513</v>
      </c>
      <c r="B11" s="198" t="s">
        <v>598</v>
      </c>
      <c r="C11" s="631">
        <v>15.33</v>
      </c>
      <c r="D11" s="199">
        <v>4.928131416837787</v>
      </c>
    </row>
    <row r="12" spans="1:10" ht="14.25" customHeight="1" x14ac:dyDescent="0.2">
      <c r="A12" s="837">
        <v>2019</v>
      </c>
      <c r="B12" s="649" t="s">
        <v>599</v>
      </c>
      <c r="C12" s="650">
        <v>14.57</v>
      </c>
      <c r="D12" s="197">
        <v>-4.9575994781474213</v>
      </c>
    </row>
    <row r="13" spans="1:10" ht="14.25" customHeight="1" x14ac:dyDescent="0.2">
      <c r="A13" s="835" t="s">
        <v>513</v>
      </c>
      <c r="B13" s="195" t="s">
        <v>600</v>
      </c>
      <c r="C13" s="663">
        <v>13.86</v>
      </c>
      <c r="D13" s="196">
        <v>-4.8730267673301357</v>
      </c>
    </row>
    <row r="14" spans="1:10" ht="14.25" customHeight="1" x14ac:dyDescent="0.2">
      <c r="A14" s="835" t="s">
        <v>513</v>
      </c>
      <c r="B14" s="195" t="s">
        <v>602</v>
      </c>
      <c r="C14" s="663">
        <v>13.17</v>
      </c>
      <c r="D14" s="196">
        <v>-4.9783549783549752</v>
      </c>
    </row>
    <row r="15" spans="1:10" ht="14.25" customHeight="1" x14ac:dyDescent="0.2">
      <c r="A15" s="835" t="s">
        <v>513</v>
      </c>
      <c r="B15" s="195" t="s">
        <v>603</v>
      </c>
      <c r="C15" s="663">
        <v>12.77</v>
      </c>
      <c r="D15" s="196">
        <v>-3.0372057706909672</v>
      </c>
    </row>
    <row r="16" spans="1:10" ht="14.25" customHeight="1" x14ac:dyDescent="0.2">
      <c r="A16" s="835" t="s">
        <v>513</v>
      </c>
      <c r="B16" s="195" t="s">
        <v>605</v>
      </c>
      <c r="C16" s="663">
        <v>12.15</v>
      </c>
      <c r="D16" s="196">
        <v>-4.8551292090837839</v>
      </c>
    </row>
    <row r="17" spans="1:4" ht="14.25" customHeight="1" x14ac:dyDescent="0.2">
      <c r="A17" s="836" t="s">
        <v>513</v>
      </c>
      <c r="B17" s="198" t="s">
        <v>607</v>
      </c>
      <c r="C17" s="631">
        <v>12.74</v>
      </c>
      <c r="D17" s="199">
        <v>4.8559670781892992</v>
      </c>
    </row>
    <row r="18" spans="1:4" ht="14.25" customHeight="1" x14ac:dyDescent="0.2">
      <c r="A18" s="838">
        <v>2020</v>
      </c>
      <c r="B18" s="649" t="s">
        <v>624</v>
      </c>
      <c r="C18" s="650">
        <v>13.37</v>
      </c>
      <c r="D18" s="197">
        <v>4.9450549450549373</v>
      </c>
    </row>
    <row r="19" spans="1:4" ht="14.25" customHeight="1" x14ac:dyDescent="0.2">
      <c r="A19" s="839" t="s">
        <v>513</v>
      </c>
      <c r="B19" s="195" t="s">
        <v>631</v>
      </c>
      <c r="C19" s="663">
        <v>12.71</v>
      </c>
      <c r="D19" s="196">
        <v>-4.9364248317127783</v>
      </c>
    </row>
    <row r="20" spans="1:4" ht="14.25" customHeight="1" x14ac:dyDescent="0.2">
      <c r="A20" s="839" t="s">
        <v>513</v>
      </c>
      <c r="B20" s="195" t="s">
        <v>632</v>
      </c>
      <c r="C20" s="663">
        <v>12.09</v>
      </c>
      <c r="D20" s="196">
        <v>-4.8780487804878128</v>
      </c>
    </row>
    <row r="21" spans="1:4" ht="14.25" customHeight="1" x14ac:dyDescent="0.2">
      <c r="A21" s="840" t="s">
        <v>513</v>
      </c>
      <c r="B21" s="198" t="s">
        <v>634</v>
      </c>
      <c r="C21" s="631">
        <v>12.68</v>
      </c>
      <c r="D21" s="199">
        <v>4.8800661703887496</v>
      </c>
    </row>
    <row r="22" spans="1:4" ht="14.25" customHeight="1" x14ac:dyDescent="0.2">
      <c r="A22" s="837">
        <v>2021</v>
      </c>
      <c r="B22" s="195" t="s">
        <v>635</v>
      </c>
      <c r="C22" s="663">
        <v>13.3</v>
      </c>
      <c r="D22" s="197">
        <v>4.8895899053627838</v>
      </c>
    </row>
    <row r="23" spans="1:4" ht="14.25" customHeight="1" x14ac:dyDescent="0.2">
      <c r="A23" s="835" t="s">
        <v>513</v>
      </c>
      <c r="B23" s="195" t="s">
        <v>636</v>
      </c>
      <c r="C23" s="663">
        <v>13.96</v>
      </c>
      <c r="D23" s="196">
        <v>4.9624060150375948</v>
      </c>
    </row>
    <row r="24" spans="1:4" ht="14.25" customHeight="1" x14ac:dyDescent="0.2">
      <c r="A24" s="835" t="s">
        <v>513</v>
      </c>
      <c r="B24" s="195" t="s">
        <v>643</v>
      </c>
      <c r="C24" s="663">
        <v>14.64</v>
      </c>
      <c r="D24" s="196">
        <v>4.871060171919769</v>
      </c>
    </row>
    <row r="25" spans="1:4" ht="14.25" customHeight="1" x14ac:dyDescent="0.2">
      <c r="A25" s="835" t="s">
        <v>513</v>
      </c>
      <c r="B25" s="195" t="s">
        <v>652</v>
      </c>
      <c r="C25" s="663">
        <v>15.37</v>
      </c>
      <c r="D25" s="196">
        <v>4.9863387978141978</v>
      </c>
    </row>
    <row r="26" spans="1:4" ht="14.25" customHeight="1" x14ac:dyDescent="0.2">
      <c r="A26" s="835" t="s">
        <v>513</v>
      </c>
      <c r="B26" s="195" t="s">
        <v>657</v>
      </c>
      <c r="C26" s="663">
        <v>16.12</v>
      </c>
      <c r="D26" s="196">
        <v>4.8796356538711896</v>
      </c>
    </row>
    <row r="27" spans="1:4" ht="14.25" customHeight="1" x14ac:dyDescent="0.2">
      <c r="A27" s="836" t="s">
        <v>513</v>
      </c>
      <c r="B27" s="198" t="s">
        <v>677</v>
      </c>
      <c r="C27" s="631">
        <v>16.920000000000002</v>
      </c>
      <c r="D27" s="199">
        <v>4.9627791563275476</v>
      </c>
    </row>
    <row r="28" spans="1:4" ht="14.25" customHeight="1" x14ac:dyDescent="0.2">
      <c r="A28" s="651" t="s">
        <v>259</v>
      </c>
      <c r="B28"/>
      <c r="C28"/>
      <c r="D28" s="687" t="s">
        <v>575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5">
    <mergeCell ref="A1:D2"/>
    <mergeCell ref="A6:A11"/>
    <mergeCell ref="A12:A17"/>
    <mergeCell ref="A18:A21"/>
    <mergeCell ref="A22:A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583</v>
      </c>
      <c r="B1" s="53"/>
      <c r="C1" s="53"/>
      <c r="D1" s="53"/>
      <c r="E1" s="53"/>
      <c r="F1" s="6"/>
    </row>
    <row r="2" spans="1:6" x14ac:dyDescent="0.2">
      <c r="A2" s="54"/>
      <c r="B2" s="54"/>
      <c r="C2" s="54"/>
      <c r="D2" s="54"/>
      <c r="E2" s="54"/>
      <c r="F2" s="55" t="s">
        <v>105</v>
      </c>
    </row>
    <row r="3" spans="1:6" ht="14.65" customHeight="1" x14ac:dyDescent="0.2">
      <c r="A3" s="56"/>
      <c r="B3" s="802" t="s">
        <v>639</v>
      </c>
      <c r="C3" s="804" t="s">
        <v>423</v>
      </c>
      <c r="D3" s="802" t="s">
        <v>628</v>
      </c>
      <c r="E3" s="804" t="s">
        <v>423</v>
      </c>
      <c r="F3" s="806" t="s">
        <v>640</v>
      </c>
    </row>
    <row r="4" spans="1:6" ht="14.65" customHeight="1" x14ac:dyDescent="0.2">
      <c r="A4" s="503"/>
      <c r="B4" s="803"/>
      <c r="C4" s="805"/>
      <c r="D4" s="803"/>
      <c r="E4" s="805"/>
      <c r="F4" s="807"/>
    </row>
    <row r="5" spans="1:6" x14ac:dyDescent="0.2">
      <c r="A5" s="3" t="s">
        <v>107</v>
      </c>
      <c r="B5" s="95">
        <v>2918.6689261488482</v>
      </c>
      <c r="C5" s="187">
        <v>2.6410776005068048</v>
      </c>
      <c r="D5" s="95">
        <v>4901.9519919747781</v>
      </c>
      <c r="E5" s="187">
        <v>3.8871252162513166</v>
      </c>
      <c r="F5" s="187">
        <v>-40.45904711169873</v>
      </c>
    </row>
    <row r="6" spans="1:6" x14ac:dyDescent="0.2">
      <c r="A6" s="3" t="s">
        <v>108</v>
      </c>
      <c r="B6" s="95">
        <v>45139.415942167434</v>
      </c>
      <c r="C6" s="187">
        <v>40.846256756542552</v>
      </c>
      <c r="D6" s="95">
        <v>56162.26234833285</v>
      </c>
      <c r="E6" s="187">
        <v>44.535268100000138</v>
      </c>
      <c r="F6" s="187">
        <v>-19.626784864539246</v>
      </c>
    </row>
    <row r="7" spans="1:6" x14ac:dyDescent="0.2">
      <c r="A7" s="3" t="s">
        <v>109</v>
      </c>
      <c r="B7" s="95">
        <v>27911.199484092864</v>
      </c>
      <c r="C7" s="187">
        <v>25.256596628786447</v>
      </c>
      <c r="D7" s="95">
        <v>30896.861564918319</v>
      </c>
      <c r="E7" s="187">
        <v>24.500437762067349</v>
      </c>
      <c r="F7" s="187">
        <v>-9.6633183100237918</v>
      </c>
    </row>
    <row r="8" spans="1:6" x14ac:dyDescent="0.2">
      <c r="A8" s="3" t="s">
        <v>110</v>
      </c>
      <c r="B8" s="95">
        <v>15193.596949819197</v>
      </c>
      <c r="C8" s="187">
        <v>13.748550997267017</v>
      </c>
      <c r="D8" s="95">
        <v>15218</v>
      </c>
      <c r="E8" s="187">
        <v>12.067493039049921</v>
      </c>
      <c r="F8" s="187">
        <v>-0.16035648692865617</v>
      </c>
    </row>
    <row r="9" spans="1:6" x14ac:dyDescent="0.2">
      <c r="A9" s="3" t="s">
        <v>111</v>
      </c>
      <c r="B9" s="95">
        <v>18448.329927635179</v>
      </c>
      <c r="C9" s="187">
        <v>16.693729974686335</v>
      </c>
      <c r="D9" s="95">
        <v>18024.937995223081</v>
      </c>
      <c r="E9" s="187">
        <v>14.293324601567944</v>
      </c>
      <c r="F9" s="187">
        <v>2.348923100452851</v>
      </c>
    </row>
    <row r="10" spans="1:6" x14ac:dyDescent="0.2">
      <c r="A10" s="3" t="s">
        <v>112</v>
      </c>
      <c r="B10" s="95">
        <v>617.32795930065924</v>
      </c>
      <c r="C10" s="187">
        <v>0.55861458998258418</v>
      </c>
      <c r="D10" s="95">
        <v>313.31804719594913</v>
      </c>
      <c r="E10" s="187">
        <v>0.24845336795543638</v>
      </c>
      <c r="F10" s="187">
        <v>97.029173654520534</v>
      </c>
    </row>
    <row r="11" spans="1:6" x14ac:dyDescent="0.2">
      <c r="A11" s="3" t="s">
        <v>113</v>
      </c>
      <c r="B11" s="95">
        <v>281.99354144453991</v>
      </c>
      <c r="C11" s="187">
        <v>0.25517345222826404</v>
      </c>
      <c r="D11" s="95">
        <v>590.05382631126406</v>
      </c>
      <c r="E11" s="187">
        <v>0.4678979131078953</v>
      </c>
      <c r="F11" s="187">
        <v>-52.208844537551869</v>
      </c>
    </row>
    <row r="12" spans="1:6" x14ac:dyDescent="0.2">
      <c r="A12" s="60" t="s">
        <v>114</v>
      </c>
      <c r="B12" s="473">
        <v>110510.53273060871</v>
      </c>
      <c r="C12" s="474">
        <v>100</v>
      </c>
      <c r="D12" s="473">
        <v>126107.38577395624</v>
      </c>
      <c r="E12" s="474">
        <v>100</v>
      </c>
      <c r="F12" s="474">
        <v>-12.367914018378292</v>
      </c>
    </row>
    <row r="13" spans="1:6" x14ac:dyDescent="0.2">
      <c r="A13" s="3"/>
      <c r="B13" s="3"/>
      <c r="C13" s="3"/>
      <c r="D13" s="3"/>
      <c r="E13" s="3"/>
      <c r="F13" s="55" t="s">
        <v>575</v>
      </c>
    </row>
    <row r="14" spans="1:6" x14ac:dyDescent="0.2">
      <c r="A14" s="475"/>
      <c r="B14" s="1"/>
      <c r="C14" s="1"/>
      <c r="D14" s="1"/>
      <c r="E14" s="1"/>
      <c r="F14" s="1"/>
    </row>
    <row r="15" spans="1:6" x14ac:dyDescent="0.2">
      <c r="A15" s="50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484</v>
      </c>
      <c r="B1" s="53"/>
      <c r="C1" s="53"/>
      <c r="D1" s="6"/>
      <c r="E1" s="6"/>
      <c r="F1" s="6"/>
    </row>
    <row r="2" spans="1:6" x14ac:dyDescent="0.2">
      <c r="A2" s="54"/>
      <c r="B2" s="54"/>
      <c r="C2" s="54"/>
      <c r="D2" s="65"/>
      <c r="E2" s="65"/>
      <c r="F2" s="55" t="s">
        <v>260</v>
      </c>
    </row>
    <row r="3" spans="1:6" x14ac:dyDescent="0.2">
      <c r="A3" s="56"/>
      <c r="B3" s="813" t="s">
        <v>261</v>
      </c>
      <c r="C3" s="813"/>
      <c r="D3" s="813"/>
      <c r="E3" s="812" t="s">
        <v>262</v>
      </c>
      <c r="F3" s="812"/>
    </row>
    <row r="4" spans="1:6" x14ac:dyDescent="0.2">
      <c r="A4" s="66"/>
      <c r="B4" s="201" t="s">
        <v>681</v>
      </c>
      <c r="C4" s="202" t="s">
        <v>675</v>
      </c>
      <c r="D4" s="201" t="s">
        <v>682</v>
      </c>
      <c r="E4" s="185" t="s">
        <v>263</v>
      </c>
      <c r="F4" s="184" t="s">
        <v>264</v>
      </c>
    </row>
    <row r="5" spans="1:6" x14ac:dyDescent="0.2">
      <c r="A5" s="432" t="s">
        <v>486</v>
      </c>
      <c r="B5" s="90">
        <v>147.9506968774194</v>
      </c>
      <c r="C5" s="90">
        <v>151.07164257999997</v>
      </c>
      <c r="D5" s="90">
        <v>118.21172073666668</v>
      </c>
      <c r="E5" s="90">
        <v>-2.0658712974063773</v>
      </c>
      <c r="F5" s="90">
        <v>25.157383680253247</v>
      </c>
    </row>
    <row r="6" spans="1:6" x14ac:dyDescent="0.2">
      <c r="A6" s="66" t="s">
        <v>485</v>
      </c>
      <c r="B6" s="97">
        <v>134.69034566451612</v>
      </c>
      <c r="C6" s="199">
        <v>138.12949954000001</v>
      </c>
      <c r="D6" s="97">
        <v>106.48971158000001</v>
      </c>
      <c r="E6" s="97">
        <v>-2.4898040512251143</v>
      </c>
      <c r="F6" s="97">
        <v>26.482026917060892</v>
      </c>
    </row>
    <row r="7" spans="1:6" x14ac:dyDescent="0.2">
      <c r="F7" s="55" t="s">
        <v>575</v>
      </c>
    </row>
    <row r="13" spans="1:6" x14ac:dyDescent="0.2">
      <c r="C13" s="1" t="s">
        <v>372</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800" t="s">
        <v>265</v>
      </c>
      <c r="B1" s="800"/>
      <c r="C1" s="800"/>
      <c r="D1" s="3"/>
      <c r="E1" s="3"/>
    </row>
    <row r="2" spans="1:38" x14ac:dyDescent="0.2">
      <c r="A2" s="801"/>
      <c r="B2" s="800"/>
      <c r="C2" s="800"/>
      <c r="D2" s="3"/>
      <c r="E2" s="55" t="s">
        <v>260</v>
      </c>
    </row>
    <row r="3" spans="1:38" x14ac:dyDescent="0.2">
      <c r="A3" s="57"/>
      <c r="B3" s="203" t="s">
        <v>266</v>
      </c>
      <c r="C3" s="203" t="s">
        <v>267</v>
      </c>
      <c r="D3" s="203" t="s">
        <v>268</v>
      </c>
      <c r="E3" s="203" t="s">
        <v>269</v>
      </c>
    </row>
    <row r="4" spans="1:38" x14ac:dyDescent="0.2">
      <c r="A4" s="204" t="s">
        <v>270</v>
      </c>
      <c r="B4" s="205">
        <v>147.9506968774194</v>
      </c>
      <c r="C4" s="206">
        <v>25.677393672940557</v>
      </c>
      <c r="D4" s="206">
        <v>47.411314056091754</v>
      </c>
      <c r="E4" s="206">
        <v>74.861989148387096</v>
      </c>
      <c r="F4" s="623"/>
      <c r="G4" s="623"/>
      <c r="H4" s="623"/>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271</v>
      </c>
      <c r="B5" s="208">
        <v>167.1483870967742</v>
      </c>
      <c r="C5" s="92">
        <v>26.687557603686638</v>
      </c>
      <c r="D5" s="92">
        <v>65.449861751152071</v>
      </c>
      <c r="E5" s="92">
        <v>75.010967741935488</v>
      </c>
      <c r="F5" s="623"/>
      <c r="G5" s="623"/>
      <c r="M5" s="624"/>
      <c r="N5" s="624"/>
      <c r="O5" s="624"/>
      <c r="P5" s="624"/>
      <c r="Q5" s="624"/>
      <c r="R5" s="624"/>
      <c r="S5" s="624"/>
      <c r="T5" s="624"/>
      <c r="U5" s="624"/>
      <c r="V5" s="624"/>
      <c r="W5" s="624"/>
      <c r="X5" s="624"/>
      <c r="Y5" s="624"/>
      <c r="Z5" s="624"/>
      <c r="AA5" s="624"/>
      <c r="AB5" s="624"/>
      <c r="AC5" s="624"/>
      <c r="AD5" s="624"/>
      <c r="AE5" s="283"/>
      <c r="AF5" s="283"/>
      <c r="AG5" s="283"/>
      <c r="AH5" s="283"/>
      <c r="AI5" s="283"/>
      <c r="AJ5" s="283"/>
      <c r="AK5" s="283"/>
      <c r="AL5" s="283"/>
    </row>
    <row r="6" spans="1:38" x14ac:dyDescent="0.2">
      <c r="A6" s="207" t="s">
        <v>272</v>
      </c>
      <c r="B6" s="208">
        <v>140.38709677419354</v>
      </c>
      <c r="C6" s="92">
        <v>23.397849462365592</v>
      </c>
      <c r="D6" s="92">
        <v>48.927053763440831</v>
      </c>
      <c r="E6" s="92">
        <v>68.062193548387114</v>
      </c>
      <c r="F6" s="623"/>
      <c r="G6" s="623"/>
      <c r="M6" s="624"/>
      <c r="N6" s="624"/>
      <c r="O6" s="624"/>
      <c r="P6" s="624"/>
      <c r="Q6" s="624"/>
      <c r="R6" s="624"/>
      <c r="S6" s="624"/>
      <c r="T6" s="624"/>
      <c r="U6" s="624"/>
      <c r="V6" s="624"/>
      <c r="W6" s="624"/>
      <c r="X6" s="624"/>
      <c r="Y6" s="624"/>
      <c r="Z6" s="624"/>
      <c r="AA6" s="624"/>
      <c r="AB6" s="624"/>
      <c r="AC6" s="624"/>
      <c r="AD6" s="624"/>
      <c r="AE6" s="283"/>
      <c r="AF6" s="283"/>
      <c r="AG6" s="283"/>
      <c r="AH6" s="283"/>
      <c r="AI6" s="283"/>
      <c r="AJ6" s="283"/>
      <c r="AK6" s="283"/>
      <c r="AL6" s="283"/>
    </row>
    <row r="7" spans="1:38" x14ac:dyDescent="0.2">
      <c r="A7" s="207" t="s">
        <v>234</v>
      </c>
      <c r="B7" s="208">
        <v>159.97229032258059</v>
      </c>
      <c r="C7" s="92">
        <v>27.763785923753655</v>
      </c>
      <c r="D7" s="92">
        <v>60.015988269794676</v>
      </c>
      <c r="E7" s="92">
        <v>72.192516129032256</v>
      </c>
      <c r="F7" s="623"/>
      <c r="G7" s="623"/>
      <c r="N7" s="624"/>
      <c r="O7" s="624"/>
      <c r="P7" s="624"/>
      <c r="Q7" s="624"/>
      <c r="R7" s="624"/>
      <c r="S7" s="624"/>
      <c r="T7" s="624"/>
      <c r="U7" s="624"/>
      <c r="V7" s="624"/>
      <c r="W7" s="624"/>
      <c r="X7" s="624"/>
      <c r="Y7" s="624"/>
      <c r="Z7" s="624"/>
      <c r="AA7" s="624"/>
      <c r="AB7" s="624"/>
      <c r="AC7" s="624"/>
      <c r="AD7" s="624"/>
      <c r="AE7" s="283"/>
      <c r="AF7" s="283"/>
      <c r="AG7" s="283"/>
      <c r="AH7" s="283"/>
      <c r="AI7" s="283"/>
      <c r="AJ7" s="283"/>
      <c r="AK7" s="283"/>
      <c r="AL7" s="283"/>
    </row>
    <row r="8" spans="1:38" x14ac:dyDescent="0.2">
      <c r="A8" s="207" t="s">
        <v>273</v>
      </c>
      <c r="B8" s="208">
        <v>119.84861290322578</v>
      </c>
      <c r="C8" s="92">
        <v>19.9747688172043</v>
      </c>
      <c r="D8" s="92">
        <v>36.302166666666643</v>
      </c>
      <c r="E8" s="92">
        <v>63.571677419354842</v>
      </c>
      <c r="F8" s="623"/>
      <c r="G8" s="623"/>
      <c r="N8" s="624"/>
      <c r="O8" s="624"/>
      <c r="P8" s="624"/>
      <c r="Q8" s="624"/>
      <c r="R8" s="624"/>
      <c r="S8" s="624"/>
      <c r="T8" s="624"/>
      <c r="U8" s="624"/>
      <c r="V8" s="624"/>
      <c r="W8" s="624"/>
      <c r="X8" s="624"/>
      <c r="Y8" s="624"/>
      <c r="Z8" s="624"/>
      <c r="AA8" s="624"/>
      <c r="AB8" s="624"/>
      <c r="AC8" s="624"/>
      <c r="AD8" s="624"/>
      <c r="AE8" s="283"/>
      <c r="AF8" s="283"/>
      <c r="AG8" s="283"/>
      <c r="AH8" s="283"/>
      <c r="AI8" s="283"/>
      <c r="AJ8" s="283"/>
      <c r="AK8" s="283"/>
      <c r="AL8" s="283"/>
    </row>
    <row r="9" spans="1:38" x14ac:dyDescent="0.2">
      <c r="A9" s="207" t="s">
        <v>274</v>
      </c>
      <c r="B9" s="208">
        <v>133.83209677419353</v>
      </c>
      <c r="C9" s="92">
        <v>21.368149905123339</v>
      </c>
      <c r="D9" s="92">
        <v>43.970108159392773</v>
      </c>
      <c r="E9" s="92">
        <v>68.493838709677419</v>
      </c>
      <c r="F9" s="623"/>
      <c r="G9" s="623"/>
    </row>
    <row r="10" spans="1:38" x14ac:dyDescent="0.2">
      <c r="A10" s="207" t="s">
        <v>275</v>
      </c>
      <c r="B10" s="208">
        <v>147.61287096774194</v>
      </c>
      <c r="C10" s="92">
        <v>29.522574193548387</v>
      </c>
      <c r="D10" s="92">
        <v>51.321554838709694</v>
      </c>
      <c r="E10" s="92">
        <v>66.76874193548386</v>
      </c>
      <c r="F10" s="623"/>
      <c r="G10" s="623"/>
    </row>
    <row r="11" spans="1:38" x14ac:dyDescent="0.2">
      <c r="A11" s="207" t="s">
        <v>276</v>
      </c>
      <c r="B11" s="208">
        <v>176.79580645161289</v>
      </c>
      <c r="C11" s="92">
        <v>35.359161290322575</v>
      </c>
      <c r="D11" s="92">
        <v>62.625290322580639</v>
      </c>
      <c r="E11" s="92">
        <v>78.811354838709676</v>
      </c>
      <c r="F11" s="623"/>
      <c r="G11" s="623"/>
    </row>
    <row r="12" spans="1:38" x14ac:dyDescent="0.2">
      <c r="A12" s="207" t="s">
        <v>277</v>
      </c>
      <c r="B12" s="208">
        <v>147.71935483870968</v>
      </c>
      <c r="C12" s="92">
        <v>24.619892473118284</v>
      </c>
      <c r="D12" s="92">
        <v>54.365204301075281</v>
      </c>
      <c r="E12" s="92">
        <v>68.734258064516112</v>
      </c>
      <c r="F12" s="623"/>
      <c r="G12" s="623"/>
    </row>
    <row r="13" spans="1:38" x14ac:dyDescent="0.2">
      <c r="A13" s="207" t="s">
        <v>278</v>
      </c>
      <c r="B13" s="208">
        <v>131.41303225806453</v>
      </c>
      <c r="C13" s="92">
        <v>23.697432046536228</v>
      </c>
      <c r="D13" s="92">
        <v>44.549148598625074</v>
      </c>
      <c r="E13" s="92">
        <v>63.166451612903231</v>
      </c>
      <c r="F13" s="623"/>
      <c r="G13" s="623"/>
    </row>
    <row r="14" spans="1:38" x14ac:dyDescent="0.2">
      <c r="A14" s="207" t="s">
        <v>205</v>
      </c>
      <c r="B14" s="208">
        <v>152.78064516129032</v>
      </c>
      <c r="C14" s="92">
        <v>25.463440860215055</v>
      </c>
      <c r="D14" s="92">
        <v>56.299978494623659</v>
      </c>
      <c r="E14" s="92">
        <v>71.017225806451606</v>
      </c>
      <c r="F14" s="623"/>
      <c r="G14" s="623"/>
    </row>
    <row r="15" spans="1:38" x14ac:dyDescent="0.2">
      <c r="A15" s="207" t="s">
        <v>279</v>
      </c>
      <c r="B15" s="208">
        <v>180.52903225806452</v>
      </c>
      <c r="C15" s="92">
        <v>34.941103017689905</v>
      </c>
      <c r="D15" s="92">
        <v>72.241187304890758</v>
      </c>
      <c r="E15" s="92">
        <v>73.346741935483863</v>
      </c>
      <c r="F15" s="623"/>
      <c r="G15" s="623"/>
    </row>
    <row r="16" spans="1:38" x14ac:dyDescent="0.2">
      <c r="A16" s="207" t="s">
        <v>235</v>
      </c>
      <c r="B16" s="209">
        <v>163.68219354838709</v>
      </c>
      <c r="C16" s="196">
        <v>27.280365591397853</v>
      </c>
      <c r="D16" s="196">
        <v>69.129860215053753</v>
      </c>
      <c r="E16" s="196">
        <v>67.271967741935484</v>
      </c>
      <c r="F16" s="623"/>
      <c r="G16" s="623"/>
    </row>
    <row r="17" spans="1:13" x14ac:dyDescent="0.2">
      <c r="A17" s="207" t="s">
        <v>236</v>
      </c>
      <c r="B17" s="208">
        <v>174.25483870967741</v>
      </c>
      <c r="C17" s="92">
        <v>33.726742976066596</v>
      </c>
      <c r="D17" s="92">
        <v>71.281773152965656</v>
      </c>
      <c r="E17" s="92">
        <v>69.24632258064517</v>
      </c>
      <c r="F17" s="623"/>
      <c r="G17" s="623"/>
    </row>
    <row r="18" spans="1:13" x14ac:dyDescent="0.2">
      <c r="A18" s="207" t="s">
        <v>280</v>
      </c>
      <c r="B18" s="208">
        <v>129.42970967741934</v>
      </c>
      <c r="C18" s="92">
        <v>27.5165524511049</v>
      </c>
      <c r="D18" s="92">
        <v>33.866899161798301</v>
      </c>
      <c r="E18" s="92">
        <v>68.046258064516138</v>
      </c>
      <c r="F18" s="623"/>
      <c r="G18" s="623"/>
    </row>
    <row r="19" spans="1:13" x14ac:dyDescent="0.2">
      <c r="A19" s="3" t="s">
        <v>281</v>
      </c>
      <c r="B19" s="208">
        <v>170.79903225806453</v>
      </c>
      <c r="C19" s="92">
        <v>31.938030422239709</v>
      </c>
      <c r="D19" s="92">
        <v>65.671227642276421</v>
      </c>
      <c r="E19" s="92">
        <v>73.189774193548402</v>
      </c>
      <c r="F19" s="623"/>
      <c r="G19" s="623"/>
    </row>
    <row r="20" spans="1:13" x14ac:dyDescent="0.2">
      <c r="A20" s="3" t="s">
        <v>206</v>
      </c>
      <c r="B20" s="208">
        <v>172.87441935483869</v>
      </c>
      <c r="C20" s="92">
        <v>31.174075621364356</v>
      </c>
      <c r="D20" s="92">
        <v>72.840150185087225</v>
      </c>
      <c r="E20" s="92">
        <v>68.860193548387116</v>
      </c>
      <c r="F20" s="623"/>
      <c r="G20" s="623"/>
    </row>
    <row r="21" spans="1:13" x14ac:dyDescent="0.2">
      <c r="A21" s="3" t="s">
        <v>282</v>
      </c>
      <c r="B21" s="208">
        <v>148.43219354838712</v>
      </c>
      <c r="C21" s="92">
        <v>25.760959210877104</v>
      </c>
      <c r="D21" s="92">
        <v>51.838782724606801</v>
      </c>
      <c r="E21" s="92">
        <v>70.832451612903213</v>
      </c>
      <c r="F21" s="623"/>
      <c r="G21" s="623"/>
    </row>
    <row r="22" spans="1:13" x14ac:dyDescent="0.2">
      <c r="A22" s="195" t="s">
        <v>283</v>
      </c>
      <c r="B22" s="208">
        <v>145.75932258064512</v>
      </c>
      <c r="C22" s="92">
        <v>25.297072513996259</v>
      </c>
      <c r="D22" s="92">
        <v>46.599862969874664</v>
      </c>
      <c r="E22" s="92">
        <v>73.862387096774199</v>
      </c>
      <c r="F22" s="623"/>
      <c r="G22" s="623"/>
    </row>
    <row r="23" spans="1:13" x14ac:dyDescent="0.2">
      <c r="A23" s="195" t="s">
        <v>284</v>
      </c>
      <c r="B23" s="210">
        <v>142.3290322580645</v>
      </c>
      <c r="C23" s="211">
        <v>20.680286738351256</v>
      </c>
      <c r="D23" s="211">
        <v>51.631132616487434</v>
      </c>
      <c r="E23" s="211">
        <v>70.01761290322581</v>
      </c>
      <c r="F23" s="623"/>
      <c r="G23" s="623"/>
    </row>
    <row r="24" spans="1:13" x14ac:dyDescent="0.2">
      <c r="A24" s="195" t="s">
        <v>285</v>
      </c>
      <c r="B24" s="210">
        <v>134</v>
      </c>
      <c r="C24" s="211">
        <v>20.440677966101696</v>
      </c>
      <c r="D24" s="211">
        <v>54.938322033898295</v>
      </c>
      <c r="E24" s="211">
        <v>58.621000000000002</v>
      </c>
      <c r="F24" s="623"/>
      <c r="G24" s="623"/>
    </row>
    <row r="25" spans="1:13" x14ac:dyDescent="0.2">
      <c r="A25" s="195" t="s">
        <v>549</v>
      </c>
      <c r="B25" s="210">
        <v>197.64193548387098</v>
      </c>
      <c r="C25" s="211">
        <v>34.301492935217283</v>
      </c>
      <c r="D25" s="211">
        <v>82.114087709944016</v>
      </c>
      <c r="E25" s="211">
        <v>81.226354838709682</v>
      </c>
      <c r="F25" s="623"/>
      <c r="G25" s="623"/>
    </row>
    <row r="26" spans="1:13" x14ac:dyDescent="0.2">
      <c r="A26" s="3" t="s">
        <v>286</v>
      </c>
      <c r="B26" s="210">
        <v>127.59587096774194</v>
      </c>
      <c r="C26" s="211">
        <v>23.85939050616313</v>
      </c>
      <c r="D26" s="211">
        <v>35.042415945449783</v>
      </c>
      <c r="E26" s="211">
        <v>68.694064516129032</v>
      </c>
      <c r="F26" s="623"/>
      <c r="G26" s="623"/>
    </row>
    <row r="27" spans="1:13" x14ac:dyDescent="0.2">
      <c r="A27" s="195" t="s">
        <v>237</v>
      </c>
      <c r="B27" s="210">
        <v>166.78387096774193</v>
      </c>
      <c r="C27" s="211">
        <v>31.18722790453711</v>
      </c>
      <c r="D27" s="211">
        <v>64.797772095462904</v>
      </c>
      <c r="E27" s="211">
        <v>70.798870967741919</v>
      </c>
      <c r="F27" s="623"/>
      <c r="G27" s="623"/>
    </row>
    <row r="28" spans="1:13" x14ac:dyDescent="0.2">
      <c r="A28" s="195" t="s">
        <v>551</v>
      </c>
      <c r="B28" s="208">
        <v>143.75938709677419</v>
      </c>
      <c r="C28" s="92">
        <v>24.949976272993869</v>
      </c>
      <c r="D28" s="92">
        <v>50.584120501199678</v>
      </c>
      <c r="E28" s="92">
        <v>68.225290322580648</v>
      </c>
      <c r="F28" s="623"/>
      <c r="G28" s="623"/>
    </row>
    <row r="29" spans="1:13" x14ac:dyDescent="0.2">
      <c r="A29" s="3" t="s">
        <v>287</v>
      </c>
      <c r="B29" s="210">
        <v>122.15974193548388</v>
      </c>
      <c r="C29" s="211">
        <v>19.504496611547847</v>
      </c>
      <c r="D29" s="211">
        <v>36.923342098129567</v>
      </c>
      <c r="E29" s="211">
        <v>65.731903225806462</v>
      </c>
      <c r="F29" s="623"/>
      <c r="G29" s="623"/>
    </row>
    <row r="30" spans="1:13" x14ac:dyDescent="0.2">
      <c r="A30" s="668" t="s">
        <v>238</v>
      </c>
      <c r="B30" s="208">
        <v>167.80087096774196</v>
      </c>
      <c r="C30" s="92">
        <v>33.560174193548391</v>
      </c>
      <c r="D30" s="92">
        <v>60.571567741935496</v>
      </c>
      <c r="E30" s="92">
        <v>73.66912903225807</v>
      </c>
      <c r="F30" s="623"/>
      <c r="G30" s="623"/>
    </row>
    <row r="31" spans="1:13" x14ac:dyDescent="0.2">
      <c r="A31" s="669" t="s">
        <v>288</v>
      </c>
      <c r="B31" s="670">
        <v>161.07666602780139</v>
      </c>
      <c r="C31" s="670">
        <v>28.523481548964533</v>
      </c>
      <c r="D31" s="670">
        <v>60.194507059482014</v>
      </c>
      <c r="E31" s="670">
        <v>72.358677419354848</v>
      </c>
      <c r="F31" s="623"/>
      <c r="G31" s="623"/>
    </row>
    <row r="32" spans="1:13" x14ac:dyDescent="0.2">
      <c r="A32" s="667" t="s">
        <v>289</v>
      </c>
      <c r="B32" s="666">
        <v>166.9677936746117</v>
      </c>
      <c r="C32" s="666">
        <v>28.797581139000972</v>
      </c>
      <c r="D32" s="666">
        <v>65.076524226335465</v>
      </c>
      <c r="E32" s="666">
        <v>73.093688309275265</v>
      </c>
      <c r="F32" s="623"/>
      <c r="G32" s="623"/>
      <c r="M32" s="624"/>
    </row>
    <row r="33" spans="1:13" x14ac:dyDescent="0.2">
      <c r="A33" s="665" t="s">
        <v>290</v>
      </c>
      <c r="B33" s="671">
        <v>19.017096797192295</v>
      </c>
      <c r="C33" s="671">
        <v>3.1201874660604147</v>
      </c>
      <c r="D33" s="671">
        <v>17.665210170243711</v>
      </c>
      <c r="E33" s="671">
        <v>-1.7683008391118307</v>
      </c>
      <c r="F33" s="623"/>
      <c r="G33" s="623"/>
      <c r="M33" s="624"/>
    </row>
    <row r="34" spans="1:13" x14ac:dyDescent="0.2">
      <c r="A34" s="80"/>
      <c r="B34" s="3"/>
      <c r="C34" s="3"/>
      <c r="D34" s="3"/>
      <c r="E34" s="55" t="s">
        <v>575</v>
      </c>
    </row>
    <row r="35" spans="1:13" s="1" customFormat="1" x14ac:dyDescent="0.2">
      <c r="B35" s="623"/>
      <c r="C35" s="623"/>
      <c r="D35" s="623"/>
      <c r="E35" s="623"/>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800" t="s">
        <v>291</v>
      </c>
      <c r="B1" s="800"/>
      <c r="C1" s="800"/>
      <c r="D1" s="3"/>
      <c r="E1" s="3"/>
    </row>
    <row r="2" spans="1:36" x14ac:dyDescent="0.2">
      <c r="A2" s="801"/>
      <c r="B2" s="800"/>
      <c r="C2" s="800"/>
      <c r="D2" s="3"/>
      <c r="E2" s="55" t="s">
        <v>260</v>
      </c>
    </row>
    <row r="3" spans="1:36" x14ac:dyDescent="0.2">
      <c r="A3" s="57"/>
      <c r="B3" s="203" t="s">
        <v>266</v>
      </c>
      <c r="C3" s="203" t="s">
        <v>267</v>
      </c>
      <c r="D3" s="203" t="s">
        <v>268</v>
      </c>
      <c r="E3" s="203" t="s">
        <v>269</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270</v>
      </c>
      <c r="B4" s="205">
        <v>134.69034566451612</v>
      </c>
      <c r="C4" s="206">
        <v>23.376010404585443</v>
      </c>
      <c r="D4" s="206">
        <v>38.042314066382275</v>
      </c>
      <c r="E4" s="206">
        <v>73.272021193548397</v>
      </c>
      <c r="F4" s="623"/>
      <c r="G4" s="623"/>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283"/>
      <c r="AH4" s="283"/>
      <c r="AI4" s="283"/>
      <c r="AJ4" s="283"/>
    </row>
    <row r="5" spans="1:36" x14ac:dyDescent="0.2">
      <c r="A5" s="207" t="s">
        <v>271</v>
      </c>
      <c r="B5" s="208">
        <v>152.69999999999999</v>
      </c>
      <c r="C5" s="92">
        <v>24.380672268907563</v>
      </c>
      <c r="D5" s="92">
        <v>47.040166440769838</v>
      </c>
      <c r="E5" s="92">
        <v>81.279161290322591</v>
      </c>
      <c r="G5" s="623"/>
      <c r="H5" s="625"/>
      <c r="I5" s="625"/>
      <c r="J5" s="625"/>
      <c r="K5" s="625"/>
      <c r="L5" s="624"/>
      <c r="M5" s="624"/>
      <c r="N5" s="624"/>
      <c r="O5" s="624"/>
      <c r="P5" s="624"/>
      <c r="Q5" s="624"/>
      <c r="R5" s="624"/>
      <c r="S5" s="624"/>
      <c r="T5" s="624"/>
      <c r="U5" s="624"/>
      <c r="V5" s="624"/>
      <c r="W5" s="624"/>
      <c r="X5" s="624"/>
      <c r="Y5" s="624"/>
      <c r="Z5" s="624"/>
      <c r="AA5" s="624"/>
      <c r="AB5" s="624"/>
      <c r="AC5" s="624"/>
      <c r="AD5" s="624"/>
      <c r="AE5" s="624"/>
      <c r="AF5" s="624"/>
      <c r="AG5" s="283"/>
      <c r="AH5" s="283"/>
      <c r="AI5" s="283"/>
      <c r="AJ5" s="283"/>
    </row>
    <row r="6" spans="1:36" x14ac:dyDescent="0.2">
      <c r="A6" s="207" t="s">
        <v>272</v>
      </c>
      <c r="B6" s="208">
        <v>139.23548387096773</v>
      </c>
      <c r="C6" s="92">
        <v>23.205913978494621</v>
      </c>
      <c r="D6" s="92">
        <v>40.512924731182792</v>
      </c>
      <c r="E6" s="92">
        <v>75.516645161290313</v>
      </c>
      <c r="G6" s="623"/>
      <c r="L6" s="624"/>
      <c r="M6" s="624"/>
      <c r="N6" s="624"/>
      <c r="O6" s="624"/>
      <c r="P6" s="624"/>
      <c r="Q6" s="624"/>
      <c r="R6" s="624"/>
      <c r="S6" s="624"/>
      <c r="T6" s="624"/>
      <c r="U6" s="624"/>
      <c r="V6" s="624"/>
      <c r="W6" s="624"/>
      <c r="X6" s="624"/>
      <c r="Y6" s="624"/>
      <c r="Z6" s="624"/>
      <c r="AA6" s="624"/>
      <c r="AB6" s="624"/>
      <c r="AC6" s="624"/>
      <c r="AD6" s="624"/>
      <c r="AE6" s="624"/>
      <c r="AF6" s="624"/>
      <c r="AG6" s="283"/>
      <c r="AH6" s="283"/>
      <c r="AI6" s="283"/>
      <c r="AJ6" s="283"/>
    </row>
    <row r="7" spans="1:36" x14ac:dyDescent="0.2">
      <c r="A7" s="207" t="s">
        <v>234</v>
      </c>
      <c r="B7" s="208">
        <v>162.41338709677422</v>
      </c>
      <c r="C7" s="92">
        <v>28.187447347374036</v>
      </c>
      <c r="D7" s="92">
        <v>60.016068781658248</v>
      </c>
      <c r="E7" s="92">
        <v>74.209870967741935</v>
      </c>
      <c r="G7" s="623"/>
      <c r="L7" s="625"/>
      <c r="M7" s="625"/>
      <c r="N7" s="625"/>
      <c r="O7" s="625"/>
      <c r="P7" s="625"/>
      <c r="Q7" s="625"/>
      <c r="R7" s="625"/>
      <c r="S7" s="625"/>
      <c r="T7" s="625"/>
      <c r="U7" s="625"/>
      <c r="V7" s="625"/>
      <c r="W7" s="625"/>
      <c r="X7" s="625"/>
      <c r="Y7" s="625"/>
      <c r="Z7" s="625"/>
      <c r="AA7" s="625"/>
      <c r="AB7" s="625"/>
      <c r="AC7" s="625"/>
      <c r="AD7" s="625"/>
      <c r="AE7" s="625"/>
      <c r="AF7" s="625"/>
      <c r="AG7" s="285"/>
      <c r="AH7" s="285"/>
      <c r="AI7" s="285"/>
      <c r="AJ7" s="285"/>
    </row>
    <row r="8" spans="1:36" x14ac:dyDescent="0.2">
      <c r="A8" s="207" t="s">
        <v>273</v>
      </c>
      <c r="B8" s="208">
        <v>122.19883870967742</v>
      </c>
      <c r="C8" s="92">
        <v>20.366473118279572</v>
      </c>
      <c r="D8" s="92">
        <v>33.029913978494605</v>
      </c>
      <c r="E8" s="92">
        <v>68.802451612903241</v>
      </c>
      <c r="G8" s="623"/>
    </row>
    <row r="9" spans="1:36" x14ac:dyDescent="0.2">
      <c r="A9" s="207" t="s">
        <v>274</v>
      </c>
      <c r="B9" s="208">
        <v>143.01129032258063</v>
      </c>
      <c r="C9" s="92">
        <v>22.833735429655732</v>
      </c>
      <c r="D9" s="92">
        <v>41.07003876389264</v>
      </c>
      <c r="E9" s="92">
        <v>79.107516129032263</v>
      </c>
      <c r="G9" s="623"/>
    </row>
    <row r="10" spans="1:36" x14ac:dyDescent="0.2">
      <c r="A10" s="207" t="s">
        <v>275</v>
      </c>
      <c r="B10" s="208">
        <v>147.84948387096776</v>
      </c>
      <c r="C10" s="92">
        <v>29.569896774193552</v>
      </c>
      <c r="D10" s="92">
        <v>40.68490967741937</v>
      </c>
      <c r="E10" s="92">
        <v>77.594677419354838</v>
      </c>
      <c r="G10" s="623"/>
    </row>
    <row r="11" spans="1:36" x14ac:dyDescent="0.2">
      <c r="A11" s="207" t="s">
        <v>276</v>
      </c>
      <c r="B11" s="208">
        <v>154.19525806451617</v>
      </c>
      <c r="C11" s="92">
        <v>30.839051612903233</v>
      </c>
      <c r="D11" s="92">
        <v>43.610593548387129</v>
      </c>
      <c r="E11" s="92">
        <v>79.745612903225805</v>
      </c>
      <c r="G11" s="623"/>
    </row>
    <row r="12" spans="1:36" x14ac:dyDescent="0.2">
      <c r="A12" s="207" t="s">
        <v>277</v>
      </c>
      <c r="B12" s="208">
        <v>137.7032258064516</v>
      </c>
      <c r="C12" s="92">
        <v>22.950537634408601</v>
      </c>
      <c r="D12" s="92">
        <v>39.765204301075258</v>
      </c>
      <c r="E12" s="92">
        <v>74.987483870967736</v>
      </c>
      <c r="G12" s="623"/>
    </row>
    <row r="13" spans="1:36" x14ac:dyDescent="0.2">
      <c r="A13" s="207" t="s">
        <v>278</v>
      </c>
      <c r="B13" s="208">
        <v>142.02474193548386</v>
      </c>
      <c r="C13" s="92">
        <v>25.611019037546271</v>
      </c>
      <c r="D13" s="92">
        <v>46.393690639873086</v>
      </c>
      <c r="E13" s="92">
        <v>70.020032258064504</v>
      </c>
      <c r="G13" s="623"/>
    </row>
    <row r="14" spans="1:36" x14ac:dyDescent="0.2">
      <c r="A14" s="207" t="s">
        <v>205</v>
      </c>
      <c r="B14" s="208">
        <v>134.00645161290322</v>
      </c>
      <c r="C14" s="92">
        <v>22.334408602150539</v>
      </c>
      <c r="D14" s="92">
        <v>37.200075268817194</v>
      </c>
      <c r="E14" s="92">
        <v>74.471967741935487</v>
      </c>
      <c r="G14" s="623"/>
    </row>
    <row r="15" spans="1:36" x14ac:dyDescent="0.2">
      <c r="A15" s="207" t="s">
        <v>279</v>
      </c>
      <c r="B15" s="208">
        <v>164.96774193548387</v>
      </c>
      <c r="C15" s="92">
        <v>31.929240374609783</v>
      </c>
      <c r="D15" s="92">
        <v>51.052114464099894</v>
      </c>
      <c r="E15" s="92">
        <v>81.986387096774195</v>
      </c>
      <c r="G15" s="623"/>
    </row>
    <row r="16" spans="1:36" x14ac:dyDescent="0.2">
      <c r="A16" s="207" t="s">
        <v>235</v>
      </c>
      <c r="B16" s="209">
        <v>153.87674193548386</v>
      </c>
      <c r="C16" s="196">
        <v>25.646123655913978</v>
      </c>
      <c r="D16" s="196">
        <v>60.909908602150537</v>
      </c>
      <c r="E16" s="196">
        <v>67.320709677419345</v>
      </c>
      <c r="G16" s="623"/>
    </row>
    <row r="17" spans="1:11" x14ac:dyDescent="0.2">
      <c r="A17" s="207" t="s">
        <v>236</v>
      </c>
      <c r="B17" s="208">
        <v>148.5774193548387</v>
      </c>
      <c r="C17" s="92">
        <v>28.75691987513007</v>
      </c>
      <c r="D17" s="92">
        <v>42.188305931321523</v>
      </c>
      <c r="E17" s="92">
        <v>77.632193548387107</v>
      </c>
      <c r="G17" s="623"/>
    </row>
    <row r="18" spans="1:11" x14ac:dyDescent="0.2">
      <c r="A18" s="207" t="s">
        <v>280</v>
      </c>
      <c r="B18" s="208">
        <v>129.5906129032258</v>
      </c>
      <c r="C18" s="92">
        <v>27.550760223520452</v>
      </c>
      <c r="D18" s="92">
        <v>31.163013970027936</v>
      </c>
      <c r="E18" s="92">
        <v>70.876838709677415</v>
      </c>
      <c r="G18" s="623"/>
    </row>
    <row r="19" spans="1:11" x14ac:dyDescent="0.2">
      <c r="A19" s="3" t="s">
        <v>281</v>
      </c>
      <c r="B19" s="208">
        <v>161.10999999999999</v>
      </c>
      <c r="C19" s="92">
        <v>30.126260162601621</v>
      </c>
      <c r="D19" s="92">
        <v>55.546255966430607</v>
      </c>
      <c r="E19" s="92">
        <v>75.437483870967753</v>
      </c>
      <c r="G19" s="623"/>
    </row>
    <row r="20" spans="1:11" x14ac:dyDescent="0.2">
      <c r="A20" s="3" t="s">
        <v>206</v>
      </c>
      <c r="B20" s="208">
        <v>159.35474193548387</v>
      </c>
      <c r="C20" s="92">
        <v>28.736101004759387</v>
      </c>
      <c r="D20" s="92">
        <v>61.74031835007932</v>
      </c>
      <c r="E20" s="92">
        <v>68.878322580645161</v>
      </c>
      <c r="G20" s="623"/>
    </row>
    <row r="21" spans="1:11" x14ac:dyDescent="0.2">
      <c r="A21" s="3" t="s">
        <v>282</v>
      </c>
      <c r="B21" s="208">
        <v>132.60890322580644</v>
      </c>
      <c r="C21" s="92">
        <v>23.014768328445747</v>
      </c>
      <c r="D21" s="92">
        <v>42.425231671554251</v>
      </c>
      <c r="E21" s="92">
        <v>67.168903225806446</v>
      </c>
      <c r="G21" s="623"/>
    </row>
    <row r="22" spans="1:11" x14ac:dyDescent="0.2">
      <c r="A22" s="195" t="s">
        <v>283</v>
      </c>
      <c r="B22" s="208">
        <v>135.55222580645162</v>
      </c>
      <c r="C22" s="92">
        <v>23.525592908557719</v>
      </c>
      <c r="D22" s="92">
        <v>37.200116768861641</v>
      </c>
      <c r="E22" s="92">
        <v>74.826516129032257</v>
      </c>
      <c r="G22" s="623"/>
    </row>
    <row r="23" spans="1:11" x14ac:dyDescent="0.2">
      <c r="A23" s="195" t="s">
        <v>284</v>
      </c>
      <c r="B23" s="210">
        <v>134.11612903225807</v>
      </c>
      <c r="C23" s="211">
        <v>19.486958919216985</v>
      </c>
      <c r="D23" s="211">
        <v>40.441976564653999</v>
      </c>
      <c r="E23" s="211">
        <v>74.187193548387086</v>
      </c>
      <c r="G23" s="623"/>
    </row>
    <row r="24" spans="1:11" x14ac:dyDescent="0.2">
      <c r="A24" s="195" t="s">
        <v>285</v>
      </c>
      <c r="B24" s="210">
        <v>121</v>
      </c>
      <c r="C24" s="211">
        <v>18.457627118644066</v>
      </c>
      <c r="D24" s="211">
        <v>47.240372881355938</v>
      </c>
      <c r="E24" s="211">
        <v>55.302</v>
      </c>
      <c r="G24" s="623"/>
    </row>
    <row r="25" spans="1:11" x14ac:dyDescent="0.2">
      <c r="A25" s="195" t="s">
        <v>549</v>
      </c>
      <c r="B25" s="210">
        <v>160.7258064516129</v>
      </c>
      <c r="C25" s="211">
        <v>27.894561450279923</v>
      </c>
      <c r="D25" s="211">
        <v>52.968277259397496</v>
      </c>
      <c r="E25" s="211">
        <v>79.862967741935478</v>
      </c>
      <c r="G25" s="623"/>
    </row>
    <row r="26" spans="1:11" x14ac:dyDescent="0.2">
      <c r="A26" s="3" t="s">
        <v>286</v>
      </c>
      <c r="B26" s="210">
        <v>128.03364516129028</v>
      </c>
      <c r="C26" s="211">
        <v>23.941250721216882</v>
      </c>
      <c r="D26" s="211">
        <v>31.362555730395989</v>
      </c>
      <c r="E26" s="211">
        <v>72.729838709677409</v>
      </c>
      <c r="G26" s="623"/>
    </row>
    <row r="27" spans="1:11" x14ac:dyDescent="0.2">
      <c r="A27" s="195" t="s">
        <v>237</v>
      </c>
      <c r="B27" s="210">
        <v>150.48387096774192</v>
      </c>
      <c r="C27" s="211">
        <v>28.139260424862311</v>
      </c>
      <c r="D27" s="211">
        <v>50.334997639653793</v>
      </c>
      <c r="E27" s="211">
        <v>72.009612903225815</v>
      </c>
      <c r="G27" s="623"/>
    </row>
    <row r="28" spans="1:11" x14ac:dyDescent="0.2">
      <c r="A28" s="195" t="s">
        <v>551</v>
      </c>
      <c r="B28" s="208">
        <v>139.84019354838705</v>
      </c>
      <c r="C28" s="92">
        <v>24.269785657158081</v>
      </c>
      <c r="D28" s="92">
        <v>39.198343375099938</v>
      </c>
      <c r="E28" s="92">
        <v>76.372064516129029</v>
      </c>
      <c r="G28" s="623"/>
    </row>
    <row r="29" spans="1:11" x14ac:dyDescent="0.2">
      <c r="A29" s="3" t="s">
        <v>287</v>
      </c>
      <c r="B29" s="210">
        <v>122.17745161290324</v>
      </c>
      <c r="C29" s="211">
        <v>19.507324207102201</v>
      </c>
      <c r="D29" s="211">
        <v>33.840095147736534</v>
      </c>
      <c r="E29" s="211">
        <v>68.830032258064506</v>
      </c>
      <c r="G29" s="623"/>
    </row>
    <row r="30" spans="1:11" x14ac:dyDescent="0.2">
      <c r="A30" s="668" t="s">
        <v>238</v>
      </c>
      <c r="B30" s="208">
        <v>183.12012903225806</v>
      </c>
      <c r="C30" s="92">
        <v>36.624025806451613</v>
      </c>
      <c r="D30" s="92">
        <v>42.847200000000015</v>
      </c>
      <c r="E30" s="92">
        <v>103.64890322580644</v>
      </c>
      <c r="G30" s="623"/>
    </row>
    <row r="31" spans="1:11" x14ac:dyDescent="0.2">
      <c r="A31" s="669" t="s">
        <v>288</v>
      </c>
      <c r="B31" s="670">
        <v>147.83423936243227</v>
      </c>
      <c r="C31" s="670">
        <v>26.036302256266065</v>
      </c>
      <c r="D31" s="670">
        <v>47.362356461004907</v>
      </c>
      <c r="E31" s="670">
        <v>74.435580645161295</v>
      </c>
      <c r="G31" s="623"/>
    </row>
    <row r="32" spans="1:11" x14ac:dyDescent="0.2">
      <c r="A32" s="667" t="s">
        <v>289</v>
      </c>
      <c r="B32" s="666">
        <v>150.37523495275391</v>
      </c>
      <c r="C32" s="666">
        <v>26.055710828177418</v>
      </c>
      <c r="D32" s="666">
        <v>50.334239159367961</v>
      </c>
      <c r="E32" s="666">
        <v>73.985284965208535</v>
      </c>
      <c r="G32" s="623"/>
      <c r="H32" s="624"/>
      <c r="I32" s="624"/>
      <c r="J32" s="624"/>
      <c r="K32" s="624"/>
    </row>
    <row r="33" spans="1:11" x14ac:dyDescent="0.2">
      <c r="A33" s="665" t="s">
        <v>290</v>
      </c>
      <c r="B33" s="671">
        <v>15.684889288237798</v>
      </c>
      <c r="C33" s="671">
        <v>2.6797004235919744</v>
      </c>
      <c r="D33" s="671">
        <v>12.291925092985686</v>
      </c>
      <c r="E33" s="671">
        <v>0.71326377166013799</v>
      </c>
      <c r="G33" s="623"/>
      <c r="H33" s="624"/>
      <c r="I33" s="624"/>
      <c r="J33" s="624"/>
      <c r="K33" s="624"/>
    </row>
    <row r="34" spans="1:11" x14ac:dyDescent="0.2">
      <c r="A34" s="80"/>
      <c r="B34" s="3"/>
      <c r="C34" s="3"/>
      <c r="D34" s="3"/>
      <c r="E34" s="55" t="s">
        <v>575</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800" t="s">
        <v>35</v>
      </c>
      <c r="B1" s="800"/>
      <c r="C1" s="800"/>
    </row>
    <row r="2" spans="1:3" x14ac:dyDescent="0.2">
      <c r="A2" s="800"/>
      <c r="B2" s="800"/>
      <c r="C2" s="800"/>
    </row>
    <row r="3" spans="1:3" x14ac:dyDescent="0.2">
      <c r="A3" s="54"/>
      <c r="B3" s="3"/>
      <c r="C3" s="55" t="s">
        <v>260</v>
      </c>
    </row>
    <row r="4" spans="1:3" x14ac:dyDescent="0.2">
      <c r="A4" s="57"/>
      <c r="B4" s="203" t="s">
        <v>266</v>
      </c>
      <c r="C4" s="203" t="s">
        <v>269</v>
      </c>
    </row>
    <row r="5" spans="1:3" x14ac:dyDescent="0.2">
      <c r="A5" s="724" t="s">
        <v>270</v>
      </c>
      <c r="B5" s="725">
        <v>82.270516129032259</v>
      </c>
      <c r="C5" s="726">
        <v>58.321290322580651</v>
      </c>
    </row>
    <row r="6" spans="1:3" x14ac:dyDescent="0.2">
      <c r="A6" s="207" t="s">
        <v>271</v>
      </c>
      <c r="B6" s="471">
        <v>85.687096774193549</v>
      </c>
      <c r="C6" s="472">
        <v>65.871096774193546</v>
      </c>
    </row>
    <row r="7" spans="1:3" x14ac:dyDescent="0.2">
      <c r="A7" s="207" t="s">
        <v>272</v>
      </c>
      <c r="B7" s="471">
        <v>84.406387096774196</v>
      </c>
      <c r="C7" s="472">
        <v>59.42035483870967</v>
      </c>
    </row>
    <row r="8" spans="1:3" x14ac:dyDescent="0.2">
      <c r="A8" s="207" t="s">
        <v>234</v>
      </c>
      <c r="B8" s="471">
        <v>72.260967741935488</v>
      </c>
      <c r="C8" s="472">
        <v>57.854870967741945</v>
      </c>
    </row>
    <row r="9" spans="1:3" x14ac:dyDescent="0.2">
      <c r="A9" s="207" t="s">
        <v>273</v>
      </c>
      <c r="B9" s="471">
        <v>122.31500000000001</v>
      </c>
      <c r="C9" s="472">
        <v>68.899000000000015</v>
      </c>
    </row>
    <row r="10" spans="1:3" x14ac:dyDescent="0.2">
      <c r="A10" s="207" t="s">
        <v>274</v>
      </c>
      <c r="B10" s="471">
        <v>94.232451612903233</v>
      </c>
      <c r="C10" s="472">
        <v>70.643999999999991</v>
      </c>
    </row>
    <row r="11" spans="1:3" x14ac:dyDescent="0.2">
      <c r="A11" s="207" t="s">
        <v>275</v>
      </c>
      <c r="B11" s="471">
        <v>75.617709677419356</v>
      </c>
      <c r="C11" s="472">
        <v>55.933580645161307</v>
      </c>
    </row>
    <row r="12" spans="1:3" x14ac:dyDescent="0.2">
      <c r="A12" s="207" t="s">
        <v>276</v>
      </c>
      <c r="B12" s="471">
        <v>154.5558387096774</v>
      </c>
      <c r="C12" s="472">
        <v>86.865580645161302</v>
      </c>
    </row>
    <row r="13" spans="1:3" x14ac:dyDescent="0.2">
      <c r="A13" s="207" t="s">
        <v>277</v>
      </c>
      <c r="B13" s="471">
        <v>0</v>
      </c>
      <c r="C13" s="472">
        <v>0</v>
      </c>
    </row>
    <row r="14" spans="1:3" x14ac:dyDescent="0.2">
      <c r="A14" s="207" t="s">
        <v>278</v>
      </c>
      <c r="B14" s="471">
        <v>96.544677419354841</v>
      </c>
      <c r="C14" s="472">
        <v>55.758096774193554</v>
      </c>
    </row>
    <row r="15" spans="1:3" x14ac:dyDescent="0.2">
      <c r="A15" s="207" t="s">
        <v>205</v>
      </c>
      <c r="B15" s="471">
        <v>92.258064516129039</v>
      </c>
      <c r="C15" s="472">
        <v>71.081870967741935</v>
      </c>
    </row>
    <row r="16" spans="1:3" x14ac:dyDescent="0.2">
      <c r="A16" s="207" t="s">
        <v>279</v>
      </c>
      <c r="B16" s="471">
        <v>112.76677419354837</v>
      </c>
      <c r="C16" s="472">
        <v>63.360774193548387</v>
      </c>
    </row>
    <row r="17" spans="1:3" x14ac:dyDescent="0.2">
      <c r="A17" s="207" t="s">
        <v>235</v>
      </c>
      <c r="B17" s="471">
        <v>100.88725806451613</v>
      </c>
      <c r="C17" s="472">
        <v>68.452741935483886</v>
      </c>
    </row>
    <row r="18" spans="1:3" x14ac:dyDescent="0.2">
      <c r="A18" s="207" t="s">
        <v>236</v>
      </c>
      <c r="B18" s="471">
        <v>112.8</v>
      </c>
      <c r="C18" s="472">
        <v>61.976645161290335</v>
      </c>
    </row>
    <row r="19" spans="1:3" x14ac:dyDescent="0.2">
      <c r="A19" s="207" t="s">
        <v>280</v>
      </c>
      <c r="B19" s="471">
        <v>129.5906129032258</v>
      </c>
      <c r="C19" s="472">
        <v>70.876838709677415</v>
      </c>
    </row>
    <row r="20" spans="1:3" x14ac:dyDescent="0.2">
      <c r="A20" s="207" t="s">
        <v>281</v>
      </c>
      <c r="B20" s="471">
        <v>81.327580645161291</v>
      </c>
      <c r="C20" s="472">
        <v>55.837354838709679</v>
      </c>
    </row>
    <row r="21" spans="1:3" x14ac:dyDescent="0.2">
      <c r="A21" s="207" t="s">
        <v>206</v>
      </c>
      <c r="B21" s="471">
        <v>138.5117741935484</v>
      </c>
      <c r="C21" s="472">
        <v>73.213032258064516</v>
      </c>
    </row>
    <row r="22" spans="1:3" x14ac:dyDescent="0.2">
      <c r="A22" s="207" t="s">
        <v>282</v>
      </c>
      <c r="B22" s="471">
        <v>89.400903225806445</v>
      </c>
      <c r="C22" s="472">
        <v>67.16890322580646</v>
      </c>
    </row>
    <row r="23" spans="1:3" x14ac:dyDescent="0.2">
      <c r="A23" s="207" t="s">
        <v>283</v>
      </c>
      <c r="B23" s="471">
        <v>71.509354838709683</v>
      </c>
      <c r="C23" s="472">
        <v>56.984387096774206</v>
      </c>
    </row>
    <row r="24" spans="1:3" x14ac:dyDescent="0.2">
      <c r="A24" s="207" t="s">
        <v>284</v>
      </c>
      <c r="B24" s="471">
        <v>74.319354838709685</v>
      </c>
      <c r="C24" s="472">
        <v>58.837451612903223</v>
      </c>
    </row>
    <row r="25" spans="1:3" x14ac:dyDescent="0.2">
      <c r="A25" s="207" t="s">
        <v>285</v>
      </c>
      <c r="B25" s="471">
        <v>100</v>
      </c>
      <c r="C25" s="472">
        <v>61.536999999999999</v>
      </c>
    </row>
    <row r="26" spans="1:3" x14ac:dyDescent="0.2">
      <c r="A26" s="207" t="s">
        <v>549</v>
      </c>
      <c r="B26" s="471">
        <v>138.65483870967742</v>
      </c>
      <c r="C26" s="472">
        <v>61.622903225806439</v>
      </c>
    </row>
    <row r="27" spans="1:3" x14ac:dyDescent="0.2">
      <c r="A27" s="207" t="s">
        <v>286</v>
      </c>
      <c r="B27" s="471">
        <v>87.79351612903227</v>
      </c>
      <c r="C27" s="472">
        <v>66.367967741935473</v>
      </c>
    </row>
    <row r="28" spans="1:3" x14ac:dyDescent="0.2">
      <c r="A28" s="207" t="s">
        <v>237</v>
      </c>
      <c r="B28" s="471">
        <v>132.65806451612903</v>
      </c>
      <c r="C28" s="472">
        <v>68.932032258064524</v>
      </c>
    </row>
    <row r="29" spans="1:3" x14ac:dyDescent="0.2">
      <c r="A29" s="207" t="s">
        <v>551</v>
      </c>
      <c r="B29" s="471">
        <v>82.012</v>
      </c>
      <c r="C29" s="472">
        <v>58.826741935483867</v>
      </c>
    </row>
    <row r="30" spans="1:3" x14ac:dyDescent="0.2">
      <c r="A30" s="207" t="s">
        <v>287</v>
      </c>
      <c r="B30" s="471">
        <v>102.72151612903227</v>
      </c>
      <c r="C30" s="472">
        <v>52.480387096774187</v>
      </c>
    </row>
    <row r="31" spans="1:3" x14ac:dyDescent="0.2">
      <c r="A31" s="207" t="s">
        <v>238</v>
      </c>
      <c r="B31" s="471">
        <v>126.13183870967744</v>
      </c>
      <c r="C31" s="472">
        <v>63.644161290322586</v>
      </c>
    </row>
    <row r="32" spans="1:3" x14ac:dyDescent="0.2">
      <c r="A32" s="669" t="s">
        <v>288</v>
      </c>
      <c r="B32" s="673">
        <v>90.624753230844291</v>
      </c>
      <c r="C32" s="673">
        <v>64.738322580645161</v>
      </c>
    </row>
    <row r="33" spans="1:3" x14ac:dyDescent="0.2">
      <c r="A33" s="667" t="s">
        <v>289</v>
      </c>
      <c r="B33" s="672">
        <v>89.531739971258872</v>
      </c>
      <c r="C33" s="672">
        <v>64.535858690101293</v>
      </c>
    </row>
    <row r="34" spans="1:3" x14ac:dyDescent="0.2">
      <c r="A34" s="665" t="s">
        <v>290</v>
      </c>
      <c r="B34" s="692">
        <v>7.2612238422266131</v>
      </c>
      <c r="C34" s="692">
        <v>6.2145683675206413</v>
      </c>
    </row>
    <row r="35" spans="1:3" x14ac:dyDescent="0.2">
      <c r="A35" s="80"/>
      <c r="B35" s="3"/>
      <c r="C35" s="55" t="s">
        <v>518</v>
      </c>
    </row>
    <row r="36" spans="1:3" x14ac:dyDescent="0.2">
      <c r="A36" s="80" t="s">
        <v>487</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292</v>
      </c>
    </row>
    <row r="3" spans="1:13" x14ac:dyDescent="0.2">
      <c r="A3" s="547"/>
      <c r="B3" s="145">
        <v>2021</v>
      </c>
      <c r="C3" s="145" t="s">
        <v>513</v>
      </c>
      <c r="D3" s="145" t="s">
        <v>513</v>
      </c>
      <c r="E3" s="145" t="s">
        <v>513</v>
      </c>
      <c r="F3" s="145" t="s">
        <v>513</v>
      </c>
      <c r="G3" s="145" t="s">
        <v>513</v>
      </c>
      <c r="H3" s="145" t="s">
        <v>513</v>
      </c>
      <c r="I3" s="145" t="s">
        <v>513</v>
      </c>
      <c r="J3" s="145" t="s">
        <v>513</v>
      </c>
      <c r="K3" s="145" t="s">
        <v>513</v>
      </c>
      <c r="L3" s="145" t="s">
        <v>513</v>
      </c>
      <c r="M3" s="145" t="s">
        <v>513</v>
      </c>
    </row>
    <row r="4" spans="1:13" x14ac:dyDescent="0.2">
      <c r="A4" s="449"/>
      <c r="B4" s="548">
        <v>44197</v>
      </c>
      <c r="C4" s="548">
        <v>44228</v>
      </c>
      <c r="D4" s="548">
        <v>44256</v>
      </c>
      <c r="E4" s="548">
        <v>44287</v>
      </c>
      <c r="F4" s="548">
        <v>44317</v>
      </c>
      <c r="G4" s="548">
        <v>44348</v>
      </c>
      <c r="H4" s="548">
        <v>44378</v>
      </c>
      <c r="I4" s="548">
        <v>44409</v>
      </c>
      <c r="J4" s="548">
        <v>44440</v>
      </c>
      <c r="K4" s="548">
        <v>44470</v>
      </c>
      <c r="L4" s="548">
        <v>44501</v>
      </c>
      <c r="M4" s="548">
        <v>44531</v>
      </c>
    </row>
    <row r="5" spans="1:13" x14ac:dyDescent="0.2">
      <c r="A5" s="549" t="s">
        <v>293</v>
      </c>
      <c r="B5" s="550">
        <v>54.562380952380948</v>
      </c>
      <c r="C5" s="550">
        <v>62.363749999999996</v>
      </c>
      <c r="D5" s="550">
        <v>65.401739130434777</v>
      </c>
      <c r="E5" s="550">
        <v>64.79249999999999</v>
      </c>
      <c r="F5" s="550">
        <v>68.549000000000007</v>
      </c>
      <c r="G5" s="550">
        <v>73.113636363636374</v>
      </c>
      <c r="H5" s="550">
        <v>75.130454545454555</v>
      </c>
      <c r="I5" s="550">
        <v>70.812272727272727</v>
      </c>
      <c r="J5" s="550">
        <v>74.442727272727268</v>
      </c>
      <c r="K5" s="550">
        <v>83.523809523809518</v>
      </c>
      <c r="L5" s="550">
        <v>81.033181818181816</v>
      </c>
      <c r="M5" s="550">
        <v>74.254347826086956</v>
      </c>
    </row>
    <row r="6" spans="1:13" x14ac:dyDescent="0.2">
      <c r="A6" s="551" t="s">
        <v>294</v>
      </c>
      <c r="B6" s="550">
        <v>52.008421052631569</v>
      </c>
      <c r="C6" s="550">
        <v>59.046315789473681</v>
      </c>
      <c r="D6" s="550">
        <v>62.333043478260862</v>
      </c>
      <c r="E6" s="550">
        <v>61.716666666666661</v>
      </c>
      <c r="F6" s="550">
        <v>65.169500000000014</v>
      </c>
      <c r="G6" s="550">
        <v>71.378181818181815</v>
      </c>
      <c r="H6" s="550">
        <v>72.485238095238103</v>
      </c>
      <c r="I6" s="550">
        <v>67.730454545454549</v>
      </c>
      <c r="J6" s="550">
        <v>71.646190476190469</v>
      </c>
      <c r="K6" s="550">
        <v>81.476666666666688</v>
      </c>
      <c r="L6" s="550">
        <v>79.147500000000008</v>
      </c>
      <c r="M6" s="550">
        <v>71.711818181818174</v>
      </c>
    </row>
    <row r="7" spans="1:13" x14ac:dyDescent="0.2">
      <c r="A7" s="552" t="s">
        <v>295</v>
      </c>
      <c r="B7" s="553">
        <v>1.2170850000000004</v>
      </c>
      <c r="C7" s="553">
        <v>1.2097900000000001</v>
      </c>
      <c r="D7" s="553">
        <v>1.1899086956521738</v>
      </c>
      <c r="E7" s="553">
        <v>1.1979100000000005</v>
      </c>
      <c r="F7" s="553">
        <v>1.2145904761904762</v>
      </c>
      <c r="G7" s="553">
        <v>1.204709090909091</v>
      </c>
      <c r="H7" s="553">
        <v>1.1821818181818182</v>
      </c>
      <c r="I7" s="553">
        <v>1.1771818181818181</v>
      </c>
      <c r="J7" s="553">
        <v>1.177031818181818</v>
      </c>
      <c r="K7" s="553">
        <v>1.160147619047619</v>
      </c>
      <c r="L7" s="553">
        <v>1.1414045454545456</v>
      </c>
      <c r="M7" s="553">
        <v>1.1303782608695649</v>
      </c>
    </row>
    <row r="8" spans="1:13" x14ac:dyDescent="0.2">
      <c r="M8" s="161" t="s">
        <v>296</v>
      </c>
    </row>
    <row r="9" spans="1:13" x14ac:dyDescent="0.2">
      <c r="A9" s="55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292</v>
      </c>
    </row>
    <row r="3" spans="1:13" x14ac:dyDescent="0.2">
      <c r="A3" s="555"/>
      <c r="B3" s="145">
        <v>2021</v>
      </c>
      <c r="C3" s="145" t="s">
        <v>513</v>
      </c>
      <c r="D3" s="145" t="s">
        <v>513</v>
      </c>
      <c r="E3" s="145" t="s">
        <v>513</v>
      </c>
      <c r="F3" s="145" t="s">
        <v>513</v>
      </c>
      <c r="G3" s="145" t="s">
        <v>513</v>
      </c>
      <c r="H3" s="145" t="s">
        <v>513</v>
      </c>
      <c r="I3" s="145" t="s">
        <v>513</v>
      </c>
      <c r="J3" s="145" t="s">
        <v>513</v>
      </c>
      <c r="K3" s="145" t="s">
        <v>513</v>
      </c>
      <c r="L3" s="145" t="s">
        <v>513</v>
      </c>
      <c r="M3" s="145" t="s">
        <v>513</v>
      </c>
    </row>
    <row r="4" spans="1:13" x14ac:dyDescent="0.2">
      <c r="A4" s="449"/>
      <c r="B4" s="548">
        <v>44197</v>
      </c>
      <c r="C4" s="548">
        <v>44228</v>
      </c>
      <c r="D4" s="548">
        <v>44256</v>
      </c>
      <c r="E4" s="548">
        <v>44287</v>
      </c>
      <c r="F4" s="548">
        <v>44317</v>
      </c>
      <c r="G4" s="548">
        <v>44348</v>
      </c>
      <c r="H4" s="548">
        <v>44378</v>
      </c>
      <c r="I4" s="548">
        <v>44409</v>
      </c>
      <c r="J4" s="548">
        <v>44440</v>
      </c>
      <c r="K4" s="548">
        <v>44470</v>
      </c>
      <c r="L4" s="548">
        <v>44501</v>
      </c>
      <c r="M4" s="548">
        <v>44531</v>
      </c>
    </row>
    <row r="5" spans="1:13" x14ac:dyDescent="0.2">
      <c r="A5" s="495" t="s">
        <v>297</v>
      </c>
      <c r="B5" s="403"/>
      <c r="C5" s="403"/>
      <c r="D5" s="403"/>
      <c r="E5" s="403"/>
      <c r="F5" s="403"/>
      <c r="G5" s="403"/>
      <c r="H5" s="403"/>
      <c r="I5" s="403"/>
      <c r="J5" s="403"/>
      <c r="K5" s="403"/>
      <c r="L5" s="403"/>
      <c r="M5" s="403"/>
    </row>
    <row r="6" spans="1:13" x14ac:dyDescent="0.2">
      <c r="A6" s="556" t="s">
        <v>298</v>
      </c>
      <c r="B6" s="402">
        <v>53.524285714285725</v>
      </c>
      <c r="C6" s="402">
        <v>59.778999999999996</v>
      </c>
      <c r="D6" s="402">
        <v>65.186521739130427</v>
      </c>
      <c r="E6" s="402">
        <v>63.160909090909087</v>
      </c>
      <c r="F6" s="402">
        <v>65.797142857142845</v>
      </c>
      <c r="G6" s="402">
        <v>70.25272727272727</v>
      </c>
      <c r="H6" s="402">
        <v>72.356818181818184</v>
      </c>
      <c r="I6" s="402">
        <v>69.452727272727259</v>
      </c>
      <c r="J6" s="402">
        <v>72.853636363636369</v>
      </c>
      <c r="K6" s="402">
        <v>81.815714285714293</v>
      </c>
      <c r="L6" s="402">
        <v>79.015454545454517</v>
      </c>
      <c r="M6" s="402">
        <v>74.03565217391305</v>
      </c>
    </row>
    <row r="7" spans="1:13" x14ac:dyDescent="0.2">
      <c r="A7" s="556" t="s">
        <v>299</v>
      </c>
      <c r="B7" s="402">
        <v>54.881000000000007</v>
      </c>
      <c r="C7" s="402">
        <v>61.377999999999986</v>
      </c>
      <c r="D7" s="402">
        <v>64.306086956521753</v>
      </c>
      <c r="E7" s="402">
        <v>63.221428571428568</v>
      </c>
      <c r="F7" s="402">
        <v>66.230476190476196</v>
      </c>
      <c r="G7" s="402">
        <v>71.201818181818169</v>
      </c>
      <c r="H7" s="402">
        <v>72.26318181818182</v>
      </c>
      <c r="I7" s="402">
        <v>68.84999999999998</v>
      </c>
      <c r="J7" s="402">
        <v>72.832727272727283</v>
      </c>
      <c r="K7" s="402">
        <v>81.386190476190478</v>
      </c>
      <c r="L7" s="402">
        <v>78.658636363636376</v>
      </c>
      <c r="M7" s="402">
        <v>73.317826086956515</v>
      </c>
    </row>
    <row r="8" spans="1:13" x14ac:dyDescent="0.2">
      <c r="A8" s="556" t="s">
        <v>555</v>
      </c>
      <c r="B8" s="402">
        <v>53.236190476190465</v>
      </c>
      <c r="C8" s="402">
        <v>59.242999999999995</v>
      </c>
      <c r="D8" s="402">
        <v>64.200000000000017</v>
      </c>
      <c r="E8" s="402">
        <v>62.010909090909102</v>
      </c>
      <c r="F8" s="402">
        <v>64.608571428571423</v>
      </c>
      <c r="G8" s="402">
        <v>69.093636363636364</v>
      </c>
      <c r="H8" s="402">
        <v>70.994545454545445</v>
      </c>
      <c r="I8" s="402">
        <v>68.022272727272721</v>
      </c>
      <c r="J8" s="402">
        <v>71.431363636363642</v>
      </c>
      <c r="K8" s="402">
        <v>80.47571428571429</v>
      </c>
      <c r="L8" s="402">
        <v>77.713636363636354</v>
      </c>
      <c r="M8" s="402">
        <v>72.377826086956517</v>
      </c>
    </row>
    <row r="9" spans="1:13" x14ac:dyDescent="0.2">
      <c r="A9" s="556" t="s">
        <v>556</v>
      </c>
      <c r="B9" s="402">
        <v>52.124285714285719</v>
      </c>
      <c r="C9" s="402">
        <v>57.880500000000005</v>
      </c>
      <c r="D9" s="402">
        <v>62.754347826086963</v>
      </c>
      <c r="E9" s="402">
        <v>60.560909090909078</v>
      </c>
      <c r="F9" s="402">
        <v>63.301428571428566</v>
      </c>
      <c r="G9" s="402">
        <v>67.602727272727265</v>
      </c>
      <c r="H9" s="402">
        <v>69.294545454545428</v>
      </c>
      <c r="I9" s="402">
        <v>66.274545454545446</v>
      </c>
      <c r="J9" s="402">
        <v>69.681363636363642</v>
      </c>
      <c r="K9" s="402">
        <v>78.775714285714301</v>
      </c>
      <c r="L9" s="402">
        <v>76.213636363636354</v>
      </c>
      <c r="M9" s="402">
        <v>70.529999999999987</v>
      </c>
    </row>
    <row r="10" spans="1:13" x14ac:dyDescent="0.2">
      <c r="A10" s="557" t="s">
        <v>301</v>
      </c>
      <c r="B10" s="456">
        <v>54.685238095238098</v>
      </c>
      <c r="C10" s="456">
        <v>61.946500000000015</v>
      </c>
      <c r="D10" s="456">
        <v>65.521304347826074</v>
      </c>
      <c r="E10" s="456">
        <v>63.617499999999993</v>
      </c>
      <c r="F10" s="456">
        <v>67.422000000000011</v>
      </c>
      <c r="G10" s="456">
        <v>71.919545454545428</v>
      </c>
      <c r="H10" s="456">
        <v>73.935909090909092</v>
      </c>
      <c r="I10" s="456">
        <v>69.804999999999993</v>
      </c>
      <c r="J10" s="456">
        <v>73.390909090909091</v>
      </c>
      <c r="K10" s="456">
        <v>82.382142857142853</v>
      </c>
      <c r="L10" s="456">
        <v>80.13727272727273</v>
      </c>
      <c r="M10" s="456">
        <v>73.094782608695638</v>
      </c>
    </row>
    <row r="11" spans="1:13" x14ac:dyDescent="0.2">
      <c r="A11" s="495" t="s">
        <v>300</v>
      </c>
      <c r="B11" s="404"/>
      <c r="C11" s="404"/>
      <c r="D11" s="404"/>
      <c r="E11" s="404"/>
      <c r="F11" s="404"/>
      <c r="G11" s="404"/>
      <c r="H11" s="404"/>
      <c r="I11" s="404"/>
      <c r="J11" s="404"/>
      <c r="K11" s="404"/>
      <c r="L11" s="404"/>
      <c r="M11" s="404"/>
    </row>
    <row r="12" spans="1:13" x14ac:dyDescent="0.2">
      <c r="A12" s="556" t="s">
        <v>302</v>
      </c>
      <c r="B12" s="402">
        <v>54.863809523809529</v>
      </c>
      <c r="C12" s="402">
        <v>62.463999999999999</v>
      </c>
      <c r="D12" s="402">
        <v>65.706086956521744</v>
      </c>
      <c r="E12" s="402">
        <v>64.135000000000005</v>
      </c>
      <c r="F12" s="402">
        <v>67.931999999999988</v>
      </c>
      <c r="G12" s="402">
        <v>72.458181818181828</v>
      </c>
      <c r="H12" s="402">
        <v>75.363181818181815</v>
      </c>
      <c r="I12" s="402">
        <v>71.155000000000015</v>
      </c>
      <c r="J12" s="402">
        <v>74.486363636363635</v>
      </c>
      <c r="K12" s="402">
        <v>83.351190476190482</v>
      </c>
      <c r="L12" s="402">
        <v>81.237272727272725</v>
      </c>
      <c r="M12" s="402">
        <v>74.612173913043478</v>
      </c>
    </row>
    <row r="13" spans="1:13" x14ac:dyDescent="0.2">
      <c r="A13" s="556" t="s">
        <v>303</v>
      </c>
      <c r="B13" s="402">
        <v>52.94857142857142</v>
      </c>
      <c r="C13" s="402">
        <v>60.636499999999991</v>
      </c>
      <c r="D13" s="402">
        <v>63.643043478260871</v>
      </c>
      <c r="E13" s="402">
        <v>62.362727272727277</v>
      </c>
      <c r="F13" s="402">
        <v>66.156666666666652</v>
      </c>
      <c r="G13" s="402">
        <v>71.181363636363642</v>
      </c>
      <c r="H13" s="402">
        <v>73.647272727272721</v>
      </c>
      <c r="I13" s="402">
        <v>69.437272727272727</v>
      </c>
      <c r="J13" s="402">
        <v>72.846818181818193</v>
      </c>
      <c r="K13" s="402">
        <v>81.567619047619075</v>
      </c>
      <c r="L13" s="402">
        <v>79.894285714285715</v>
      </c>
      <c r="M13" s="402">
        <v>73.432608695652192</v>
      </c>
    </row>
    <row r="14" spans="1:13" x14ac:dyDescent="0.2">
      <c r="A14" s="556" t="s">
        <v>304</v>
      </c>
      <c r="B14" s="402">
        <v>54.866190476190482</v>
      </c>
      <c r="C14" s="402">
        <v>62.476500000000001</v>
      </c>
      <c r="D14" s="402">
        <v>65.621304347826097</v>
      </c>
      <c r="E14" s="402">
        <v>64.302499999999995</v>
      </c>
      <c r="F14" s="402">
        <v>67.782000000000011</v>
      </c>
      <c r="G14" s="402">
        <v>73.458181818181814</v>
      </c>
      <c r="H14" s="402">
        <v>75.926818181818177</v>
      </c>
      <c r="I14" s="402">
        <v>70.754999999999995</v>
      </c>
      <c r="J14" s="402">
        <v>74.55</v>
      </c>
      <c r="K14" s="402">
        <v>84.10833333333332</v>
      </c>
      <c r="L14" s="402">
        <v>82.164545454545447</v>
      </c>
      <c r="M14" s="402">
        <v>75.036086956521743</v>
      </c>
    </row>
    <row r="15" spans="1:13" x14ac:dyDescent="0.2">
      <c r="A15" s="495" t="s">
        <v>209</v>
      </c>
      <c r="B15" s="404"/>
      <c r="C15" s="404"/>
      <c r="D15" s="404"/>
      <c r="E15" s="404"/>
      <c r="F15" s="404"/>
      <c r="G15" s="404"/>
      <c r="H15" s="404"/>
      <c r="I15" s="404"/>
      <c r="J15" s="404"/>
      <c r="K15" s="404"/>
      <c r="L15" s="404"/>
      <c r="M15" s="404"/>
    </row>
    <row r="16" spans="1:13" x14ac:dyDescent="0.2">
      <c r="A16" s="556" t="s">
        <v>305</v>
      </c>
      <c r="B16" s="402">
        <v>54.751904761904761</v>
      </c>
      <c r="C16" s="402">
        <v>61.57650000000001</v>
      </c>
      <c r="D16" s="402">
        <v>64.162608695652182</v>
      </c>
      <c r="E16" s="402">
        <v>62.528571428571446</v>
      </c>
      <c r="F16" s="402">
        <v>66.879499999999993</v>
      </c>
      <c r="G16" s="402">
        <v>71.326363636363652</v>
      </c>
      <c r="H16" s="402">
        <v>72.51318181818182</v>
      </c>
      <c r="I16" s="402">
        <v>68.220909090909103</v>
      </c>
      <c r="J16" s="402">
        <v>72.625</v>
      </c>
      <c r="K16" s="402">
        <v>81.615476190476173</v>
      </c>
      <c r="L16" s="402">
        <v>79.764545454545456</v>
      </c>
      <c r="M16" s="402">
        <v>72.694782608695647</v>
      </c>
    </row>
    <row r="17" spans="1:13" x14ac:dyDescent="0.2">
      <c r="A17" s="495" t="s">
        <v>306</v>
      </c>
      <c r="B17" s="496"/>
      <c r="C17" s="496"/>
      <c r="D17" s="496"/>
      <c r="E17" s="496"/>
      <c r="F17" s="496"/>
      <c r="G17" s="496"/>
      <c r="H17" s="496"/>
      <c r="I17" s="496"/>
      <c r="J17" s="496"/>
      <c r="K17" s="496"/>
      <c r="L17" s="496"/>
      <c r="M17" s="496"/>
    </row>
    <row r="18" spans="1:13" x14ac:dyDescent="0.2">
      <c r="A18" s="556" t="s">
        <v>307</v>
      </c>
      <c r="B18" s="402">
        <v>52.008421052631569</v>
      </c>
      <c r="C18" s="402">
        <v>59.046315789473681</v>
      </c>
      <c r="D18" s="402">
        <v>62.333043478260862</v>
      </c>
      <c r="E18" s="402">
        <v>61.716666666666661</v>
      </c>
      <c r="F18" s="402">
        <v>65.169500000000014</v>
      </c>
      <c r="G18" s="402">
        <v>71.378181818181815</v>
      </c>
      <c r="H18" s="402">
        <v>72.485238095238103</v>
      </c>
      <c r="I18" s="402">
        <v>67.730454545454549</v>
      </c>
      <c r="J18" s="402">
        <v>71.646190476190469</v>
      </c>
      <c r="K18" s="402">
        <v>81.476666666666688</v>
      </c>
      <c r="L18" s="402">
        <v>79.147500000000008</v>
      </c>
      <c r="M18" s="402">
        <v>71.711818181818174</v>
      </c>
    </row>
    <row r="19" spans="1:13" x14ac:dyDescent="0.2">
      <c r="A19" s="557" t="s">
        <v>308</v>
      </c>
      <c r="B19" s="456">
        <v>50.602380952380955</v>
      </c>
      <c r="C19" s="456">
        <v>57.177999999999997</v>
      </c>
      <c r="D19" s="456">
        <v>60.918695652173909</v>
      </c>
      <c r="E19" s="456">
        <v>60.109090909090902</v>
      </c>
      <c r="F19" s="456">
        <v>62.550476190476196</v>
      </c>
      <c r="G19" s="456">
        <v>67.142272727272726</v>
      </c>
      <c r="H19" s="456">
        <v>68.108636363636364</v>
      </c>
      <c r="I19" s="456">
        <v>64.105000000000004</v>
      </c>
      <c r="J19" s="456">
        <v>67.378181818181815</v>
      </c>
      <c r="K19" s="456">
        <v>76.105238095238107</v>
      </c>
      <c r="L19" s="456">
        <v>72.846190476190486</v>
      </c>
      <c r="M19" s="456">
        <v>66.235652173913053</v>
      </c>
    </row>
    <row r="20" spans="1:13" x14ac:dyDescent="0.2">
      <c r="A20" s="495" t="s">
        <v>309</v>
      </c>
      <c r="B20" s="496"/>
      <c r="C20" s="496"/>
      <c r="D20" s="496"/>
      <c r="E20" s="496"/>
      <c r="F20" s="496"/>
      <c r="G20" s="496"/>
      <c r="H20" s="496"/>
      <c r="I20" s="496"/>
      <c r="J20" s="496"/>
      <c r="K20" s="496"/>
      <c r="L20" s="496"/>
      <c r="M20" s="496"/>
    </row>
    <row r="21" spans="1:13" x14ac:dyDescent="0.2">
      <c r="A21" s="556" t="s">
        <v>310</v>
      </c>
      <c r="B21" s="402">
        <v>54.978095238095229</v>
      </c>
      <c r="C21" s="402">
        <v>63.002500000000012</v>
      </c>
      <c r="D21" s="402">
        <v>66.245217391304351</v>
      </c>
      <c r="E21" s="402">
        <v>65.063999999999993</v>
      </c>
      <c r="F21" s="402">
        <v>69.611000000000004</v>
      </c>
      <c r="G21" s="402">
        <v>73.727272727272734</v>
      </c>
      <c r="H21" s="402">
        <v>76.256363636363631</v>
      </c>
      <c r="I21" s="402">
        <v>71.892727272727271</v>
      </c>
      <c r="J21" s="402">
        <v>74.657272727272741</v>
      </c>
      <c r="K21" s="402">
        <v>84.108809523809498</v>
      </c>
      <c r="L21" s="402">
        <v>82.611363636363635</v>
      </c>
      <c r="M21" s="402">
        <v>75.466956521739121</v>
      </c>
    </row>
    <row r="22" spans="1:13" x14ac:dyDescent="0.2">
      <c r="A22" s="556" t="s">
        <v>311</v>
      </c>
      <c r="B22" s="405">
        <v>54.751904761904761</v>
      </c>
      <c r="C22" s="405">
        <v>62.79</v>
      </c>
      <c r="D22" s="405">
        <v>65.961304347826086</v>
      </c>
      <c r="E22" s="405">
        <v>64.677000000000007</v>
      </c>
      <c r="F22" s="405">
        <v>69.426999999999992</v>
      </c>
      <c r="G22" s="405">
        <v>73.430454545454538</v>
      </c>
      <c r="H22" s="405">
        <v>76.13818181818182</v>
      </c>
      <c r="I22" s="405">
        <v>71.750454545454531</v>
      </c>
      <c r="J22" s="405">
        <v>74.50772727272728</v>
      </c>
      <c r="K22" s="405">
        <v>83.581190476190471</v>
      </c>
      <c r="L22" s="405">
        <v>81.848181818181814</v>
      </c>
      <c r="M22" s="405">
        <v>74.506521739130434</v>
      </c>
    </row>
    <row r="23" spans="1:13" x14ac:dyDescent="0.2">
      <c r="A23" s="557" t="s">
        <v>312</v>
      </c>
      <c r="B23" s="456">
        <v>54.606666666666655</v>
      </c>
      <c r="C23" s="456">
        <v>62.774500000000003</v>
      </c>
      <c r="D23" s="456">
        <v>65.924347826086958</v>
      </c>
      <c r="E23" s="456">
        <v>64.646499999999975</v>
      </c>
      <c r="F23" s="456">
        <v>69.417000000000002</v>
      </c>
      <c r="G23" s="456">
        <v>73.289090909090902</v>
      </c>
      <c r="H23" s="456">
        <v>76.06340909090909</v>
      </c>
      <c r="I23" s="456">
        <v>71.754999999999981</v>
      </c>
      <c r="J23" s="456">
        <v>74.433636363636367</v>
      </c>
      <c r="K23" s="456">
        <v>83.849285714285728</v>
      </c>
      <c r="L23" s="456">
        <v>81.90636363636365</v>
      </c>
      <c r="M23" s="456">
        <v>74.698260869565203</v>
      </c>
    </row>
    <row r="24" spans="1:13" s="626" customFormat="1" x14ac:dyDescent="0.2">
      <c r="A24" s="558" t="s">
        <v>313</v>
      </c>
      <c r="B24" s="559">
        <v>54.183809523809522</v>
      </c>
      <c r="C24" s="559">
        <v>61.052500000000009</v>
      </c>
      <c r="D24" s="559">
        <v>64.560434782608667</v>
      </c>
      <c r="E24" s="559">
        <v>63.248095238095253</v>
      </c>
      <c r="F24" s="559">
        <v>66.909523809523819</v>
      </c>
      <c r="G24" s="559">
        <v>71.887727272727261</v>
      </c>
      <c r="H24" s="559">
        <v>73.52272727272728</v>
      </c>
      <c r="I24" s="559">
        <v>70.334090909090918</v>
      </c>
      <c r="J24" s="559">
        <v>73.885909090909095</v>
      </c>
      <c r="K24" s="559">
        <v>82.111428571428576</v>
      </c>
      <c r="L24" s="559">
        <v>80.341363636363653</v>
      </c>
      <c r="M24" s="559">
        <v>74.377826086956517</v>
      </c>
    </row>
    <row r="25" spans="1:13" x14ac:dyDescent="0.2">
      <c r="A25" s="554"/>
      <c r="M25" s="161" t="s">
        <v>296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769"/>
    </row>
    <row r="2" spans="1:14" ht="13.9" customHeight="1" x14ac:dyDescent="0.2">
      <c r="A2" s="158"/>
      <c r="B2" s="158"/>
      <c r="N2" s="161" t="s">
        <v>314</v>
      </c>
    </row>
    <row r="3" spans="1:14" ht="13.9" customHeight="1" x14ac:dyDescent="0.2">
      <c r="A3" s="563"/>
      <c r="B3" s="563"/>
      <c r="C3" s="145">
        <v>2021</v>
      </c>
      <c r="D3" s="145" t="s">
        <v>513</v>
      </c>
      <c r="E3" s="145" t="s">
        <v>513</v>
      </c>
      <c r="F3" s="145" t="s">
        <v>513</v>
      </c>
      <c r="G3" s="145" t="s">
        <v>513</v>
      </c>
      <c r="H3" s="145" t="s">
        <v>513</v>
      </c>
      <c r="I3" s="145" t="s">
        <v>513</v>
      </c>
      <c r="J3" s="145" t="s">
        <v>513</v>
      </c>
      <c r="K3" s="145" t="s">
        <v>513</v>
      </c>
      <c r="L3" s="145" t="s">
        <v>513</v>
      </c>
      <c r="M3" s="145" t="s">
        <v>513</v>
      </c>
      <c r="N3" s="145" t="s">
        <v>513</v>
      </c>
    </row>
    <row r="4" spans="1:14" ht="13.9" customHeight="1" x14ac:dyDescent="0.2">
      <c r="C4" s="548">
        <v>44197</v>
      </c>
      <c r="D4" s="548">
        <v>44228</v>
      </c>
      <c r="E4" s="548">
        <v>44256</v>
      </c>
      <c r="F4" s="548">
        <v>44287</v>
      </c>
      <c r="G4" s="548">
        <v>44317</v>
      </c>
      <c r="H4" s="548">
        <v>44348</v>
      </c>
      <c r="I4" s="548">
        <v>44378</v>
      </c>
      <c r="J4" s="548">
        <v>44409</v>
      </c>
      <c r="K4" s="548">
        <v>44440</v>
      </c>
      <c r="L4" s="548">
        <v>44470</v>
      </c>
      <c r="M4" s="548">
        <v>44501</v>
      </c>
      <c r="N4" s="548">
        <v>44531</v>
      </c>
    </row>
    <row r="5" spans="1:14" ht="13.9" customHeight="1" x14ac:dyDescent="0.2">
      <c r="A5" s="843" t="s">
        <v>488</v>
      </c>
      <c r="B5" s="564" t="s">
        <v>315</v>
      </c>
      <c r="C5" s="560">
        <v>490.01190476190476</v>
      </c>
      <c r="D5" s="560">
        <v>556.0625</v>
      </c>
      <c r="E5" s="560">
        <v>583.95652173913038</v>
      </c>
      <c r="F5" s="560">
        <v>608.43181818181813</v>
      </c>
      <c r="G5" s="560">
        <v>638.52380952380952</v>
      </c>
      <c r="H5" s="560">
        <v>675.84090909090912</v>
      </c>
      <c r="I5" s="560">
        <v>693.98863636363637</v>
      </c>
      <c r="J5" s="560">
        <v>689.44047619047615</v>
      </c>
      <c r="K5" s="560">
        <v>734.43181818181813</v>
      </c>
      <c r="L5" s="560">
        <v>775.16666666666663</v>
      </c>
      <c r="M5" s="560">
        <v>730.90909090909088</v>
      </c>
      <c r="N5" s="560">
        <v>694.11956521739125</v>
      </c>
    </row>
    <row r="6" spans="1:14" ht="13.9" customHeight="1" x14ac:dyDescent="0.2">
      <c r="A6" s="844"/>
      <c r="B6" s="565" t="s">
        <v>316</v>
      </c>
      <c r="C6" s="561">
        <v>492.45</v>
      </c>
      <c r="D6" s="561">
        <v>556.5625</v>
      </c>
      <c r="E6" s="561">
        <v>609.43478260869563</v>
      </c>
      <c r="F6" s="561">
        <v>629.54999999999995</v>
      </c>
      <c r="G6" s="561">
        <v>655.6973684210526</v>
      </c>
      <c r="H6" s="561">
        <v>689.59090909090912</v>
      </c>
      <c r="I6" s="561">
        <v>724.375</v>
      </c>
      <c r="J6" s="561">
        <v>713.21428571428567</v>
      </c>
      <c r="K6" s="561">
        <v>732.90909090909088</v>
      </c>
      <c r="L6" s="561">
        <v>820.16666666666663</v>
      </c>
      <c r="M6" s="561">
        <v>793.98863636363637</v>
      </c>
      <c r="N6" s="561">
        <v>710.11904761904759</v>
      </c>
    </row>
    <row r="7" spans="1:14" ht="13.9" customHeight="1" x14ac:dyDescent="0.2">
      <c r="A7" s="843" t="s">
        <v>521</v>
      </c>
      <c r="B7" s="564" t="s">
        <v>315</v>
      </c>
      <c r="C7" s="562">
        <v>453.91250000000002</v>
      </c>
      <c r="D7" s="562">
        <v>504.86250000000001</v>
      </c>
      <c r="E7" s="562">
        <v>521.86956521739125</v>
      </c>
      <c r="F7" s="562">
        <v>525.375</v>
      </c>
      <c r="G7" s="562">
        <v>558.40789473684208</v>
      </c>
      <c r="H7" s="562">
        <v>594.85227272727275</v>
      </c>
      <c r="I7" s="562">
        <v>608.89772727272725</v>
      </c>
      <c r="J7" s="562">
        <v>588.07142857142856</v>
      </c>
      <c r="K7" s="562">
        <v>634.4204545454545</v>
      </c>
      <c r="L7" s="562">
        <v>735.23809523809518</v>
      </c>
      <c r="M7" s="562">
        <v>706.0454545454545</v>
      </c>
      <c r="N7" s="562">
        <v>656.35714285714289</v>
      </c>
    </row>
    <row r="8" spans="1:14" ht="13.9" customHeight="1" x14ac:dyDescent="0.2">
      <c r="A8" s="844"/>
      <c r="B8" s="565" t="s">
        <v>316</v>
      </c>
      <c r="C8" s="561">
        <v>461.83749999999998</v>
      </c>
      <c r="D8" s="561">
        <v>517.5625</v>
      </c>
      <c r="E8" s="561">
        <v>528.83695652173913</v>
      </c>
      <c r="F8" s="561">
        <v>534.04999999999995</v>
      </c>
      <c r="G8" s="561">
        <v>569.5</v>
      </c>
      <c r="H8" s="561">
        <v>605.9545454545455</v>
      </c>
      <c r="I8" s="561">
        <v>617.9545454545455</v>
      </c>
      <c r="J8" s="561">
        <v>595.51190476190482</v>
      </c>
      <c r="K8" s="561">
        <v>646.76136363636363</v>
      </c>
      <c r="L8" s="561">
        <v>746.83333333333337</v>
      </c>
      <c r="M8" s="561">
        <v>705.5</v>
      </c>
      <c r="N8" s="561">
        <v>664.27380952380952</v>
      </c>
    </row>
    <row r="9" spans="1:14" ht="13.9" customHeight="1" x14ac:dyDescent="0.2">
      <c r="A9" s="843" t="s">
        <v>489</v>
      </c>
      <c r="B9" s="564" t="s">
        <v>315</v>
      </c>
      <c r="C9" s="560">
        <v>445.1742857142857</v>
      </c>
      <c r="D9" s="560">
        <v>503.03800000000001</v>
      </c>
      <c r="E9" s="560">
        <v>514.33695652173913</v>
      </c>
      <c r="F9" s="560">
        <v>512.38681818181806</v>
      </c>
      <c r="G9" s="560">
        <v>545.49476190476184</v>
      </c>
      <c r="H9" s="560">
        <v>586.65954545454542</v>
      </c>
      <c r="I9" s="560">
        <v>597.98863636363637</v>
      </c>
      <c r="J9" s="560">
        <v>577.40909090909088</v>
      </c>
      <c r="K9" s="560">
        <v>626.93772727272733</v>
      </c>
      <c r="L9" s="560">
        <v>720.6195238095238</v>
      </c>
      <c r="M9" s="560">
        <v>682.63095238095241</v>
      </c>
      <c r="N9" s="560">
        <v>634.73913043478262</v>
      </c>
    </row>
    <row r="10" spans="1:14" ht="13.9" customHeight="1" x14ac:dyDescent="0.2">
      <c r="A10" s="844"/>
      <c r="B10" s="565" t="s">
        <v>316</v>
      </c>
      <c r="C10" s="561">
        <v>452.363</v>
      </c>
      <c r="D10" s="561">
        <v>511.60699999999997</v>
      </c>
      <c r="E10" s="561">
        <v>524.18478260869563</v>
      </c>
      <c r="F10" s="561">
        <v>523.07500000000005</v>
      </c>
      <c r="G10" s="561">
        <v>557.69105263157905</v>
      </c>
      <c r="H10" s="561">
        <v>594.11954545454546</v>
      </c>
      <c r="I10" s="561">
        <v>601.46590909090912</v>
      </c>
      <c r="J10" s="561">
        <v>581.05952380952385</v>
      </c>
      <c r="K10" s="561">
        <v>631.26136363636363</v>
      </c>
      <c r="L10" s="561">
        <v>725.41666666666663</v>
      </c>
      <c r="M10" s="561">
        <v>693.98863636363637</v>
      </c>
      <c r="N10" s="561">
        <v>651.70238095238096</v>
      </c>
    </row>
    <row r="11" spans="1:14" ht="13.9" customHeight="1" x14ac:dyDescent="0.2">
      <c r="A11" s="841" t="s">
        <v>317</v>
      </c>
      <c r="B11" s="564" t="s">
        <v>315</v>
      </c>
      <c r="C11" s="560">
        <v>363.04761904761904</v>
      </c>
      <c r="D11" s="560">
        <v>419.61250000000001</v>
      </c>
      <c r="E11" s="560">
        <v>430.02173913043481</v>
      </c>
      <c r="F11" s="560">
        <v>417.22727272727275</v>
      </c>
      <c r="G11" s="560">
        <v>422.03571428571428</v>
      </c>
      <c r="H11" s="560">
        <v>447.00045454545455</v>
      </c>
      <c r="I11" s="560">
        <v>461.45454545454544</v>
      </c>
      <c r="J11" s="560">
        <v>446.71428571428572</v>
      </c>
      <c r="K11" s="560">
        <v>487.38090909090914</v>
      </c>
      <c r="L11" s="560">
        <v>532.66666666666663</v>
      </c>
      <c r="M11" s="560">
        <v>511.75</v>
      </c>
      <c r="N11" s="560">
        <v>478.76086956521738</v>
      </c>
    </row>
    <row r="12" spans="1:14" ht="13.9" customHeight="1" x14ac:dyDescent="0.2">
      <c r="A12" s="842"/>
      <c r="B12" s="565" t="s">
        <v>316</v>
      </c>
      <c r="C12" s="561">
        <v>357.96249999999998</v>
      </c>
      <c r="D12" s="561">
        <v>413.01249999999999</v>
      </c>
      <c r="E12" s="561">
        <v>427.02173913043481</v>
      </c>
      <c r="F12" s="561">
        <v>410.67500000000001</v>
      </c>
      <c r="G12" s="561">
        <v>416.35526315789474</v>
      </c>
      <c r="H12" s="561">
        <v>441.80681818181819</v>
      </c>
      <c r="I12" s="561">
        <v>456.15909090909093</v>
      </c>
      <c r="J12" s="561">
        <v>438.83333333333331</v>
      </c>
      <c r="K12" s="561">
        <v>480.35227272727275</v>
      </c>
      <c r="L12" s="561">
        <v>524.5</v>
      </c>
      <c r="M12" s="561">
        <v>501.13636363636363</v>
      </c>
      <c r="N12" s="561">
        <v>470.04761904761904</v>
      </c>
    </row>
    <row r="13" spans="1:14" ht="13.9" customHeight="1" x14ac:dyDescent="0.2">
      <c r="B13" s="554"/>
      <c r="N13" s="161" t="s">
        <v>296</v>
      </c>
    </row>
    <row r="14" spans="1:14" ht="13.9" customHeight="1" x14ac:dyDescent="0.2">
      <c r="A14" s="554"/>
    </row>
    <row r="15" spans="1:14" ht="13.9" customHeight="1" x14ac:dyDescent="0.2">
      <c r="A15" s="554"/>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318</v>
      </c>
      <c r="B1" s="53"/>
      <c r="C1" s="53"/>
      <c r="D1" s="6"/>
      <c r="E1" s="6"/>
      <c r="F1" s="6"/>
      <c r="G1" s="6"/>
      <c r="H1" s="3"/>
    </row>
    <row r="2" spans="1:8" x14ac:dyDescent="0.2">
      <c r="A2" s="54"/>
      <c r="B2" s="54"/>
      <c r="C2" s="54"/>
      <c r="D2" s="65"/>
      <c r="E2" s="65"/>
      <c r="F2" s="65"/>
      <c r="G2" s="108"/>
      <c r="H2" s="55" t="s">
        <v>470</v>
      </c>
    </row>
    <row r="3" spans="1:8" x14ac:dyDescent="0.2">
      <c r="A3" s="56"/>
      <c r="B3" s="813">
        <f>INDICE!A3</f>
        <v>44531</v>
      </c>
      <c r="C3" s="812">
        <v>41671</v>
      </c>
      <c r="D3" s="812" t="s">
        <v>115</v>
      </c>
      <c r="E3" s="812"/>
      <c r="F3" s="812" t="s">
        <v>116</v>
      </c>
      <c r="G3" s="812"/>
      <c r="H3" s="812"/>
    </row>
    <row r="4" spans="1:8" ht="25.5" x14ac:dyDescent="0.2">
      <c r="A4" s="66"/>
      <c r="B4" s="184" t="s">
        <v>54</v>
      </c>
      <c r="C4" s="185" t="s">
        <v>452</v>
      </c>
      <c r="D4" s="184" t="s">
        <v>54</v>
      </c>
      <c r="E4" s="185" t="s">
        <v>452</v>
      </c>
      <c r="F4" s="184" t="s">
        <v>54</v>
      </c>
      <c r="G4" s="186" t="s">
        <v>452</v>
      </c>
      <c r="H4" s="185" t="s">
        <v>106</v>
      </c>
    </row>
    <row r="5" spans="1:8" x14ac:dyDescent="0.2">
      <c r="A5" s="3" t="s">
        <v>319</v>
      </c>
      <c r="B5" s="71">
        <v>26553.611000000001</v>
      </c>
      <c r="C5" s="72">
        <v>-4.6869173860300286</v>
      </c>
      <c r="D5" s="71">
        <v>272805.83399999997</v>
      </c>
      <c r="E5" s="336">
        <v>5.3294008109186564</v>
      </c>
      <c r="F5" s="71">
        <v>272805.83399999997</v>
      </c>
      <c r="G5" s="336">
        <v>5.3294008109186564</v>
      </c>
      <c r="H5" s="72">
        <v>72.522077482658545</v>
      </c>
    </row>
    <row r="6" spans="1:8" x14ac:dyDescent="0.2">
      <c r="A6" s="3" t="s">
        <v>320</v>
      </c>
      <c r="B6" s="58">
        <v>10478.156000000001</v>
      </c>
      <c r="C6" s="187">
        <v>73.735030333538759</v>
      </c>
      <c r="D6" s="58">
        <v>90130.842000000004</v>
      </c>
      <c r="E6" s="59">
        <v>2.8645506790463466</v>
      </c>
      <c r="F6" s="58">
        <v>90130.842000000004</v>
      </c>
      <c r="G6" s="59">
        <v>2.8645506790463466</v>
      </c>
      <c r="H6" s="59">
        <v>23.96017640554291</v>
      </c>
    </row>
    <row r="7" spans="1:8" x14ac:dyDescent="0.2">
      <c r="A7" s="3" t="s">
        <v>321</v>
      </c>
      <c r="B7" s="95">
        <v>1124.9179999999999</v>
      </c>
      <c r="C7" s="73">
        <v>4.0400060671305802</v>
      </c>
      <c r="D7" s="95">
        <v>13232.683000000001</v>
      </c>
      <c r="E7" s="73">
        <v>10.365239879795505</v>
      </c>
      <c r="F7" s="95">
        <v>13232.683000000001</v>
      </c>
      <c r="G7" s="187">
        <v>10.365239879795505</v>
      </c>
      <c r="H7" s="187">
        <v>3.5177461117985427</v>
      </c>
    </row>
    <row r="8" spans="1:8" x14ac:dyDescent="0.2">
      <c r="A8" s="216" t="s">
        <v>186</v>
      </c>
      <c r="B8" s="217">
        <v>38156.684999999998</v>
      </c>
      <c r="C8" s="218">
        <v>9.1073054630879451</v>
      </c>
      <c r="D8" s="217">
        <v>376169.359</v>
      </c>
      <c r="E8" s="218">
        <v>4.8955263650699363</v>
      </c>
      <c r="F8" s="217">
        <v>376169.359</v>
      </c>
      <c r="G8" s="218">
        <v>4.8955263650699363</v>
      </c>
      <c r="H8" s="219">
        <v>100</v>
      </c>
    </row>
    <row r="9" spans="1:8" x14ac:dyDescent="0.2">
      <c r="A9" s="220" t="s">
        <v>615</v>
      </c>
      <c r="B9" s="74">
        <v>6406.3919999999998</v>
      </c>
      <c r="C9" s="75">
        <v>-5.7538699453564774</v>
      </c>
      <c r="D9" s="74">
        <v>76405.839000000007</v>
      </c>
      <c r="E9" s="75">
        <v>0.2072978414230269</v>
      </c>
      <c r="F9" s="74">
        <v>76405.839000000007</v>
      </c>
      <c r="G9" s="190">
        <v>0.2072978414230269</v>
      </c>
      <c r="H9" s="190">
        <v>20.311553073625014</v>
      </c>
    </row>
    <row r="10" spans="1:8" x14ac:dyDescent="0.2">
      <c r="A10" s="3"/>
      <c r="B10" s="3"/>
      <c r="C10" s="3"/>
      <c r="D10" s="3"/>
      <c r="E10" s="3"/>
      <c r="F10" s="3"/>
      <c r="G10" s="108"/>
      <c r="H10" s="55" t="s">
        <v>221</v>
      </c>
    </row>
    <row r="11" spans="1:8" x14ac:dyDescent="0.2">
      <c r="A11" s="80" t="s">
        <v>576</v>
      </c>
      <c r="B11" s="80"/>
      <c r="C11" s="200"/>
      <c r="D11" s="200"/>
      <c r="E11" s="200"/>
      <c r="F11" s="80"/>
      <c r="G11" s="80"/>
      <c r="H11" s="80"/>
    </row>
    <row r="12" spans="1:8" x14ac:dyDescent="0.2">
      <c r="A12" s="80" t="s">
        <v>509</v>
      </c>
      <c r="B12" s="108"/>
      <c r="C12" s="108"/>
      <c r="D12" s="108"/>
      <c r="E12" s="108"/>
      <c r="F12" s="108"/>
      <c r="G12" s="108"/>
      <c r="H12" s="108"/>
    </row>
    <row r="13" spans="1:8" x14ac:dyDescent="0.2">
      <c r="A13" s="438" t="s">
        <v>536</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97" priority="8" operator="between">
      <formula>-0.5</formula>
      <formula>0.5</formula>
    </cfRule>
  </conditionalFormatting>
  <conditionalFormatting sqref="E5">
    <cfRule type="cellIs" dxfId="96" priority="7" operator="equal">
      <formula>0</formula>
    </cfRule>
  </conditionalFormatting>
  <conditionalFormatting sqref="G5">
    <cfRule type="cellIs" dxfId="95" priority="6" operator="between">
      <formula>-0.5</formula>
      <formula>0.5</formula>
    </cfRule>
  </conditionalFormatting>
  <conditionalFormatting sqref="G5">
    <cfRule type="cellIs" dxfId="94" priority="5" operator="equal">
      <formula>0</formula>
    </cfRule>
  </conditionalFormatting>
  <conditionalFormatting sqref="C7">
    <cfRule type="cellIs" dxfId="93" priority="3" operator="between">
      <formula>-0.5</formula>
      <formula>0.5</formula>
    </cfRule>
    <cfRule type="cellIs" dxfId="92" priority="4" operator="between">
      <formula>0</formula>
      <formula>0.49</formula>
    </cfRule>
  </conditionalFormatting>
  <conditionalFormatting sqref="E7">
    <cfRule type="cellIs" dxfId="91" priority="1" operator="between">
      <formula>-0.5</formula>
      <formula>0.5</formula>
    </cfRule>
    <cfRule type="cellIs" dxfId="90"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662</v>
      </c>
      <c r="B1" s="53"/>
      <c r="C1" s="53"/>
      <c r="D1" s="6"/>
      <c r="E1" s="6"/>
      <c r="F1" s="6"/>
      <c r="G1" s="6"/>
      <c r="H1" s="3"/>
    </row>
    <row r="2" spans="1:8" x14ac:dyDescent="0.2">
      <c r="A2" s="54"/>
      <c r="B2" s="54"/>
      <c r="C2" s="54"/>
      <c r="D2" s="65"/>
      <c r="E2" s="65"/>
      <c r="F2" s="65"/>
      <c r="G2" s="108"/>
      <c r="H2" s="55" t="s">
        <v>470</v>
      </c>
    </row>
    <row r="3" spans="1:8" ht="14.1" customHeight="1" x14ac:dyDescent="0.2">
      <c r="A3" s="56"/>
      <c r="B3" s="813">
        <f>INDICE!A3</f>
        <v>44531</v>
      </c>
      <c r="C3" s="813">
        <v>41671</v>
      </c>
      <c r="D3" s="812" t="s">
        <v>115</v>
      </c>
      <c r="E3" s="812"/>
      <c r="F3" s="812" t="s">
        <v>116</v>
      </c>
      <c r="G3" s="812"/>
      <c r="H3" s="183"/>
    </row>
    <row r="4" spans="1:8" ht="25.5" x14ac:dyDescent="0.2">
      <c r="A4" s="66"/>
      <c r="B4" s="184" t="s">
        <v>54</v>
      </c>
      <c r="C4" s="185" t="s">
        <v>452</v>
      </c>
      <c r="D4" s="184" t="s">
        <v>54</v>
      </c>
      <c r="E4" s="185" t="s">
        <v>452</v>
      </c>
      <c r="F4" s="184" t="s">
        <v>54</v>
      </c>
      <c r="G4" s="186" t="s">
        <v>452</v>
      </c>
      <c r="H4" s="185" t="s">
        <v>106</v>
      </c>
    </row>
    <row r="5" spans="1:8" x14ac:dyDescent="0.2">
      <c r="A5" s="3" t="s">
        <v>664</v>
      </c>
      <c r="B5" s="71">
        <v>16418.504000000001</v>
      </c>
      <c r="C5" s="72">
        <v>37.577393287572249</v>
      </c>
      <c r="D5" s="71">
        <v>158982.641</v>
      </c>
      <c r="E5" s="72">
        <v>1.764923181529342</v>
      </c>
      <c r="F5" s="71">
        <v>158982.641</v>
      </c>
      <c r="G5" s="59">
        <v>1.764923181529342</v>
      </c>
      <c r="H5" s="72">
        <v>42.263580803773017</v>
      </c>
    </row>
    <row r="6" spans="1:8" x14ac:dyDescent="0.2">
      <c r="A6" s="3" t="s">
        <v>663</v>
      </c>
      <c r="B6" s="58">
        <v>10070.317999999999</v>
      </c>
      <c r="C6" s="187">
        <v>-4.9122732472471933</v>
      </c>
      <c r="D6" s="58">
        <v>131492.076</v>
      </c>
      <c r="E6" s="59">
        <v>7.1830860603664615</v>
      </c>
      <c r="F6" s="58">
        <v>131492.076</v>
      </c>
      <c r="G6" s="59">
        <v>7.1830860603664615</v>
      </c>
      <c r="H6" s="59">
        <v>34.95555202836178</v>
      </c>
    </row>
    <row r="7" spans="1:8" x14ac:dyDescent="0.2">
      <c r="A7" s="3" t="s">
        <v>665</v>
      </c>
      <c r="B7" s="95">
        <v>10542.945</v>
      </c>
      <c r="C7" s="187">
        <v>-7.2405698413174635</v>
      </c>
      <c r="D7" s="95">
        <v>72461.959000000003</v>
      </c>
      <c r="E7" s="187">
        <v>7.00516370867508</v>
      </c>
      <c r="F7" s="95">
        <v>72461.959000000003</v>
      </c>
      <c r="G7" s="187">
        <v>7.00516370867508</v>
      </c>
      <c r="H7" s="187">
        <v>19.263121056066666</v>
      </c>
    </row>
    <row r="8" spans="1:8" x14ac:dyDescent="0.2">
      <c r="A8" s="759" t="s">
        <v>323</v>
      </c>
      <c r="B8" s="95">
        <v>1124.9179999999999</v>
      </c>
      <c r="C8" s="73">
        <v>4.0400060671305802</v>
      </c>
      <c r="D8" s="95">
        <v>13232.683000000001</v>
      </c>
      <c r="E8" s="73">
        <v>10.365239879795505</v>
      </c>
      <c r="F8" s="95">
        <v>13232.683000000001</v>
      </c>
      <c r="G8" s="187">
        <v>10.365239879795505</v>
      </c>
      <c r="H8" s="187">
        <v>3.5177461117985427</v>
      </c>
    </row>
    <row r="9" spans="1:8" x14ac:dyDescent="0.2">
      <c r="A9" s="216" t="s">
        <v>186</v>
      </c>
      <c r="B9" s="217">
        <v>38156.684999999998</v>
      </c>
      <c r="C9" s="218">
        <v>9.1073054630879451</v>
      </c>
      <c r="D9" s="217">
        <v>376169.359</v>
      </c>
      <c r="E9" s="218">
        <v>4.8955263650699363</v>
      </c>
      <c r="F9" s="217">
        <v>376169.359</v>
      </c>
      <c r="G9" s="218">
        <v>4.8955263650699363</v>
      </c>
      <c r="H9" s="219">
        <v>100</v>
      </c>
    </row>
    <row r="10" spans="1:8" x14ac:dyDescent="0.2">
      <c r="A10" s="80"/>
      <c r="B10" s="3"/>
      <c r="C10" s="3"/>
      <c r="D10" s="3"/>
      <c r="E10" s="3"/>
      <c r="F10" s="3"/>
      <c r="G10" s="108"/>
      <c r="H10" s="55" t="s">
        <v>221</v>
      </c>
    </row>
    <row r="11" spans="1:8" x14ac:dyDescent="0.2">
      <c r="A11" s="80" t="s">
        <v>576</v>
      </c>
      <c r="B11" s="80"/>
      <c r="C11" s="200"/>
      <c r="D11" s="200"/>
      <c r="E11" s="200"/>
      <c r="F11" s="80"/>
      <c r="G11" s="80"/>
      <c r="H11" s="80"/>
    </row>
    <row r="12" spans="1:8" x14ac:dyDescent="0.2">
      <c r="A12" s="80" t="s">
        <v>490</v>
      </c>
      <c r="B12" s="108"/>
      <c r="C12" s="108"/>
      <c r="D12" s="108"/>
      <c r="E12" s="108"/>
      <c r="F12" s="108"/>
      <c r="G12" s="108"/>
      <c r="H12" s="108"/>
    </row>
    <row r="13" spans="1:8" x14ac:dyDescent="0.2">
      <c r="A13" s="438" t="s">
        <v>536</v>
      </c>
      <c r="B13" s="1"/>
      <c r="C13" s="1"/>
      <c r="D13" s="1"/>
      <c r="E13" s="1"/>
      <c r="F13" s="1"/>
      <c r="G13" s="1"/>
      <c r="H13" s="1"/>
    </row>
    <row r="14" spans="1:8" s="1" customFormat="1" x14ac:dyDescent="0.2">
      <c r="A14" s="845" t="s">
        <v>666</v>
      </c>
      <c r="B14" s="845"/>
      <c r="C14" s="845"/>
      <c r="D14" s="845"/>
      <c r="E14" s="845"/>
      <c r="F14" s="845"/>
      <c r="G14" s="845"/>
      <c r="H14" s="845"/>
    </row>
    <row r="15" spans="1:8" s="1" customFormat="1" x14ac:dyDescent="0.2">
      <c r="A15" s="845"/>
      <c r="B15" s="845"/>
      <c r="C15" s="845"/>
      <c r="D15" s="845"/>
      <c r="E15" s="845"/>
      <c r="F15" s="845"/>
      <c r="G15" s="845"/>
      <c r="H15" s="845"/>
    </row>
    <row r="16" spans="1:8" s="1" customFormat="1" x14ac:dyDescent="0.2">
      <c r="A16" s="845"/>
      <c r="B16" s="845"/>
      <c r="C16" s="845"/>
      <c r="D16" s="845"/>
      <c r="E16" s="845"/>
      <c r="F16" s="845"/>
      <c r="G16" s="845"/>
      <c r="H16" s="845"/>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322</v>
      </c>
    </row>
  </sheetData>
  <mergeCells count="4">
    <mergeCell ref="B3:C3"/>
    <mergeCell ref="D3:E3"/>
    <mergeCell ref="F3:G3"/>
    <mergeCell ref="A14:H16"/>
  </mergeCells>
  <conditionalFormatting sqref="C8">
    <cfRule type="cellIs" dxfId="89" priority="3" operator="between">
      <formula>-0.5</formula>
      <formula>0.5</formula>
    </cfRule>
    <cfRule type="cellIs" dxfId="88" priority="4" operator="between">
      <formula>0</formula>
      <formula>0.49</formula>
    </cfRule>
  </conditionalFormatting>
  <conditionalFormatting sqref="E8">
    <cfRule type="cellIs" dxfId="87" priority="1" operator="between">
      <formula>-0.5</formula>
      <formula>0.5</formula>
    </cfRule>
    <cfRule type="cellIs" dxfId="86"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491</v>
      </c>
      <c r="B1" s="158"/>
      <c r="C1" s="158"/>
      <c r="D1" s="158"/>
    </row>
    <row r="2" spans="1:4" x14ac:dyDescent="0.2">
      <c r="A2" s="159"/>
      <c r="B2" s="159"/>
      <c r="C2" s="159"/>
      <c r="D2" s="159"/>
    </row>
    <row r="3" spans="1:4" x14ac:dyDescent="0.2">
      <c r="A3" s="162"/>
      <c r="B3" s="846">
        <v>2019</v>
      </c>
      <c r="C3" s="846">
        <v>2020</v>
      </c>
      <c r="D3" s="846">
        <v>2021</v>
      </c>
    </row>
    <row r="4" spans="1:4" x14ac:dyDescent="0.2">
      <c r="A4" s="648"/>
      <c r="B4" s="847"/>
      <c r="C4" s="847"/>
      <c r="D4" s="847"/>
    </row>
    <row r="5" spans="1:4" x14ac:dyDescent="0.2">
      <c r="A5" s="191" t="s">
        <v>324</v>
      </c>
      <c r="B5" s="214">
        <v>1.8364834937510277</v>
      </c>
      <c r="C5" s="214">
        <v>12.469654766040348</v>
      </c>
      <c r="D5" s="214">
        <v>-9.7037185626640561</v>
      </c>
    </row>
    <row r="6" spans="1:4" x14ac:dyDescent="0.2">
      <c r="A6" s="1" t="s">
        <v>127</v>
      </c>
      <c r="B6" s="167">
        <v>0.50111368301973036</v>
      </c>
      <c r="C6" s="167">
        <v>12.526098958597446</v>
      </c>
      <c r="D6" s="167">
        <v>-10.456736181724549</v>
      </c>
    </row>
    <row r="7" spans="1:4" x14ac:dyDescent="0.2">
      <c r="A7" s="1" t="s">
        <v>128</v>
      </c>
      <c r="B7" s="167">
        <v>-0.3245626904211667</v>
      </c>
      <c r="C7" s="167">
        <v>12.044199552305191</v>
      </c>
      <c r="D7" s="167">
        <v>-9.3338653909877642</v>
      </c>
    </row>
    <row r="8" spans="1:4" x14ac:dyDescent="0.2">
      <c r="A8" s="1" t="s">
        <v>129</v>
      </c>
      <c r="B8" s="167">
        <v>-0.23492525123505256</v>
      </c>
      <c r="C8" s="167">
        <v>9.0249648190256764</v>
      </c>
      <c r="D8" s="167">
        <v>-5.9866731993913156</v>
      </c>
    </row>
    <row r="9" spans="1:4" x14ac:dyDescent="0.2">
      <c r="A9" s="1" t="s">
        <v>130</v>
      </c>
      <c r="B9" s="167">
        <v>0.12334869594722414</v>
      </c>
      <c r="C9" s="167">
        <v>5.9900640041866149</v>
      </c>
      <c r="D9" s="167">
        <v>-3.4751768902454039</v>
      </c>
    </row>
    <row r="10" spans="1:4" x14ac:dyDescent="0.2">
      <c r="A10" s="1" t="s">
        <v>131</v>
      </c>
      <c r="B10" s="167">
        <v>2.0917501234291782</v>
      </c>
      <c r="C10" s="167">
        <v>2.8579452243930632</v>
      </c>
      <c r="D10" s="167">
        <v>-1.9878295950828473</v>
      </c>
    </row>
    <row r="11" spans="1:4" x14ac:dyDescent="0.2">
      <c r="A11" s="1" t="s">
        <v>132</v>
      </c>
      <c r="B11" s="167">
        <v>5.9764452994354178</v>
      </c>
      <c r="C11" s="167">
        <v>-0.91204301622761152</v>
      </c>
      <c r="D11" s="167">
        <v>-2.061925017222157</v>
      </c>
    </row>
    <row r="12" spans="1:4" x14ac:dyDescent="0.2">
      <c r="A12" s="1" t="s">
        <v>133</v>
      </c>
      <c r="B12" s="167">
        <v>8.5948944858927891</v>
      </c>
      <c r="C12" s="167">
        <v>-4.1503698086174072</v>
      </c>
      <c r="D12" s="167">
        <v>-1.4771691942871812</v>
      </c>
    </row>
    <row r="13" spans="1:4" x14ac:dyDescent="0.2">
      <c r="A13" s="1" t="s">
        <v>134</v>
      </c>
      <c r="B13" s="167">
        <v>10.592608051317971</v>
      </c>
      <c r="C13" s="167">
        <v>-6.1955758810061079</v>
      </c>
      <c r="D13" s="167">
        <v>-0.68917678178177888</v>
      </c>
    </row>
    <row r="14" spans="1:4" x14ac:dyDescent="0.2">
      <c r="A14" s="1" t="s">
        <v>135</v>
      </c>
      <c r="B14" s="167">
        <v>12.546311866098256</v>
      </c>
      <c r="C14" s="167">
        <v>-8.7374387911857774</v>
      </c>
      <c r="D14" s="167">
        <v>0.94118794465473843</v>
      </c>
    </row>
    <row r="15" spans="1:4" x14ac:dyDescent="0.2">
      <c r="A15" s="1" t="s">
        <v>136</v>
      </c>
      <c r="B15" s="167">
        <v>13.886703696679751</v>
      </c>
      <c r="C15" s="167">
        <v>-10.143471753663572</v>
      </c>
      <c r="D15" s="167">
        <v>4.186560312743052</v>
      </c>
    </row>
    <row r="16" spans="1:4" x14ac:dyDescent="0.2">
      <c r="A16" s="212" t="s">
        <v>137</v>
      </c>
      <c r="B16" s="213">
        <v>14.591950171081667</v>
      </c>
      <c r="C16" s="213">
        <v>-9.9288547070647901</v>
      </c>
      <c r="D16" s="213">
        <v>4.8955263650699363</v>
      </c>
    </row>
    <row r="17" spans="4:4" x14ac:dyDescent="0.2">
      <c r="D17" s="55" t="s">
        <v>221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election activeCell="E10" sqref="E10"/>
    </sheetView>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808" t="s">
        <v>639</v>
      </c>
      <c r="C3" s="804" t="s">
        <v>423</v>
      </c>
      <c r="D3" s="808" t="s">
        <v>628</v>
      </c>
      <c r="E3" s="804" t="s">
        <v>423</v>
      </c>
      <c r="F3" s="806" t="s">
        <v>640</v>
      </c>
    </row>
    <row r="4" spans="1:6" x14ac:dyDescent="0.2">
      <c r="A4" s="66"/>
      <c r="B4" s="809"/>
      <c r="C4" s="805"/>
      <c r="D4" s="809"/>
      <c r="E4" s="805"/>
      <c r="F4" s="807"/>
    </row>
    <row r="5" spans="1:6" x14ac:dyDescent="0.2">
      <c r="A5" s="3" t="s">
        <v>107</v>
      </c>
      <c r="B5" s="58">
        <v>1103</v>
      </c>
      <c r="C5" s="59">
        <v>1.4</v>
      </c>
      <c r="D5" s="58">
        <v>1099</v>
      </c>
      <c r="E5" s="59">
        <v>1.2</v>
      </c>
      <c r="F5" s="59">
        <v>0.4</v>
      </c>
    </row>
    <row r="6" spans="1:6" x14ac:dyDescent="0.2">
      <c r="A6" s="3" t="s">
        <v>117</v>
      </c>
      <c r="B6" s="58">
        <v>39383</v>
      </c>
      <c r="C6" s="59">
        <v>49.4</v>
      </c>
      <c r="D6" s="58">
        <v>49223</v>
      </c>
      <c r="E6" s="59">
        <v>53.8</v>
      </c>
      <c r="F6" s="59">
        <v>-20</v>
      </c>
    </row>
    <row r="7" spans="1:6" x14ac:dyDescent="0.2">
      <c r="A7" s="3" t="s">
        <v>118</v>
      </c>
      <c r="B7" s="58">
        <v>14037</v>
      </c>
      <c r="C7" s="59">
        <v>17.600000000000001</v>
      </c>
      <c r="D7" s="58">
        <v>14678</v>
      </c>
      <c r="E7" s="59">
        <v>16</v>
      </c>
      <c r="F7" s="59">
        <v>-4.4000000000000004</v>
      </c>
    </row>
    <row r="8" spans="1:6" x14ac:dyDescent="0.2">
      <c r="A8" s="3" t="s">
        <v>119</v>
      </c>
      <c r="B8" s="58">
        <v>18997</v>
      </c>
      <c r="C8" s="59">
        <v>23.8</v>
      </c>
      <c r="D8" s="58">
        <v>20166</v>
      </c>
      <c r="E8" s="59">
        <v>22</v>
      </c>
      <c r="F8" s="59">
        <v>-5.8</v>
      </c>
    </row>
    <row r="9" spans="1:6" x14ac:dyDescent="0.2">
      <c r="A9" s="3" t="s">
        <v>120</v>
      </c>
      <c r="B9" s="58">
        <v>5949</v>
      </c>
      <c r="C9" s="59">
        <v>7.5</v>
      </c>
      <c r="D9" s="58">
        <v>6340</v>
      </c>
      <c r="E9" s="59">
        <v>6.9</v>
      </c>
      <c r="F9" s="59">
        <v>-6.2</v>
      </c>
    </row>
    <row r="10" spans="1:6" x14ac:dyDescent="0.2">
      <c r="A10" s="676" t="s">
        <v>112</v>
      </c>
      <c r="B10" s="58">
        <v>272</v>
      </c>
      <c r="C10" s="73">
        <v>0.34071634264656053</v>
      </c>
      <c r="D10" s="58">
        <v>4.8008025222126678</v>
      </c>
      <c r="E10" s="335">
        <v>5.2461710350377626E-3</v>
      </c>
      <c r="F10" s="59">
        <v>5559.2</v>
      </c>
    </row>
    <row r="11" spans="1:6" x14ac:dyDescent="0.2">
      <c r="A11" s="60" t="s">
        <v>114</v>
      </c>
      <c r="B11" s="61">
        <v>79740</v>
      </c>
      <c r="C11" s="62">
        <v>100</v>
      </c>
      <c r="D11" s="61">
        <v>91511</v>
      </c>
      <c r="E11" s="62">
        <v>100</v>
      </c>
      <c r="F11" s="62">
        <v>-12.9</v>
      </c>
    </row>
    <row r="12" spans="1:6" x14ac:dyDescent="0.2">
      <c r="A12" s="3"/>
      <c r="B12" s="3"/>
      <c r="C12" s="3"/>
      <c r="D12" s="3"/>
      <c r="E12" s="3"/>
      <c r="F12" s="55" t="s">
        <v>575</v>
      </c>
    </row>
    <row r="13" spans="1:6" x14ac:dyDescent="0.2">
      <c r="A13" s="438" t="s">
        <v>629</v>
      </c>
    </row>
  </sheetData>
  <mergeCells count="5">
    <mergeCell ref="B3:B4"/>
    <mergeCell ref="C3:C4"/>
    <mergeCell ref="D3:D4"/>
    <mergeCell ref="E3:E4"/>
    <mergeCell ref="F3:F4"/>
  </mergeCells>
  <conditionalFormatting sqref="E10">
    <cfRule type="cellIs" dxfId="279" priority="2" operator="between">
      <formula>0</formula>
      <formula>0.5</formula>
    </cfRule>
  </conditionalFormatting>
  <conditionalFormatting sqref="E10">
    <cfRule type="cellIs" dxfId="278" priority="1" operator="equal">
      <formula>0</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46" customWidth="1"/>
    <col min="2" max="12" width="11" style="546"/>
    <col min="13" max="45" width="11" style="18"/>
    <col min="46" max="16384" width="11" style="546"/>
  </cols>
  <sheetData>
    <row r="1" spans="1:12" x14ac:dyDescent="0.2">
      <c r="A1" s="848" t="s">
        <v>667</v>
      </c>
      <c r="B1" s="848"/>
      <c r="C1" s="848"/>
      <c r="D1" s="848"/>
      <c r="E1" s="848"/>
      <c r="F1" s="848"/>
      <c r="G1" s="18"/>
      <c r="H1" s="18"/>
      <c r="I1" s="18"/>
      <c r="J1" s="18"/>
      <c r="K1" s="18"/>
      <c r="L1" s="18"/>
    </row>
    <row r="2" spans="1:12" x14ac:dyDescent="0.2">
      <c r="A2" s="849"/>
      <c r="B2" s="849"/>
      <c r="C2" s="849"/>
      <c r="D2" s="849"/>
      <c r="E2" s="849"/>
      <c r="F2" s="849"/>
      <c r="G2" s="18"/>
      <c r="H2" s="18"/>
      <c r="I2" s="18"/>
      <c r="J2" s="18"/>
      <c r="K2" s="575"/>
      <c r="L2" s="55" t="s">
        <v>470</v>
      </c>
    </row>
    <row r="3" spans="1:12" x14ac:dyDescent="0.2">
      <c r="A3" s="576"/>
      <c r="B3" s="850">
        <f>INDICE!A3</f>
        <v>44531</v>
      </c>
      <c r="C3" s="851">
        <v>41671</v>
      </c>
      <c r="D3" s="851">
        <v>41671</v>
      </c>
      <c r="E3" s="851">
        <v>41671</v>
      </c>
      <c r="F3" s="852">
        <v>41671</v>
      </c>
      <c r="G3" s="853" t="s">
        <v>116</v>
      </c>
      <c r="H3" s="851"/>
      <c r="I3" s="851"/>
      <c r="J3" s="851"/>
      <c r="K3" s="851"/>
      <c r="L3" s="854" t="s">
        <v>106</v>
      </c>
    </row>
    <row r="4" spans="1:12" ht="38.25" x14ac:dyDescent="0.2">
      <c r="A4" s="552"/>
      <c r="B4" s="760" t="s">
        <v>664</v>
      </c>
      <c r="C4" s="760" t="s">
        <v>663</v>
      </c>
      <c r="D4" s="760" t="s">
        <v>665</v>
      </c>
      <c r="E4" s="760" t="s">
        <v>323</v>
      </c>
      <c r="F4" s="223" t="s">
        <v>186</v>
      </c>
      <c r="G4" s="760" t="s">
        <v>664</v>
      </c>
      <c r="H4" s="760" t="s">
        <v>663</v>
      </c>
      <c r="I4" s="760" t="s">
        <v>665</v>
      </c>
      <c r="J4" s="760" t="s">
        <v>323</v>
      </c>
      <c r="K4" s="224" t="s">
        <v>186</v>
      </c>
      <c r="L4" s="855"/>
    </row>
    <row r="5" spans="1:12" x14ac:dyDescent="0.2">
      <c r="A5" s="549" t="s">
        <v>153</v>
      </c>
      <c r="B5" s="441">
        <v>3758.1080000000002</v>
      </c>
      <c r="C5" s="441">
        <v>635.28300000000002</v>
      </c>
      <c r="D5" s="441">
        <v>370.19499999999999</v>
      </c>
      <c r="E5" s="441">
        <v>260.983</v>
      </c>
      <c r="F5" s="577">
        <v>5024.5690000000004</v>
      </c>
      <c r="G5" s="441">
        <v>40136.616999999998</v>
      </c>
      <c r="H5" s="441">
        <v>7559.4309999999996</v>
      </c>
      <c r="I5" s="441">
        <v>2757.8939999999998</v>
      </c>
      <c r="J5" s="441">
        <v>3084.0419999999999</v>
      </c>
      <c r="K5" s="578">
        <v>53537.983999999997</v>
      </c>
      <c r="L5" s="72">
        <v>14.23243868720178</v>
      </c>
    </row>
    <row r="6" spans="1:12" x14ac:dyDescent="0.2">
      <c r="A6" s="551" t="s">
        <v>154</v>
      </c>
      <c r="B6" s="441">
        <v>935.98</v>
      </c>
      <c r="C6" s="441">
        <v>662.38699999999994</v>
      </c>
      <c r="D6" s="441">
        <v>507.38499999999999</v>
      </c>
      <c r="E6" s="441">
        <v>85.718999999999994</v>
      </c>
      <c r="F6" s="579">
        <v>2191.471</v>
      </c>
      <c r="G6" s="441">
        <v>6480.0029999999997</v>
      </c>
      <c r="H6" s="441">
        <v>8412.9349999999995</v>
      </c>
      <c r="I6" s="441">
        <v>3176.1190000000001</v>
      </c>
      <c r="J6" s="441">
        <v>852.99400000000003</v>
      </c>
      <c r="K6" s="580">
        <v>18922.050999999996</v>
      </c>
      <c r="L6" s="59">
        <v>5.0302030553411408</v>
      </c>
    </row>
    <row r="7" spans="1:12" x14ac:dyDescent="0.2">
      <c r="A7" s="551" t="s">
        <v>155</v>
      </c>
      <c r="B7" s="441">
        <v>522.79200000000003</v>
      </c>
      <c r="C7" s="441">
        <v>240.49700000000001</v>
      </c>
      <c r="D7" s="441">
        <v>312.53500000000003</v>
      </c>
      <c r="E7" s="441">
        <v>16.428000000000001</v>
      </c>
      <c r="F7" s="579">
        <v>1092.2520000000002</v>
      </c>
      <c r="G7" s="441">
        <v>5354.0050000000001</v>
      </c>
      <c r="H7" s="441">
        <v>5202.3230000000003</v>
      </c>
      <c r="I7" s="441">
        <v>2221.4140000000002</v>
      </c>
      <c r="J7" s="441">
        <v>186.566</v>
      </c>
      <c r="K7" s="580">
        <v>12964.308000000003</v>
      </c>
      <c r="L7" s="59">
        <v>3.4464076707109408</v>
      </c>
    </row>
    <row r="8" spans="1:12" x14ac:dyDescent="0.2">
      <c r="A8" s="551" t="s">
        <v>156</v>
      </c>
      <c r="B8" s="441">
        <v>845.37</v>
      </c>
      <c r="C8" s="96">
        <v>18.247</v>
      </c>
      <c r="D8" s="441">
        <v>97.81</v>
      </c>
      <c r="E8" s="96">
        <v>0.59299999999999997</v>
      </c>
      <c r="F8" s="579">
        <v>962.01999999999987</v>
      </c>
      <c r="G8" s="441">
        <v>9314.357</v>
      </c>
      <c r="H8" s="441">
        <v>259.916</v>
      </c>
      <c r="I8" s="96">
        <v>909.66200000000003</v>
      </c>
      <c r="J8" s="441">
        <v>11.537000000000001</v>
      </c>
      <c r="K8" s="580">
        <v>10495.472</v>
      </c>
      <c r="L8" s="59">
        <v>2.7900968727780833</v>
      </c>
    </row>
    <row r="9" spans="1:12" x14ac:dyDescent="0.2">
      <c r="A9" s="551" t="s">
        <v>572</v>
      </c>
      <c r="B9" s="441">
        <v>0</v>
      </c>
      <c r="C9" s="441">
        <v>0</v>
      </c>
      <c r="D9" s="96">
        <v>4.0000000000000001E-3</v>
      </c>
      <c r="E9" s="96">
        <v>2.5099999999999998</v>
      </c>
      <c r="F9" s="628">
        <v>2.5139999999999998</v>
      </c>
      <c r="G9" s="441">
        <v>0</v>
      </c>
      <c r="H9" s="441">
        <v>0</v>
      </c>
      <c r="I9" s="96">
        <v>7.0000000000000001E-3</v>
      </c>
      <c r="J9" s="441">
        <v>19.908999999999999</v>
      </c>
      <c r="K9" s="580">
        <v>19.916</v>
      </c>
      <c r="L9" s="96">
        <v>5.2944326199191724E-3</v>
      </c>
    </row>
    <row r="10" spans="1:12" x14ac:dyDescent="0.2">
      <c r="A10" s="551" t="s">
        <v>158</v>
      </c>
      <c r="B10" s="441">
        <v>200.86699999999999</v>
      </c>
      <c r="C10" s="441">
        <v>129.98599999999999</v>
      </c>
      <c r="D10" s="441">
        <v>170.108</v>
      </c>
      <c r="E10" s="441">
        <v>2.552</v>
      </c>
      <c r="F10" s="579">
        <v>503.51299999999998</v>
      </c>
      <c r="G10" s="441">
        <v>2304.4169999999999</v>
      </c>
      <c r="H10" s="441">
        <v>1864.403</v>
      </c>
      <c r="I10" s="441">
        <v>1134.317</v>
      </c>
      <c r="J10" s="441">
        <v>26.948</v>
      </c>
      <c r="K10" s="580">
        <v>5330.085</v>
      </c>
      <c r="L10" s="59">
        <v>1.4169399423047739</v>
      </c>
    </row>
    <row r="11" spans="1:12" x14ac:dyDescent="0.2">
      <c r="A11" s="551" t="s">
        <v>159</v>
      </c>
      <c r="B11" s="441">
        <v>169.37299999999999</v>
      </c>
      <c r="C11" s="441">
        <v>1001.5890000000001</v>
      </c>
      <c r="D11" s="441">
        <v>1090.9169999999999</v>
      </c>
      <c r="E11" s="441">
        <v>84.216999999999999</v>
      </c>
      <c r="F11" s="579">
        <v>2346.096</v>
      </c>
      <c r="G11" s="441">
        <v>2546.2370000000001</v>
      </c>
      <c r="H11" s="441">
        <v>11290.778</v>
      </c>
      <c r="I11" s="441">
        <v>7082.7920000000004</v>
      </c>
      <c r="J11" s="441">
        <v>747.30399999999997</v>
      </c>
      <c r="K11" s="580">
        <v>21667.111000000001</v>
      </c>
      <c r="L11" s="59">
        <v>5.7599447307596661</v>
      </c>
    </row>
    <row r="12" spans="1:12" x14ac:dyDescent="0.2">
      <c r="A12" s="551" t="s">
        <v>516</v>
      </c>
      <c r="B12" s="441">
        <v>767.43899999999996</v>
      </c>
      <c r="C12" s="441">
        <v>497.13099999999997</v>
      </c>
      <c r="D12" s="441">
        <v>440.69099999999997</v>
      </c>
      <c r="E12" s="441">
        <v>69.671999999999997</v>
      </c>
      <c r="F12" s="579">
        <v>1774.933</v>
      </c>
      <c r="G12" s="441">
        <v>8456.6730000000007</v>
      </c>
      <c r="H12" s="441">
        <v>5613.799</v>
      </c>
      <c r="I12" s="441">
        <v>3051.3220000000001</v>
      </c>
      <c r="J12" s="441">
        <v>812.25099999999998</v>
      </c>
      <c r="K12" s="580">
        <v>17934.045000000002</v>
      </c>
      <c r="L12" s="59">
        <v>4.7675533668958794</v>
      </c>
    </row>
    <row r="13" spans="1:12" x14ac:dyDescent="0.2">
      <c r="A13" s="551" t="s">
        <v>160</v>
      </c>
      <c r="B13" s="441">
        <v>1905.1010000000001</v>
      </c>
      <c r="C13" s="441">
        <v>2383.7979999999998</v>
      </c>
      <c r="D13" s="441">
        <v>2393.0650000000001</v>
      </c>
      <c r="E13" s="441">
        <v>234.02799999999999</v>
      </c>
      <c r="F13" s="579">
        <v>6915.9920000000002</v>
      </c>
      <c r="G13" s="441">
        <v>11572.812</v>
      </c>
      <c r="H13" s="441">
        <v>35640.211000000003</v>
      </c>
      <c r="I13" s="441">
        <v>16734.087</v>
      </c>
      <c r="J13" s="441">
        <v>2830.3229999999999</v>
      </c>
      <c r="K13" s="580">
        <v>66777.433000000005</v>
      </c>
      <c r="L13" s="59">
        <v>17.751989332680608</v>
      </c>
    </row>
    <row r="14" spans="1:12" x14ac:dyDescent="0.2">
      <c r="A14" s="551" t="s">
        <v>326</v>
      </c>
      <c r="B14" s="441">
        <v>1358.845</v>
      </c>
      <c r="C14" s="441">
        <v>1905.2090000000001</v>
      </c>
      <c r="D14" s="441">
        <v>495.75900000000001</v>
      </c>
      <c r="E14" s="441">
        <v>103.774</v>
      </c>
      <c r="F14" s="579">
        <v>3863.587</v>
      </c>
      <c r="G14" s="441">
        <v>12039.222</v>
      </c>
      <c r="H14" s="441">
        <v>23956.964</v>
      </c>
      <c r="I14" s="441">
        <v>3653.8049999999998</v>
      </c>
      <c r="J14" s="441">
        <v>1805.7429999999999</v>
      </c>
      <c r="K14" s="580">
        <v>41455.734000000004</v>
      </c>
      <c r="L14" s="59">
        <v>11.020515684489471</v>
      </c>
    </row>
    <row r="15" spans="1:12" x14ac:dyDescent="0.2">
      <c r="A15" s="551" t="s">
        <v>163</v>
      </c>
      <c r="B15" s="441">
        <v>3.1520000000000001</v>
      </c>
      <c r="C15" s="441">
        <v>119.407</v>
      </c>
      <c r="D15" s="441">
        <v>84.691000000000003</v>
      </c>
      <c r="E15" s="441">
        <v>68.373999999999995</v>
      </c>
      <c r="F15" s="579">
        <v>275.62400000000002</v>
      </c>
      <c r="G15" s="96">
        <v>6.5439999999999996</v>
      </c>
      <c r="H15" s="441">
        <v>2006.6179999999999</v>
      </c>
      <c r="I15" s="441">
        <v>589.81799999999998</v>
      </c>
      <c r="J15" s="441">
        <v>649.95100000000002</v>
      </c>
      <c r="K15" s="580">
        <v>3252.931</v>
      </c>
      <c r="L15" s="59">
        <v>0.86475316312242867</v>
      </c>
    </row>
    <row r="16" spans="1:12" x14ac:dyDescent="0.2">
      <c r="A16" s="551" t="s">
        <v>164</v>
      </c>
      <c r="B16" s="441">
        <v>788.03399999999999</v>
      </c>
      <c r="C16" s="441">
        <v>408.39100000000002</v>
      </c>
      <c r="D16" s="441">
        <v>335.81900000000002</v>
      </c>
      <c r="E16" s="441">
        <v>58.393000000000001</v>
      </c>
      <c r="F16" s="579">
        <v>1590.6369999999999</v>
      </c>
      <c r="G16" s="441">
        <v>11393.407999999999</v>
      </c>
      <c r="H16" s="441">
        <v>7122.39</v>
      </c>
      <c r="I16" s="441">
        <v>2440.4189999999999</v>
      </c>
      <c r="J16" s="441">
        <v>642.91999999999996</v>
      </c>
      <c r="K16" s="580">
        <v>21599.136999999995</v>
      </c>
      <c r="L16" s="59">
        <v>5.7418746482678804</v>
      </c>
    </row>
    <row r="17" spans="1:12" x14ac:dyDescent="0.2">
      <c r="A17" s="551" t="s">
        <v>165</v>
      </c>
      <c r="B17" s="96">
        <v>234.37299999999999</v>
      </c>
      <c r="C17" s="441">
        <v>52.682000000000002</v>
      </c>
      <c r="D17" s="441">
        <v>170.69300000000001</v>
      </c>
      <c r="E17" s="441">
        <v>8.4990000000000006</v>
      </c>
      <c r="F17" s="579">
        <v>466.24700000000007</v>
      </c>
      <c r="G17" s="441">
        <v>1944.5940000000001</v>
      </c>
      <c r="H17" s="441">
        <v>665.43299999999999</v>
      </c>
      <c r="I17" s="441">
        <v>1123.2</v>
      </c>
      <c r="J17" s="441">
        <v>91.385000000000005</v>
      </c>
      <c r="K17" s="580">
        <v>3824.6120000000001</v>
      </c>
      <c r="L17" s="59">
        <v>1.0167277832563921</v>
      </c>
    </row>
    <row r="18" spans="1:12" x14ac:dyDescent="0.2">
      <c r="A18" s="551" t="s">
        <v>166</v>
      </c>
      <c r="B18" s="441">
        <v>182.85300000000001</v>
      </c>
      <c r="C18" s="441">
        <v>325.19099999999997</v>
      </c>
      <c r="D18" s="441">
        <v>2870.0590000000002</v>
      </c>
      <c r="E18" s="441">
        <v>29.227</v>
      </c>
      <c r="F18" s="579">
        <v>3407.33</v>
      </c>
      <c r="G18" s="441">
        <v>2173.7359999999999</v>
      </c>
      <c r="H18" s="441">
        <v>3558.71</v>
      </c>
      <c r="I18" s="441">
        <v>19028.746999999999</v>
      </c>
      <c r="J18" s="441">
        <v>304.78199999999998</v>
      </c>
      <c r="K18" s="580">
        <v>25065.974999999999</v>
      </c>
      <c r="L18" s="59">
        <v>6.6634924528057073</v>
      </c>
    </row>
    <row r="19" spans="1:12" x14ac:dyDescent="0.2">
      <c r="A19" s="551" t="s">
        <v>168</v>
      </c>
      <c r="B19" s="441">
        <v>2404.2080000000001</v>
      </c>
      <c r="C19" s="441">
        <v>166.39699999999999</v>
      </c>
      <c r="D19" s="441">
        <v>92.313999999999993</v>
      </c>
      <c r="E19" s="441">
        <v>66.289000000000001</v>
      </c>
      <c r="F19" s="579">
        <v>2729.2080000000001</v>
      </c>
      <c r="G19" s="441">
        <v>24903.468000000001</v>
      </c>
      <c r="H19" s="441">
        <v>2086.415</v>
      </c>
      <c r="I19" s="441">
        <v>676.39099999999996</v>
      </c>
      <c r="J19" s="441">
        <v>766.68200000000002</v>
      </c>
      <c r="K19" s="580">
        <v>28432.956000000002</v>
      </c>
      <c r="L19" s="59">
        <v>7.558564457076046</v>
      </c>
    </row>
    <row r="20" spans="1:12" x14ac:dyDescent="0.2">
      <c r="A20" s="551" t="s">
        <v>169</v>
      </c>
      <c r="B20" s="441">
        <v>994.66899999999998</v>
      </c>
      <c r="C20" s="441">
        <v>450.06900000000002</v>
      </c>
      <c r="D20" s="441">
        <v>347.28899999999999</v>
      </c>
      <c r="E20" s="441">
        <v>19.754000000000001</v>
      </c>
      <c r="F20" s="579">
        <v>1811.7809999999999</v>
      </c>
      <c r="G20" s="441">
        <v>7112.1779999999999</v>
      </c>
      <c r="H20" s="441">
        <v>5631.8860000000004</v>
      </c>
      <c r="I20" s="441">
        <v>2413.4110000000001</v>
      </c>
      <c r="J20" s="441">
        <v>231.72300000000001</v>
      </c>
      <c r="K20" s="580">
        <v>15389.198</v>
      </c>
      <c r="L20" s="59">
        <v>4.0910359452497929</v>
      </c>
    </row>
    <row r="21" spans="1:12" x14ac:dyDescent="0.2">
      <c r="A21" s="551" t="s">
        <v>170</v>
      </c>
      <c r="B21" s="441">
        <v>1443.509</v>
      </c>
      <c r="C21" s="441">
        <v>978.07</v>
      </c>
      <c r="D21" s="441">
        <v>763.43899999999996</v>
      </c>
      <c r="E21" s="441">
        <v>13.901999999999999</v>
      </c>
      <c r="F21" s="579">
        <v>3198.92</v>
      </c>
      <c r="G21" s="441">
        <v>12117.351000000001</v>
      </c>
      <c r="H21" s="441">
        <v>11703.786</v>
      </c>
      <c r="I21" s="441">
        <v>5511.0309999999999</v>
      </c>
      <c r="J21" s="441">
        <v>167.61500000000001</v>
      </c>
      <c r="K21" s="580">
        <v>29499.783000000003</v>
      </c>
      <c r="L21" s="59">
        <v>7.8421677744394991</v>
      </c>
    </row>
    <row r="22" spans="1:12" x14ac:dyDescent="0.2">
      <c r="A22" s="225" t="s">
        <v>114</v>
      </c>
      <c r="B22" s="174">
        <v>16514.672999999999</v>
      </c>
      <c r="C22" s="174">
        <v>9974.3339999999989</v>
      </c>
      <c r="D22" s="174">
        <v>10542.773000000001</v>
      </c>
      <c r="E22" s="174">
        <v>1124.914</v>
      </c>
      <c r="F22" s="581">
        <v>38156.693999999996</v>
      </c>
      <c r="G22" s="582">
        <v>157855.62199999994</v>
      </c>
      <c r="H22" s="174">
        <v>132575.99800000002</v>
      </c>
      <c r="I22" s="174">
        <v>72504.436000000002</v>
      </c>
      <c r="J22" s="174">
        <v>13232.674999999999</v>
      </c>
      <c r="K22" s="174">
        <v>376168.73099999997</v>
      </c>
      <c r="L22" s="175">
        <v>99.999999999999986</v>
      </c>
    </row>
    <row r="23" spans="1:12" x14ac:dyDescent="0.2">
      <c r="A23" s="18"/>
      <c r="B23" s="18"/>
      <c r="C23" s="18"/>
      <c r="D23" s="18"/>
      <c r="E23" s="18"/>
      <c r="F23" s="18"/>
      <c r="G23" s="18"/>
      <c r="H23" s="18"/>
      <c r="I23" s="18"/>
      <c r="J23" s="18"/>
      <c r="L23" s="161" t="s">
        <v>221</v>
      </c>
    </row>
    <row r="24" spans="1:12" x14ac:dyDescent="0.2">
      <c r="A24" s="80" t="s">
        <v>492</v>
      </c>
      <c r="B24" s="554"/>
      <c r="C24" s="583"/>
      <c r="D24" s="583"/>
      <c r="E24" s="583"/>
      <c r="F24" s="583"/>
      <c r="G24" s="18"/>
      <c r="H24" s="18"/>
      <c r="I24" s="18"/>
      <c r="J24" s="18"/>
      <c r="K24" s="18"/>
      <c r="L24" s="18"/>
    </row>
    <row r="25" spans="1:12" x14ac:dyDescent="0.2">
      <c r="A25" s="80" t="s">
        <v>222</v>
      </c>
      <c r="B25" s="554"/>
      <c r="C25" s="554"/>
      <c r="D25" s="554"/>
      <c r="E25" s="554"/>
      <c r="F25" s="584"/>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85" priority="37" operator="between">
      <formula>0</formula>
      <formula>0.5</formula>
    </cfRule>
    <cfRule type="cellIs" dxfId="84" priority="38" operator="between">
      <formula>0</formula>
      <formula>0.49</formula>
    </cfRule>
  </conditionalFormatting>
  <conditionalFormatting sqref="B17">
    <cfRule type="cellIs" dxfId="83" priority="35" operator="between">
      <formula>0</formula>
      <formula>0.5</formula>
    </cfRule>
    <cfRule type="cellIs" dxfId="82" priority="36" operator="between">
      <formula>0</formula>
      <formula>0.49</formula>
    </cfRule>
  </conditionalFormatting>
  <conditionalFormatting sqref="L9">
    <cfRule type="cellIs" dxfId="81" priority="33" operator="between">
      <formula>0</formula>
      <formula>0.5</formula>
    </cfRule>
    <cfRule type="cellIs" dxfId="80" priority="34" operator="between">
      <formula>0</formula>
      <formula>0.49</formula>
    </cfRule>
  </conditionalFormatting>
  <conditionalFormatting sqref="E8">
    <cfRule type="cellIs" dxfId="79" priority="31" operator="between">
      <formula>0</formula>
      <formula>0.5</formula>
    </cfRule>
    <cfRule type="cellIs" dxfId="78" priority="32" operator="between">
      <formula>0</formula>
      <formula>0.49</formula>
    </cfRule>
  </conditionalFormatting>
  <conditionalFormatting sqref="G15">
    <cfRule type="cellIs" dxfId="77" priority="27" operator="between">
      <formula>0</formula>
      <formula>0.5</formula>
    </cfRule>
    <cfRule type="cellIs" dxfId="76" priority="28" operator="between">
      <formula>0</formula>
      <formula>0.49</formula>
    </cfRule>
  </conditionalFormatting>
  <conditionalFormatting sqref="E9">
    <cfRule type="cellIs" dxfId="75" priority="21" operator="between">
      <formula>0</formula>
      <formula>0.5</formula>
    </cfRule>
    <cfRule type="cellIs" dxfId="74" priority="22" operator="between">
      <formula>0</formula>
      <formula>0.49</formula>
    </cfRule>
  </conditionalFormatting>
  <conditionalFormatting sqref="F9">
    <cfRule type="cellIs" dxfId="73" priority="19" operator="between">
      <formula>0</formula>
      <formula>0.5</formula>
    </cfRule>
    <cfRule type="cellIs" dxfId="72" priority="20" operator="between">
      <formula>0</formula>
      <formula>0.49</formula>
    </cfRule>
  </conditionalFormatting>
  <conditionalFormatting sqref="D9">
    <cfRule type="cellIs" dxfId="71" priority="5" operator="between">
      <formula>0</formula>
      <formula>0.5</formula>
    </cfRule>
    <cfRule type="cellIs" dxfId="70" priority="6" operator="between">
      <formula>0</formula>
      <formula>0.49</formula>
    </cfRule>
  </conditionalFormatting>
  <conditionalFormatting sqref="I8">
    <cfRule type="cellIs" dxfId="69" priority="3" operator="between">
      <formula>0</formula>
      <formula>0.5</formula>
    </cfRule>
    <cfRule type="cellIs" dxfId="68" priority="4" operator="between">
      <formula>0</formula>
      <formula>0.49</formula>
    </cfRule>
  </conditionalFormatting>
  <conditionalFormatting sqref="I9">
    <cfRule type="cellIs" dxfId="67" priority="1" operator="between">
      <formula>0</formula>
      <formula>0.5</formula>
    </cfRule>
    <cfRule type="cellIs" dxfId="66"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5"/>
  <sheetViews>
    <sheetView workbookViewId="0">
      <selection activeCell="I14" sqref="I14"/>
    </sheetView>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494</v>
      </c>
      <c r="B1" s="158"/>
      <c r="C1" s="158"/>
      <c r="D1" s="158"/>
      <c r="E1" s="158"/>
      <c r="F1" s="158"/>
      <c r="G1" s="158"/>
      <c r="H1" s="1"/>
      <c r="I1" s="1"/>
    </row>
    <row r="2" spans="1:45" x14ac:dyDescent="0.2">
      <c r="A2" s="159"/>
      <c r="B2" s="159"/>
      <c r="C2" s="159"/>
      <c r="D2" s="159"/>
      <c r="E2" s="159"/>
      <c r="F2" s="159"/>
      <c r="G2" s="159"/>
      <c r="H2" s="1"/>
      <c r="I2" s="55" t="s">
        <v>470</v>
      </c>
      <c r="J2" s="55"/>
    </row>
    <row r="3" spans="1:45" x14ac:dyDescent="0.2">
      <c r="A3" s="828" t="s">
        <v>454</v>
      </c>
      <c r="B3" s="828" t="s">
        <v>455</v>
      </c>
      <c r="C3" s="813">
        <f>INDICE!A3</f>
        <v>44531</v>
      </c>
      <c r="D3" s="813">
        <v>41671</v>
      </c>
      <c r="E3" s="812" t="s">
        <v>115</v>
      </c>
      <c r="F3" s="812"/>
      <c r="G3" s="812" t="s">
        <v>116</v>
      </c>
      <c r="H3" s="812"/>
      <c r="I3" s="812"/>
      <c r="J3" s="161"/>
    </row>
    <row r="4" spans="1:45" x14ac:dyDescent="0.2">
      <c r="A4" s="829"/>
      <c r="B4" s="829"/>
      <c r="C4" s="184" t="s">
        <v>54</v>
      </c>
      <c r="D4" s="185" t="s">
        <v>424</v>
      </c>
      <c r="E4" s="184" t="s">
        <v>54</v>
      </c>
      <c r="F4" s="185" t="s">
        <v>424</v>
      </c>
      <c r="G4" s="184" t="s">
        <v>54</v>
      </c>
      <c r="H4" s="186" t="s">
        <v>424</v>
      </c>
      <c r="I4" s="185" t="s">
        <v>474</v>
      </c>
      <c r="J4" s="10"/>
    </row>
    <row r="5" spans="1:45" x14ac:dyDescent="0.2">
      <c r="A5" s="1"/>
      <c r="B5" s="11" t="s">
        <v>327</v>
      </c>
      <c r="C5" s="461">
        <v>0</v>
      </c>
      <c r="D5" s="142" t="s">
        <v>142</v>
      </c>
      <c r="E5" s="464">
        <v>864.77263000000005</v>
      </c>
      <c r="F5" s="142">
        <v>-53.890955034281731</v>
      </c>
      <c r="G5" s="464">
        <v>864.77263000000005</v>
      </c>
      <c r="H5" s="142">
        <v>-53.890955034281731</v>
      </c>
      <c r="I5" s="662">
        <v>0.2080937578674234</v>
      </c>
      <c r="J5" s="1"/>
    </row>
    <row r="6" spans="1:45" x14ac:dyDescent="0.2">
      <c r="A6" s="1"/>
      <c r="B6" s="11" t="s">
        <v>473</v>
      </c>
      <c r="C6" s="461">
        <v>0</v>
      </c>
      <c r="D6" s="142" t="s">
        <v>142</v>
      </c>
      <c r="E6" s="464">
        <v>12270.19356</v>
      </c>
      <c r="F6" s="142">
        <v>-49.04593546958224</v>
      </c>
      <c r="G6" s="464">
        <v>12270.19356</v>
      </c>
      <c r="H6" s="142">
        <v>-49.04593546958224</v>
      </c>
      <c r="I6" s="411">
        <v>2.9526266200874769</v>
      </c>
      <c r="J6" s="1"/>
    </row>
    <row r="7" spans="1:45" x14ac:dyDescent="0.2">
      <c r="A7" s="732"/>
      <c r="B7" s="11" t="s">
        <v>570</v>
      </c>
      <c r="C7" s="461">
        <v>0</v>
      </c>
      <c r="D7" s="142" t="s">
        <v>142</v>
      </c>
      <c r="E7" s="464">
        <v>0</v>
      </c>
      <c r="F7" s="142">
        <v>-100</v>
      </c>
      <c r="G7" s="464">
        <v>0</v>
      </c>
      <c r="H7" s="142">
        <v>-100</v>
      </c>
      <c r="I7" s="662">
        <v>0</v>
      </c>
      <c r="J7" s="1"/>
    </row>
    <row r="8" spans="1:45" x14ac:dyDescent="0.2">
      <c r="A8" s="732" t="s">
        <v>461</v>
      </c>
      <c r="B8" s="145"/>
      <c r="C8" s="462">
        <v>0</v>
      </c>
      <c r="D8" s="148" t="s">
        <v>142</v>
      </c>
      <c r="E8" s="462">
        <v>13134.966190000001</v>
      </c>
      <c r="F8" s="148">
        <v>-52.490804789521974</v>
      </c>
      <c r="G8" s="462">
        <v>13134.966190000001</v>
      </c>
      <c r="H8" s="231">
        <v>-52.490804789521974</v>
      </c>
      <c r="I8" s="148">
        <v>3.1607203779549002</v>
      </c>
      <c r="J8" s="1"/>
    </row>
    <row r="9" spans="1:45" x14ac:dyDescent="0.2">
      <c r="A9" s="683"/>
      <c r="B9" s="11" t="s">
        <v>232</v>
      </c>
      <c r="C9" s="461">
        <v>9527.5945700000029</v>
      </c>
      <c r="D9" s="142">
        <v>134.10870916198706</v>
      </c>
      <c r="E9" s="464">
        <v>59814.931649999999</v>
      </c>
      <c r="F9" s="142">
        <v>4.7238274568772374</v>
      </c>
      <c r="G9" s="464">
        <v>59814.931649999999</v>
      </c>
      <c r="H9" s="142">
        <v>4.7238274568772374</v>
      </c>
      <c r="I9" s="413">
        <v>14.393510469487895</v>
      </c>
      <c r="J9" s="1"/>
    </row>
    <row r="10" spans="1:45" s="437" customFormat="1" x14ac:dyDescent="0.2">
      <c r="A10" s="160" t="s">
        <v>306</v>
      </c>
      <c r="B10" s="145"/>
      <c r="C10" s="462">
        <v>9527.5945700000029</v>
      </c>
      <c r="D10" s="148">
        <v>134.10870916198706</v>
      </c>
      <c r="E10" s="462">
        <v>59814.931649999999</v>
      </c>
      <c r="F10" s="148">
        <v>4.7238274568772374</v>
      </c>
      <c r="G10" s="462">
        <v>59814.931649999999</v>
      </c>
      <c r="H10" s="231">
        <v>4.7238274568772374</v>
      </c>
      <c r="I10" s="148">
        <v>14.393510469487895</v>
      </c>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row>
    <row r="11" spans="1:45" s="437" customFormat="1" x14ac:dyDescent="0.2">
      <c r="A11" s="435"/>
      <c r="B11" s="11" t="s">
        <v>234</v>
      </c>
      <c r="C11" s="461">
        <v>0</v>
      </c>
      <c r="D11" s="142" t="s">
        <v>142</v>
      </c>
      <c r="E11" s="464">
        <v>1.76149</v>
      </c>
      <c r="F11" s="142">
        <v>-99.688030149192571</v>
      </c>
      <c r="G11" s="464">
        <v>1.76149</v>
      </c>
      <c r="H11" s="142">
        <v>-99.688030149192571</v>
      </c>
      <c r="I11" s="744">
        <v>4.2387450854670044E-4</v>
      </c>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row>
    <row r="12" spans="1:45" s="437" customFormat="1" x14ac:dyDescent="0.2">
      <c r="A12" s="435"/>
      <c r="B12" s="436" t="s">
        <v>328</v>
      </c>
      <c r="C12" s="463">
        <v>0</v>
      </c>
      <c r="D12" s="421" t="s">
        <v>142</v>
      </c>
      <c r="E12" s="465">
        <v>1.76149</v>
      </c>
      <c r="F12" s="585">
        <v>-99.688030149192571</v>
      </c>
      <c r="G12" s="465">
        <v>1.76149</v>
      </c>
      <c r="H12" s="585">
        <v>-99.688030149192571</v>
      </c>
      <c r="I12" s="716">
        <v>4.2387450854670044E-4</v>
      </c>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5"/>
      <c r="AS12" s="435"/>
    </row>
    <row r="13" spans="1:45" s="437" customFormat="1" x14ac:dyDescent="0.2">
      <c r="A13" s="435"/>
      <c r="B13" s="436" t="s">
        <v>325</v>
      </c>
      <c r="C13" s="463" t="s">
        <v>142</v>
      </c>
      <c r="D13" s="421" t="s">
        <v>142</v>
      </c>
      <c r="E13" s="465" t="s">
        <v>142</v>
      </c>
      <c r="F13" s="585" t="s">
        <v>142</v>
      </c>
      <c r="G13" s="465" t="s">
        <v>142</v>
      </c>
      <c r="H13" s="585" t="s">
        <v>142</v>
      </c>
      <c r="I13" s="716" t="s">
        <v>142</v>
      </c>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row>
    <row r="14" spans="1:45" s="437" customFormat="1" x14ac:dyDescent="0.2">
      <c r="A14" s="435"/>
      <c r="B14" s="11" t="s">
        <v>235</v>
      </c>
      <c r="C14" s="461">
        <v>2733.8498299999997</v>
      </c>
      <c r="D14" s="142">
        <v>-8.076028998528658</v>
      </c>
      <c r="E14" s="464">
        <v>20216.876330000003</v>
      </c>
      <c r="F14" s="142">
        <v>-9.0454493982151742</v>
      </c>
      <c r="G14" s="464">
        <v>20216.876330000003</v>
      </c>
      <c r="H14" s="142">
        <v>-9.0454493982151742</v>
      </c>
      <c r="I14" s="504">
        <v>4.8648692406588578</v>
      </c>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row>
    <row r="15" spans="1:45" x14ac:dyDescent="0.2">
      <c r="A15" s="1"/>
      <c r="B15" s="436" t="s">
        <v>328</v>
      </c>
      <c r="C15" s="463">
        <v>2733.8498299999997</v>
      </c>
      <c r="D15" s="421">
        <v>-8.076028998528658</v>
      </c>
      <c r="E15" s="465">
        <v>19157.796220000004</v>
      </c>
      <c r="F15" s="585">
        <v>-6.198377231801742</v>
      </c>
      <c r="G15" s="465">
        <v>19157.796220000004</v>
      </c>
      <c r="H15" s="585">
        <v>-6.198377231801742</v>
      </c>
      <c r="I15" s="675">
        <v>4.6100184829833486</v>
      </c>
      <c r="J15" s="1"/>
    </row>
    <row r="16" spans="1:45" x14ac:dyDescent="0.2">
      <c r="A16" s="1"/>
      <c r="B16" s="436" t="s">
        <v>325</v>
      </c>
      <c r="C16" s="463">
        <v>0</v>
      </c>
      <c r="D16" s="421" t="s">
        <v>142</v>
      </c>
      <c r="E16" s="465">
        <v>1059.0801100000001</v>
      </c>
      <c r="F16" s="585">
        <v>-41.283320241723878</v>
      </c>
      <c r="G16" s="465">
        <v>1059.0801100000001</v>
      </c>
      <c r="H16" s="585">
        <v>-41.283320241723878</v>
      </c>
      <c r="I16" s="662">
        <v>0.2548507576755108</v>
      </c>
      <c r="J16" s="1"/>
    </row>
    <row r="17" spans="1:45" s="437" customFormat="1" x14ac:dyDescent="0.2">
      <c r="A17" s="435"/>
      <c r="B17" s="11" t="s">
        <v>604</v>
      </c>
      <c r="C17" s="461">
        <v>15.321</v>
      </c>
      <c r="D17" s="699" t="s">
        <v>142</v>
      </c>
      <c r="E17" s="464">
        <v>267.245</v>
      </c>
      <c r="F17" s="149">
        <v>19.447647653016528</v>
      </c>
      <c r="G17" s="464">
        <v>267.245</v>
      </c>
      <c r="H17" s="149">
        <v>19.447647653016528</v>
      </c>
      <c r="I17" s="504">
        <v>6.4308252125509072E-2</v>
      </c>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row>
    <row r="18" spans="1:45" s="437" customFormat="1" x14ac:dyDescent="0.2">
      <c r="A18" s="435"/>
      <c r="B18" s="11" t="s">
        <v>207</v>
      </c>
      <c r="C18" s="461">
        <v>920.55691999999988</v>
      </c>
      <c r="D18" s="142">
        <v>-34.658264903957644</v>
      </c>
      <c r="E18" s="464">
        <v>11761.639280000001</v>
      </c>
      <c r="F18" s="142">
        <v>-35.765440376442619</v>
      </c>
      <c r="G18" s="464">
        <v>11761.639280000001</v>
      </c>
      <c r="H18" s="142">
        <v>-35.765440376442619</v>
      </c>
      <c r="I18" s="504">
        <v>2.830251133707014</v>
      </c>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row>
    <row r="19" spans="1:45" x14ac:dyDescent="0.2">
      <c r="A19" s="1"/>
      <c r="B19" s="436" t="s">
        <v>328</v>
      </c>
      <c r="C19" s="463">
        <v>920.55691999999988</v>
      </c>
      <c r="D19" s="421">
        <v>-34.658264903957644</v>
      </c>
      <c r="E19" s="465">
        <v>11761.639280000001</v>
      </c>
      <c r="F19" s="585">
        <v>-8.0422699757710738</v>
      </c>
      <c r="G19" s="465">
        <v>11761.639280000001</v>
      </c>
      <c r="H19" s="585">
        <v>-8.0422699757710738</v>
      </c>
      <c r="I19" s="675">
        <v>2.830251133707014</v>
      </c>
      <c r="J19" s="1"/>
    </row>
    <row r="20" spans="1:45" x14ac:dyDescent="0.2">
      <c r="A20" s="1"/>
      <c r="B20" s="436" t="s">
        <v>325</v>
      </c>
      <c r="C20" s="463">
        <v>0</v>
      </c>
      <c r="D20" s="421" t="s">
        <v>142</v>
      </c>
      <c r="E20" s="465">
        <v>0</v>
      </c>
      <c r="F20" s="696">
        <v>-100</v>
      </c>
      <c r="G20" s="465">
        <v>0</v>
      </c>
      <c r="H20" s="585">
        <v>-100</v>
      </c>
      <c r="I20" s="662">
        <v>0</v>
      </c>
      <c r="J20" s="1"/>
    </row>
    <row r="21" spans="1:45" s="437" customFormat="1" x14ac:dyDescent="0.2">
      <c r="A21" s="1"/>
      <c r="B21" s="11" t="s">
        <v>237</v>
      </c>
      <c r="C21" s="461">
        <v>186.98244999999997</v>
      </c>
      <c r="D21" s="142">
        <v>-41.178190626094569</v>
      </c>
      <c r="E21" s="464">
        <v>3561.1464499999997</v>
      </c>
      <c r="F21" s="142">
        <v>91.789406614676551</v>
      </c>
      <c r="G21" s="464">
        <v>3561.1464499999997</v>
      </c>
      <c r="H21" s="142">
        <v>91.789406614676551</v>
      </c>
      <c r="I21" s="504">
        <v>0.85693316530697139</v>
      </c>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row>
    <row r="22" spans="1:45" s="437" customFormat="1" x14ac:dyDescent="0.2">
      <c r="A22" s="686"/>
      <c r="B22" s="436" t="s">
        <v>328</v>
      </c>
      <c r="C22" s="463">
        <v>186.98244999999997</v>
      </c>
      <c r="D22" s="421">
        <v>-41.178190626094569</v>
      </c>
      <c r="E22" s="465">
        <v>3560.35124</v>
      </c>
      <c r="F22" s="585">
        <v>91.746579717166043</v>
      </c>
      <c r="G22" s="465">
        <v>3560.35124</v>
      </c>
      <c r="H22" s="585">
        <v>91.746579717166043</v>
      </c>
      <c r="I22" s="675">
        <v>0.85674181068790367</v>
      </c>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5"/>
      <c r="AM22" s="435"/>
      <c r="AN22" s="435"/>
      <c r="AO22" s="435"/>
      <c r="AP22" s="435"/>
      <c r="AQ22" s="435"/>
      <c r="AR22" s="435"/>
      <c r="AS22" s="435"/>
    </row>
    <row r="23" spans="1:45" x14ac:dyDescent="0.2">
      <c r="A23" s="686"/>
      <c r="B23" s="436" t="s">
        <v>325</v>
      </c>
      <c r="C23" s="463">
        <v>0</v>
      </c>
      <c r="D23" s="421" t="s">
        <v>142</v>
      </c>
      <c r="E23" s="465">
        <v>0.79521000000000008</v>
      </c>
      <c r="F23" s="585" t="s">
        <v>142</v>
      </c>
      <c r="G23" s="465">
        <v>0.79521000000000008</v>
      </c>
      <c r="H23" s="585" t="s">
        <v>142</v>
      </c>
      <c r="I23" s="716">
        <v>1.9135461906761986E-4</v>
      </c>
      <c r="J23" s="1"/>
    </row>
    <row r="24" spans="1:45" x14ac:dyDescent="0.2">
      <c r="A24" s="732"/>
      <c r="B24" s="11" t="s">
        <v>209</v>
      </c>
      <c r="C24" s="461">
        <v>4195.2506399999993</v>
      </c>
      <c r="D24" s="142">
        <v>157.69581712623807</v>
      </c>
      <c r="E24" s="464">
        <v>37027.46039</v>
      </c>
      <c r="F24" s="149">
        <v>-2.7654150062620713</v>
      </c>
      <c r="G24" s="464">
        <v>37027.46039</v>
      </c>
      <c r="H24" s="149">
        <v>-2.7654150062620713</v>
      </c>
      <c r="I24" s="504">
        <v>8.9100685076518573</v>
      </c>
      <c r="J24" s="1"/>
    </row>
    <row r="25" spans="1:45" x14ac:dyDescent="0.2">
      <c r="A25" s="732" t="s">
        <v>445</v>
      </c>
      <c r="B25" s="145"/>
      <c r="C25" s="462">
        <v>8051.9608399999997</v>
      </c>
      <c r="D25" s="148">
        <v>27.228635237279246</v>
      </c>
      <c r="E25" s="462">
        <v>72836.128939999995</v>
      </c>
      <c r="F25" s="148">
        <v>-10.370555220438538</v>
      </c>
      <c r="G25" s="462">
        <v>72836.128939999995</v>
      </c>
      <c r="H25" s="231">
        <v>-10.370555220438538</v>
      </c>
      <c r="I25" s="148">
        <v>17.526854173958753</v>
      </c>
      <c r="J25" s="1"/>
    </row>
    <row r="26" spans="1:45" x14ac:dyDescent="0.2">
      <c r="A26" s="683"/>
      <c r="B26" s="11" t="s">
        <v>329</v>
      </c>
      <c r="C26" s="461">
        <v>876.75381000000004</v>
      </c>
      <c r="D26" s="142">
        <v>-0.31938360662491438</v>
      </c>
      <c r="E26" s="464">
        <v>26169.213769999998</v>
      </c>
      <c r="F26" s="149">
        <v>-18.850484638783634</v>
      </c>
      <c r="G26" s="464">
        <v>26169.213769999998</v>
      </c>
      <c r="H26" s="149">
        <v>-18.850484638783634</v>
      </c>
      <c r="I26" s="504">
        <v>6.2972044268274558</v>
      </c>
      <c r="J26" s="1"/>
    </row>
    <row r="27" spans="1:45" x14ac:dyDescent="0.2">
      <c r="A27" s="160" t="s">
        <v>343</v>
      </c>
      <c r="B27" s="145"/>
      <c r="C27" s="462">
        <v>876.75381000000004</v>
      </c>
      <c r="D27" s="148">
        <v>-0.31938360662491438</v>
      </c>
      <c r="E27" s="462">
        <v>26169.213769999998</v>
      </c>
      <c r="F27" s="148">
        <v>-18.850484638783634</v>
      </c>
      <c r="G27" s="462">
        <v>26169.213769999998</v>
      </c>
      <c r="H27" s="231">
        <v>-18.850484638783634</v>
      </c>
      <c r="I27" s="148">
        <v>6.2972044268274558</v>
      </c>
      <c r="J27" s="1"/>
    </row>
    <row r="28" spans="1:45" x14ac:dyDescent="0.2">
      <c r="A28" s="686"/>
      <c r="B28" s="11" t="s">
        <v>212</v>
      </c>
      <c r="C28" s="461">
        <v>1995.6401099999998</v>
      </c>
      <c r="D28" s="699" t="s">
        <v>142</v>
      </c>
      <c r="E28" s="464">
        <v>4126.6699600000002</v>
      </c>
      <c r="F28" s="149">
        <v>1.7349145181362768</v>
      </c>
      <c r="G28" s="464">
        <v>4126.6699600000002</v>
      </c>
      <c r="H28" s="149">
        <v>1.7349145181362768</v>
      </c>
      <c r="I28" s="694">
        <v>0.99301738938593587</v>
      </c>
      <c r="J28" s="1"/>
    </row>
    <row r="29" spans="1:45" x14ac:dyDescent="0.2">
      <c r="A29" s="686"/>
      <c r="B29" s="11" t="s">
        <v>213</v>
      </c>
      <c r="C29" s="461">
        <v>10358.218220000001</v>
      </c>
      <c r="D29" s="142">
        <v>-22.846718219739127</v>
      </c>
      <c r="E29" s="464">
        <v>177990.23668999999</v>
      </c>
      <c r="F29" s="142">
        <v>67.590426641263676</v>
      </c>
      <c r="G29" s="464">
        <v>177990.23668999999</v>
      </c>
      <c r="H29" s="142">
        <v>67.590426641263676</v>
      </c>
      <c r="I29" s="504">
        <v>42.830515133826843</v>
      </c>
      <c r="J29" s="1"/>
    </row>
    <row r="30" spans="1:45" x14ac:dyDescent="0.2">
      <c r="A30" s="435"/>
      <c r="B30" s="436" t="s">
        <v>328</v>
      </c>
      <c r="C30" s="463">
        <v>8259.9508899999983</v>
      </c>
      <c r="D30" s="421">
        <v>-36.120071490850478</v>
      </c>
      <c r="E30" s="465">
        <v>154565.27987999996</v>
      </c>
      <c r="F30" s="585">
        <v>53.595336160616888</v>
      </c>
      <c r="G30" s="465">
        <v>154565.27987999996</v>
      </c>
      <c r="H30" s="585">
        <v>53.595336160616888</v>
      </c>
      <c r="I30" s="675">
        <v>37.193672429317338</v>
      </c>
      <c r="J30" s="1"/>
    </row>
    <row r="31" spans="1:45" x14ac:dyDescent="0.2">
      <c r="A31" s="435"/>
      <c r="B31" s="436" t="s">
        <v>325</v>
      </c>
      <c r="C31" s="463">
        <v>2098.2673300000001</v>
      </c>
      <c r="D31" s="421">
        <v>323.82954325560615</v>
      </c>
      <c r="E31" s="465">
        <v>23424.956810000003</v>
      </c>
      <c r="F31" s="585">
        <v>320.25407210486344</v>
      </c>
      <c r="G31" s="465">
        <v>23424.956810000003</v>
      </c>
      <c r="H31" s="585">
        <v>320.25407210486344</v>
      </c>
      <c r="I31" s="662">
        <v>5.6368427045094984</v>
      </c>
      <c r="J31" s="1"/>
    </row>
    <row r="32" spans="1:45" x14ac:dyDescent="0.2">
      <c r="A32" s="1"/>
      <c r="B32" s="11" t="s">
        <v>214</v>
      </c>
      <c r="C32" s="461">
        <v>0</v>
      </c>
      <c r="D32" s="142" t="s">
        <v>142</v>
      </c>
      <c r="E32" s="464">
        <v>0</v>
      </c>
      <c r="F32" s="149">
        <v>-100</v>
      </c>
      <c r="G32" s="464">
        <v>0</v>
      </c>
      <c r="H32" s="149">
        <v>-100</v>
      </c>
      <c r="I32" s="504">
        <v>0</v>
      </c>
      <c r="J32" s="1"/>
    </row>
    <row r="33" spans="1:45" x14ac:dyDescent="0.2">
      <c r="A33" s="686"/>
      <c r="B33" s="11" t="s">
        <v>216</v>
      </c>
      <c r="C33" s="461">
        <v>0</v>
      </c>
      <c r="D33" s="142" t="s">
        <v>142</v>
      </c>
      <c r="E33" s="464">
        <v>3905.6783700000001</v>
      </c>
      <c r="F33" s="149">
        <v>303.63603392520901</v>
      </c>
      <c r="G33" s="464">
        <v>3905.6783700000001</v>
      </c>
      <c r="H33" s="149">
        <v>303.63603392520901</v>
      </c>
      <c r="I33" s="504">
        <v>0.93983928357539814</v>
      </c>
      <c r="J33" s="1"/>
    </row>
    <row r="34" spans="1:45" x14ac:dyDescent="0.2">
      <c r="A34" s="686"/>
      <c r="B34" s="11" t="s">
        <v>611</v>
      </c>
      <c r="C34" s="461">
        <v>890.30200000000002</v>
      </c>
      <c r="D34" s="142">
        <v>-11.65745659104444</v>
      </c>
      <c r="E34" s="464">
        <v>8890.2638700000007</v>
      </c>
      <c r="F34" s="142">
        <v>-15.883206695443503</v>
      </c>
      <c r="G34" s="464">
        <v>8890.2638700000007</v>
      </c>
      <c r="H34" s="142">
        <v>-15.883206695443503</v>
      </c>
      <c r="I34" s="504">
        <v>2.1393003813514344</v>
      </c>
      <c r="J34" s="1"/>
    </row>
    <row r="35" spans="1:45" x14ac:dyDescent="0.2">
      <c r="A35" s="435"/>
      <c r="B35" s="11" t="s">
        <v>218</v>
      </c>
      <c r="C35" s="461">
        <v>6698.983290000001</v>
      </c>
      <c r="D35" s="142">
        <v>-16.236126304978026</v>
      </c>
      <c r="E35" s="464">
        <v>47690.22812</v>
      </c>
      <c r="F35" s="142">
        <v>7.9074744177055747</v>
      </c>
      <c r="G35" s="464">
        <v>47690.22812</v>
      </c>
      <c r="H35" s="142">
        <v>7.9074744177055747</v>
      </c>
      <c r="I35" s="504">
        <v>11.475893707511844</v>
      </c>
      <c r="J35" s="1"/>
    </row>
    <row r="36" spans="1:45" x14ac:dyDescent="0.2">
      <c r="A36" s="160" t="s">
        <v>446</v>
      </c>
      <c r="B36" s="145"/>
      <c r="C36" s="462">
        <v>19943.143620000003</v>
      </c>
      <c r="D36" s="148">
        <v>-11.090164737436844</v>
      </c>
      <c r="E36" s="462">
        <v>242603.07701000001</v>
      </c>
      <c r="F36" s="148">
        <v>45.314624385654923</v>
      </c>
      <c r="G36" s="462">
        <v>242603.07701000001</v>
      </c>
      <c r="H36" s="231">
        <v>45.314624385654923</v>
      </c>
      <c r="I36" s="148">
        <v>58.378565895651455</v>
      </c>
      <c r="J36" s="166"/>
    </row>
    <row r="37" spans="1:45" x14ac:dyDescent="0.2">
      <c r="A37" s="435"/>
      <c r="B37" s="11" t="s">
        <v>678</v>
      </c>
      <c r="C37" s="461">
        <v>172.29642999999999</v>
      </c>
      <c r="D37" s="770" t="s">
        <v>142</v>
      </c>
      <c r="E37" s="464">
        <v>842.13063999999986</v>
      </c>
      <c r="F37" s="770" t="s">
        <v>142</v>
      </c>
      <c r="G37" s="464">
        <v>842.13063999999986</v>
      </c>
      <c r="H37" s="770" t="s">
        <v>142</v>
      </c>
      <c r="I37" s="694">
        <v>0.20264532365333798</v>
      </c>
      <c r="J37" s="686"/>
    </row>
    <row r="38" spans="1:45" x14ac:dyDescent="0.2">
      <c r="A38" s="160"/>
      <c r="B38" s="11" t="s">
        <v>654</v>
      </c>
      <c r="C38" s="461">
        <v>0</v>
      </c>
      <c r="D38" s="142" t="s">
        <v>142</v>
      </c>
      <c r="E38" s="464">
        <v>168.30257</v>
      </c>
      <c r="F38" s="142" t="s">
        <v>142</v>
      </c>
      <c r="G38" s="464">
        <v>168.30257</v>
      </c>
      <c r="H38" s="142" t="s">
        <v>142</v>
      </c>
      <c r="I38" s="716">
        <v>4.0499332466205684E-2</v>
      </c>
      <c r="J38" s="1"/>
    </row>
    <row r="39" spans="1:45" ht="14.25" customHeight="1" x14ac:dyDescent="0.2">
      <c r="A39" s="160" t="s">
        <v>462</v>
      </c>
      <c r="B39" s="145"/>
      <c r="C39" s="462">
        <v>172.29642999999999</v>
      </c>
      <c r="D39" s="148" t="s">
        <v>142</v>
      </c>
      <c r="E39" s="462">
        <v>1010.4332099999999</v>
      </c>
      <c r="F39" s="148" t="s">
        <v>142</v>
      </c>
      <c r="G39" s="462">
        <v>1010.4332099999999</v>
      </c>
      <c r="H39" s="231" t="s">
        <v>142</v>
      </c>
      <c r="I39" s="148">
        <v>0.24314465611954367</v>
      </c>
      <c r="J39" s="1"/>
    </row>
    <row r="40" spans="1:45" ht="14.25" customHeight="1" x14ac:dyDescent="0.2">
      <c r="A40" s="703" t="s">
        <v>114</v>
      </c>
      <c r="B40" s="704"/>
      <c r="C40" s="704">
        <v>38571.749269999993</v>
      </c>
      <c r="D40" s="705">
        <v>14.426424294158172</v>
      </c>
      <c r="E40" s="706">
        <v>415568.75076999998</v>
      </c>
      <c r="F40" s="705">
        <v>13.783994532283703</v>
      </c>
      <c r="G40" s="706">
        <v>415568.75076999998</v>
      </c>
      <c r="H40" s="707">
        <v>13.783994532283703</v>
      </c>
      <c r="I40" s="708">
        <v>100</v>
      </c>
      <c r="J40" s="1"/>
    </row>
    <row r="41" spans="1:45" ht="14.25" customHeight="1" x14ac:dyDescent="0.2">
      <c r="A41" s="731" t="s">
        <v>330</v>
      </c>
      <c r="B41" s="731"/>
      <c r="C41" s="181">
        <v>12101.340089999998</v>
      </c>
      <c r="D41" s="155">
        <v>-31.363980410636067</v>
      </c>
      <c r="E41" s="526">
        <v>189046.82810999997</v>
      </c>
      <c r="F41" s="527">
        <v>38.732725490987555</v>
      </c>
      <c r="G41" s="526">
        <v>189046.82810999997</v>
      </c>
      <c r="H41" s="527">
        <v>38.732725490987555</v>
      </c>
      <c r="I41" s="527">
        <v>45.491107731204153</v>
      </c>
      <c r="J41" s="686"/>
      <c r="K41" s="686"/>
      <c r="L41" s="686"/>
      <c r="M41" s="686"/>
      <c r="N41" s="686"/>
      <c r="O41" s="686"/>
      <c r="P41" s="686"/>
      <c r="Q41" s="686"/>
      <c r="R41" s="686"/>
      <c r="S41" s="686"/>
      <c r="T41" s="686"/>
      <c r="U41" s="686"/>
      <c r="V41" s="686"/>
      <c r="W41" s="686"/>
      <c r="X41" s="686"/>
      <c r="Y41" s="686"/>
      <c r="Z41" s="686"/>
      <c r="AA41" s="686"/>
      <c r="AB41" s="686"/>
      <c r="AC41" s="686"/>
      <c r="AD41" s="686"/>
      <c r="AE41" s="686"/>
      <c r="AF41" s="686"/>
      <c r="AG41" s="686"/>
      <c r="AH41" s="686"/>
      <c r="AI41" s="686"/>
      <c r="AJ41" s="686"/>
      <c r="AK41" s="686"/>
      <c r="AL41" s="686"/>
      <c r="AM41" s="686"/>
      <c r="AN41" s="686"/>
      <c r="AO41" s="686"/>
      <c r="AP41" s="686"/>
      <c r="AQ41" s="686"/>
      <c r="AR41" s="686"/>
      <c r="AS41" s="686"/>
    </row>
    <row r="42" spans="1:45" ht="14.25" customHeight="1" x14ac:dyDescent="0.2">
      <c r="A42" s="731" t="s">
        <v>331</v>
      </c>
      <c r="B42" s="731"/>
      <c r="C42" s="181">
        <v>26470.409180000002</v>
      </c>
      <c r="D42" s="155">
        <v>64.641565948740464</v>
      </c>
      <c r="E42" s="526">
        <v>226521.92265999998</v>
      </c>
      <c r="F42" s="527">
        <v>-1.0644532317091435</v>
      </c>
      <c r="G42" s="526">
        <v>226521.92265999998</v>
      </c>
      <c r="H42" s="527">
        <v>-1.0644532317091435</v>
      </c>
      <c r="I42" s="527">
        <v>54.50889226879584</v>
      </c>
      <c r="J42" s="686"/>
      <c r="K42" s="686"/>
      <c r="L42" s="686"/>
      <c r="M42" s="686"/>
      <c r="N42" s="686"/>
      <c r="O42" s="686"/>
      <c r="P42" s="686"/>
      <c r="Q42" s="686"/>
      <c r="R42" s="686"/>
      <c r="S42" s="686"/>
      <c r="T42" s="686"/>
      <c r="U42" s="686"/>
      <c r="V42" s="686"/>
      <c r="W42" s="686"/>
      <c r="X42" s="686"/>
      <c r="Y42" s="686"/>
      <c r="Z42" s="686"/>
      <c r="AA42" s="686"/>
      <c r="AB42" s="686"/>
      <c r="AC42" s="686"/>
      <c r="AD42" s="686"/>
      <c r="AE42" s="686"/>
      <c r="AF42" s="686"/>
      <c r="AG42" s="686"/>
      <c r="AH42" s="686"/>
      <c r="AI42" s="686"/>
      <c r="AJ42" s="686"/>
      <c r="AK42" s="686"/>
      <c r="AL42" s="686"/>
      <c r="AM42" s="686"/>
      <c r="AN42" s="686"/>
      <c r="AO42" s="686"/>
      <c r="AP42" s="686"/>
      <c r="AQ42" s="686"/>
      <c r="AR42" s="686"/>
      <c r="AS42" s="686"/>
    </row>
    <row r="43" spans="1:45" ht="14.25" customHeight="1" x14ac:dyDescent="0.2">
      <c r="A43" s="479" t="s">
        <v>449</v>
      </c>
      <c r="B43" s="153"/>
      <c r="C43" s="414">
        <v>13556.601200000001</v>
      </c>
      <c r="D43" s="415">
        <v>54.570826344314305</v>
      </c>
      <c r="E43" s="416">
        <v>96465.730840000004</v>
      </c>
      <c r="F43" s="417">
        <v>-3.8227075817796128</v>
      </c>
      <c r="G43" s="416">
        <v>96465.730840000004</v>
      </c>
      <c r="H43" s="417">
        <v>-3.8227075817796128</v>
      </c>
      <c r="I43" s="417">
        <v>23.212941459448132</v>
      </c>
    </row>
    <row r="44" spans="1:45" s="1" customFormat="1" ht="15" customHeight="1" x14ac:dyDescent="0.2">
      <c r="A44" s="479" t="s">
        <v>450</v>
      </c>
      <c r="B44" s="153"/>
      <c r="C44" s="414">
        <v>25015.148069999992</v>
      </c>
      <c r="D44" s="415">
        <v>0.30815533513257387</v>
      </c>
      <c r="E44" s="416">
        <v>319103.01992999995</v>
      </c>
      <c r="F44" s="417">
        <v>20.449817263008473</v>
      </c>
      <c r="G44" s="416">
        <v>319103.01992999995</v>
      </c>
      <c r="H44" s="417">
        <v>20.449817263008473</v>
      </c>
      <c r="I44" s="417">
        <v>76.787058540551854</v>
      </c>
    </row>
    <row r="45" spans="1:45" s="1" customFormat="1" ht="13.5" customHeight="1" x14ac:dyDescent="0.2">
      <c r="A45" s="784" t="s">
        <v>676</v>
      </c>
      <c r="B45" s="784"/>
      <c r="C45" s="476">
        <v>2920.8322799999996</v>
      </c>
      <c r="D45" s="660">
        <v>-11.272497711824482</v>
      </c>
      <c r="E45" s="785">
        <v>23779.78427</v>
      </c>
      <c r="F45" s="786">
        <v>-3.5259194204672615</v>
      </c>
      <c r="G45" s="785">
        <v>23793.111270000001</v>
      </c>
      <c r="H45" s="786">
        <v>-3.6600615337108935</v>
      </c>
      <c r="I45" s="786">
        <v>5.7254332107296726</v>
      </c>
      <c r="J45" s="686"/>
      <c r="K45" s="686"/>
    </row>
    <row r="46" spans="1:45" s="1" customFormat="1" x14ac:dyDescent="0.2">
      <c r="B46" s="771"/>
      <c r="C46" s="771"/>
      <c r="D46" s="771"/>
      <c r="E46" s="771"/>
      <c r="F46" s="771"/>
      <c r="G46" s="771"/>
      <c r="H46" s="771"/>
      <c r="I46" s="687" t="s">
        <v>221</v>
      </c>
      <c r="J46" s="686"/>
      <c r="K46" s="686"/>
    </row>
    <row r="47" spans="1:45" s="1" customFormat="1" ht="25.5" customHeight="1" x14ac:dyDescent="0.2">
      <c r="A47" s="856" t="s">
        <v>630</v>
      </c>
      <c r="B47" s="856"/>
      <c r="C47" s="856"/>
      <c r="D47" s="856"/>
      <c r="E47" s="856"/>
      <c r="F47" s="856"/>
      <c r="G47" s="856"/>
      <c r="H47" s="856"/>
      <c r="I47" s="856"/>
      <c r="J47" s="686"/>
      <c r="K47" s="686"/>
    </row>
    <row r="48" spans="1:45" s="1" customFormat="1" x14ac:dyDescent="0.2">
      <c r="A48" s="438" t="s">
        <v>475</v>
      </c>
    </row>
    <row r="49" spans="9:9" s="1" customFormat="1" x14ac:dyDescent="0.2">
      <c r="I49" s="691"/>
    </row>
    <row r="50" spans="9:9" s="1" customFormat="1" x14ac:dyDescent="0.2"/>
    <row r="51" spans="9:9" s="1" customFormat="1" x14ac:dyDescent="0.2"/>
    <row r="52" spans="9:9" s="1" customFormat="1" x14ac:dyDescent="0.2"/>
    <row r="53" spans="9:9" s="1" customFormat="1" x14ac:dyDescent="0.2"/>
    <row r="54" spans="9:9" s="1" customFormat="1" x14ac:dyDescent="0.2"/>
    <row r="55" spans="9:9" s="1" customFormat="1" x14ac:dyDescent="0.2"/>
    <row r="56" spans="9:9" s="1" customFormat="1" x14ac:dyDescent="0.2"/>
    <row r="57" spans="9:9" s="1" customFormat="1" x14ac:dyDescent="0.2"/>
    <row r="58" spans="9:9" s="1" customFormat="1" x14ac:dyDescent="0.2"/>
    <row r="59" spans="9:9" s="1" customFormat="1" x14ac:dyDescent="0.2"/>
    <row r="60" spans="9:9" s="1" customFormat="1" x14ac:dyDescent="0.2"/>
    <row r="61" spans="9:9" s="1" customFormat="1" x14ac:dyDescent="0.2"/>
    <row r="62" spans="9:9" s="1" customFormat="1" x14ac:dyDescent="0.2"/>
    <row r="63" spans="9:9" s="1" customFormat="1" x14ac:dyDescent="0.2"/>
    <row r="64" spans="9: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mergeCells count="6">
    <mergeCell ref="A47:I47"/>
    <mergeCell ref="A3:A4"/>
    <mergeCell ref="B3:B4"/>
    <mergeCell ref="C3:D3"/>
    <mergeCell ref="E3:F3"/>
    <mergeCell ref="G3:I3"/>
  </mergeCells>
  <conditionalFormatting sqref="D17">
    <cfRule type="cellIs" dxfId="65" priority="24" operator="between">
      <formula>0</formula>
      <formula>0.5</formula>
    </cfRule>
    <cfRule type="cellIs" dxfId="64" priority="25" operator="between">
      <formula>0</formula>
      <formula>0.49</formula>
    </cfRule>
  </conditionalFormatting>
  <conditionalFormatting sqref="F20">
    <cfRule type="cellIs" dxfId="63" priority="23" operator="between">
      <formula>0.00001</formula>
      <formula>0.499</formula>
    </cfRule>
  </conditionalFormatting>
  <conditionalFormatting sqref="F20">
    <cfRule type="cellIs" dxfId="62" priority="22" operator="between">
      <formula>0.00001</formula>
      <formula>0.499</formula>
    </cfRule>
  </conditionalFormatting>
  <conditionalFormatting sqref="F20">
    <cfRule type="cellIs" dxfId="61" priority="21" operator="between">
      <formula>0.00001</formula>
      <formula>0.499</formula>
    </cfRule>
  </conditionalFormatting>
  <conditionalFormatting sqref="D28">
    <cfRule type="cellIs" dxfId="60" priority="19" operator="between">
      <formula>0</formula>
      <formula>0.5</formula>
    </cfRule>
    <cfRule type="cellIs" dxfId="59" priority="20" operator="between">
      <formula>0</formula>
      <formula>0.49</formula>
    </cfRule>
  </conditionalFormatting>
  <conditionalFormatting sqref="I23">
    <cfRule type="cellIs" dxfId="58" priority="17" operator="between">
      <formula>0</formula>
      <formula>0.5</formula>
    </cfRule>
    <cfRule type="cellIs" dxfId="57" priority="18" operator="between">
      <formula>0</formula>
      <formula>0.49</formula>
    </cfRule>
  </conditionalFormatting>
  <conditionalFormatting sqref="I11:I12">
    <cfRule type="cellIs" dxfId="56" priority="11" operator="between">
      <formula>0</formula>
      <formula>0.5</formula>
    </cfRule>
    <cfRule type="cellIs" dxfId="55" priority="12" operator="between">
      <formula>0</formula>
      <formula>0.49</formula>
    </cfRule>
  </conditionalFormatting>
  <conditionalFormatting sqref="I13">
    <cfRule type="cellIs" dxfId="54" priority="5" operator="between">
      <formula>0</formula>
      <formula>0.5</formula>
    </cfRule>
    <cfRule type="cellIs" dxfId="53" priority="6" operator="between">
      <formula>0</formula>
      <formula>0.49</formula>
    </cfRule>
  </conditionalFormatting>
  <conditionalFormatting sqref="I38">
    <cfRule type="cellIs" dxfId="52" priority="1" operator="between">
      <formula>0</formula>
      <formula>0.5</formula>
    </cfRule>
    <cfRule type="cellIs" dxfId="51"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48" t="s">
        <v>18</v>
      </c>
      <c r="B1" s="848"/>
      <c r="C1" s="848"/>
      <c r="D1" s="848"/>
      <c r="E1" s="848"/>
      <c r="F1" s="848"/>
      <c r="G1" s="1"/>
      <c r="H1" s="1"/>
    </row>
    <row r="2" spans="1:9" x14ac:dyDescent="0.2">
      <c r="A2" s="849"/>
      <c r="B2" s="849"/>
      <c r="C2" s="849"/>
      <c r="D2" s="849"/>
      <c r="E2" s="849"/>
      <c r="F2" s="849"/>
      <c r="G2" s="10"/>
      <c r="H2" s="55" t="s">
        <v>470</v>
      </c>
    </row>
    <row r="3" spans="1:9" x14ac:dyDescent="0.2">
      <c r="A3" s="11"/>
      <c r="B3" s="813">
        <f>INDICE!A3</f>
        <v>44531</v>
      </c>
      <c r="C3" s="813">
        <v>41671</v>
      </c>
      <c r="D3" s="812" t="s">
        <v>115</v>
      </c>
      <c r="E3" s="812"/>
      <c r="F3" s="812" t="s">
        <v>116</v>
      </c>
      <c r="G3" s="812"/>
      <c r="H3" s="812"/>
    </row>
    <row r="4" spans="1:9" x14ac:dyDescent="0.2">
      <c r="A4" s="260"/>
      <c r="B4" s="184" t="s">
        <v>54</v>
      </c>
      <c r="C4" s="185" t="s">
        <v>424</v>
      </c>
      <c r="D4" s="184" t="s">
        <v>54</v>
      </c>
      <c r="E4" s="185" t="s">
        <v>424</v>
      </c>
      <c r="F4" s="184" t="s">
        <v>54</v>
      </c>
      <c r="G4" s="186" t="s">
        <v>424</v>
      </c>
      <c r="H4" s="185" t="s">
        <v>474</v>
      </c>
      <c r="I4" s="55"/>
    </row>
    <row r="5" spans="1:9" ht="14.1" customHeight="1" x14ac:dyDescent="0.2">
      <c r="A5" s="418" t="s">
        <v>332</v>
      </c>
      <c r="B5" s="233">
        <v>12101.340089999998</v>
      </c>
      <c r="C5" s="234">
        <v>-31.363980410636067</v>
      </c>
      <c r="D5" s="233">
        <v>189046.82810999997</v>
      </c>
      <c r="E5" s="234">
        <v>38.732725490987555</v>
      </c>
      <c r="F5" s="233">
        <v>189046.82810999997</v>
      </c>
      <c r="G5" s="234">
        <v>38.732725490987555</v>
      </c>
      <c r="H5" s="234">
        <v>45.491107731204153</v>
      </c>
    </row>
    <row r="6" spans="1:9" x14ac:dyDescent="0.2">
      <c r="A6" s="410" t="s">
        <v>333</v>
      </c>
      <c r="B6" s="439">
        <v>8259.9508899999983</v>
      </c>
      <c r="C6" s="512">
        <v>23.383467401371263</v>
      </c>
      <c r="D6" s="439">
        <v>88687.914650000006</v>
      </c>
      <c r="E6" s="440">
        <v>48.191782285524511</v>
      </c>
      <c r="F6" s="439">
        <v>88687.914650000006</v>
      </c>
      <c r="G6" s="440">
        <v>48.191782285524511</v>
      </c>
      <c r="H6" s="440">
        <v>21.341333891364965</v>
      </c>
    </row>
    <row r="7" spans="1:9" x14ac:dyDescent="0.2">
      <c r="A7" s="410" t="s">
        <v>334</v>
      </c>
      <c r="B7" s="441">
        <v>0</v>
      </c>
      <c r="C7" s="440">
        <v>-100</v>
      </c>
      <c r="D7" s="439">
        <v>65877.36523000001</v>
      </c>
      <c r="E7" s="440">
        <v>61.524396326456433</v>
      </c>
      <c r="F7" s="439">
        <v>65877.36523000001</v>
      </c>
      <c r="G7" s="440">
        <v>61.524396326456433</v>
      </c>
      <c r="H7" s="440">
        <v>15.852338537952388</v>
      </c>
    </row>
    <row r="8" spans="1:9" x14ac:dyDescent="0.2">
      <c r="A8" s="410" t="s">
        <v>523</v>
      </c>
      <c r="B8" s="441">
        <v>186.98244999999997</v>
      </c>
      <c r="C8" s="478">
        <v>-41.178190626094569</v>
      </c>
      <c r="D8" s="439">
        <v>3560.35124</v>
      </c>
      <c r="E8" s="478">
        <v>91.746579717166043</v>
      </c>
      <c r="F8" s="439">
        <v>3560.35124</v>
      </c>
      <c r="G8" s="478">
        <v>91.746579717166043</v>
      </c>
      <c r="H8" s="440">
        <v>0.85674181068790367</v>
      </c>
    </row>
    <row r="9" spans="1:9" x14ac:dyDescent="0.2">
      <c r="A9" s="410" t="s">
        <v>524</v>
      </c>
      <c r="B9" s="439">
        <v>3654.4067499999996</v>
      </c>
      <c r="C9" s="440">
        <v>-16.620655510156517</v>
      </c>
      <c r="D9" s="439">
        <v>30921.19699</v>
      </c>
      <c r="E9" s="440">
        <v>-8.459314494988158</v>
      </c>
      <c r="F9" s="439">
        <v>30921.19699</v>
      </c>
      <c r="G9" s="440">
        <v>-8.459314494988158</v>
      </c>
      <c r="H9" s="440">
        <v>7.4406934911989078</v>
      </c>
    </row>
    <row r="10" spans="1:9" x14ac:dyDescent="0.2">
      <c r="A10" s="418" t="s">
        <v>335</v>
      </c>
      <c r="B10" s="420">
        <v>26455.088179999999</v>
      </c>
      <c r="C10" s="234">
        <v>64.546271863380895</v>
      </c>
      <c r="D10" s="420">
        <v>226253.88245</v>
      </c>
      <c r="E10" s="234">
        <v>-1.0848644858424046</v>
      </c>
      <c r="F10" s="420">
        <v>226253.88245</v>
      </c>
      <c r="G10" s="234">
        <v>-1.0848644858424046</v>
      </c>
      <c r="H10" s="234">
        <v>54.444392662051264</v>
      </c>
    </row>
    <row r="11" spans="1:9" x14ac:dyDescent="0.2">
      <c r="A11" s="410" t="s">
        <v>336</v>
      </c>
      <c r="B11" s="439">
        <v>3036.2295800000002</v>
      </c>
      <c r="C11" s="442">
        <v>-10.225016164336639</v>
      </c>
      <c r="D11" s="439">
        <v>38423.240599999997</v>
      </c>
      <c r="E11" s="440">
        <v>-16.34820288233416</v>
      </c>
      <c r="F11" s="439">
        <v>38423.240599999997</v>
      </c>
      <c r="G11" s="440">
        <v>-16.34820288233416</v>
      </c>
      <c r="H11" s="440">
        <v>9.2459407808710967</v>
      </c>
    </row>
    <row r="12" spans="1:9" x14ac:dyDescent="0.2">
      <c r="A12" s="410" t="s">
        <v>337</v>
      </c>
      <c r="B12" s="439">
        <v>6085.2177900000006</v>
      </c>
      <c r="C12" s="440">
        <v>213.76784659624838</v>
      </c>
      <c r="D12" s="439">
        <v>46103.055519999994</v>
      </c>
      <c r="E12" s="440">
        <v>-20.214081923974025</v>
      </c>
      <c r="F12" s="439">
        <v>46103.055519999994</v>
      </c>
      <c r="G12" s="440">
        <v>-20.214081923974025</v>
      </c>
      <c r="H12" s="440">
        <v>11.093965904456592</v>
      </c>
    </row>
    <row r="13" spans="1:9" x14ac:dyDescent="0.2">
      <c r="A13" s="410" t="s">
        <v>338</v>
      </c>
      <c r="B13" s="439">
        <v>4199.5736799999995</v>
      </c>
      <c r="C13" s="448">
        <v>117.91596353094651</v>
      </c>
      <c r="D13" s="439">
        <v>38007.242789999997</v>
      </c>
      <c r="E13" s="440">
        <v>11.075981261868481</v>
      </c>
      <c r="F13" s="439">
        <v>38007.242789999997</v>
      </c>
      <c r="G13" s="440">
        <v>11.075981261868481</v>
      </c>
      <c r="H13" s="440">
        <v>9.1458375346021672</v>
      </c>
    </row>
    <row r="14" spans="1:9" x14ac:dyDescent="0.2">
      <c r="A14" s="410" t="s">
        <v>339</v>
      </c>
      <c r="B14" s="439">
        <v>6668.9805499999993</v>
      </c>
      <c r="C14" s="440">
        <v>62.549842060760277</v>
      </c>
      <c r="D14" s="439">
        <v>49543.459780000005</v>
      </c>
      <c r="E14" s="440">
        <v>0.89428222198376806</v>
      </c>
      <c r="F14" s="439">
        <v>49543.459780000005</v>
      </c>
      <c r="G14" s="440">
        <v>0.89428222198376806</v>
      </c>
      <c r="H14" s="440">
        <v>11.921844385123233</v>
      </c>
    </row>
    <row r="15" spans="1:9" x14ac:dyDescent="0.2">
      <c r="A15" s="410" t="s">
        <v>340</v>
      </c>
      <c r="B15" s="439">
        <v>2024.2159300000001</v>
      </c>
      <c r="C15" s="448">
        <v>-24.549104869134986</v>
      </c>
      <c r="D15" s="439">
        <v>25567.553259999997</v>
      </c>
      <c r="E15" s="440">
        <v>18.229142105250329</v>
      </c>
      <c r="F15" s="439">
        <v>25567.553259999997</v>
      </c>
      <c r="G15" s="440">
        <v>18.229142105250329</v>
      </c>
      <c r="H15" s="440">
        <v>6.1524244093489537</v>
      </c>
    </row>
    <row r="16" spans="1:9" x14ac:dyDescent="0.2">
      <c r="A16" s="410" t="s">
        <v>341</v>
      </c>
      <c r="B16" s="439">
        <v>4440.8706500000008</v>
      </c>
      <c r="C16" s="440">
        <v>117.3227935347537</v>
      </c>
      <c r="D16" s="439">
        <v>28609.3305</v>
      </c>
      <c r="E16" s="440">
        <v>42.530286153951153</v>
      </c>
      <c r="F16" s="439">
        <v>28609.3305</v>
      </c>
      <c r="G16" s="440">
        <v>42.530286153951153</v>
      </c>
      <c r="H16" s="718">
        <v>6.8843796476492223</v>
      </c>
    </row>
    <row r="17" spans="1:8" x14ac:dyDescent="0.2">
      <c r="A17" s="418" t="s">
        <v>543</v>
      </c>
      <c r="B17" s="528">
        <v>15.321</v>
      </c>
      <c r="C17" s="697" t="s">
        <v>142</v>
      </c>
      <c r="D17" s="420">
        <v>268.04020999999995</v>
      </c>
      <c r="E17" s="677">
        <v>19.803074186310514</v>
      </c>
      <c r="F17" s="420">
        <v>268.04020999999995</v>
      </c>
      <c r="G17" s="422">
        <v>19.803074186310514</v>
      </c>
      <c r="H17" s="234">
        <v>6.4499606744576679E-2</v>
      </c>
    </row>
    <row r="18" spans="1:8" x14ac:dyDescent="0.2">
      <c r="A18" s="419" t="s">
        <v>114</v>
      </c>
      <c r="B18" s="61">
        <v>38571.749269999993</v>
      </c>
      <c r="C18" s="62">
        <v>14.426424294158172</v>
      </c>
      <c r="D18" s="61">
        <v>415568.75076999998</v>
      </c>
      <c r="E18" s="62">
        <v>13.783994532283719</v>
      </c>
      <c r="F18" s="61">
        <v>415568.75076999998</v>
      </c>
      <c r="G18" s="62">
        <v>13.783994532283719</v>
      </c>
      <c r="H18" s="62">
        <v>100</v>
      </c>
    </row>
    <row r="19" spans="1:8" x14ac:dyDescent="0.2">
      <c r="A19" s="156"/>
      <c r="B19" s="1"/>
      <c r="C19" s="1"/>
      <c r="D19" s="1"/>
      <c r="E19" s="1"/>
      <c r="F19" s="1"/>
      <c r="G19" s="1"/>
      <c r="H19" s="161" t="s">
        <v>221</v>
      </c>
    </row>
    <row r="20" spans="1:8" x14ac:dyDescent="0.2">
      <c r="A20" s="133" t="s">
        <v>579</v>
      </c>
      <c r="B20" s="1"/>
      <c r="C20" s="1"/>
      <c r="D20" s="1"/>
      <c r="E20" s="1"/>
      <c r="F20" s="1"/>
      <c r="G20" s="1"/>
      <c r="H20" s="1"/>
    </row>
    <row r="21" spans="1:8" x14ac:dyDescent="0.2">
      <c r="A21" s="438" t="s">
        <v>535</v>
      </c>
      <c r="B21" s="1"/>
      <c r="C21" s="1"/>
      <c r="D21" s="1"/>
      <c r="E21" s="1"/>
      <c r="F21" s="1"/>
      <c r="G21" s="1"/>
      <c r="H21" s="1"/>
    </row>
    <row r="22" spans="1:8" x14ac:dyDescent="0.2">
      <c r="A22" s="857"/>
      <c r="B22" s="857"/>
      <c r="C22" s="857"/>
      <c r="D22" s="857"/>
      <c r="E22" s="857"/>
      <c r="F22" s="857"/>
      <c r="G22" s="857"/>
      <c r="H22" s="857"/>
    </row>
    <row r="23" spans="1:8" s="1" customFormat="1" x14ac:dyDescent="0.2">
      <c r="A23" s="857"/>
      <c r="B23" s="857"/>
      <c r="C23" s="857"/>
      <c r="D23" s="857"/>
      <c r="E23" s="857"/>
      <c r="F23" s="857"/>
      <c r="G23" s="857"/>
      <c r="H23" s="857"/>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50" priority="8" operator="between">
      <formula>0.00001</formula>
      <formula>0.049999</formula>
    </cfRule>
  </conditionalFormatting>
  <conditionalFormatting sqref="G18">
    <cfRule type="cellIs" dxfId="49" priority="7" operator="between">
      <formula>0.00001</formula>
      <formula>0.049999</formula>
    </cfRule>
  </conditionalFormatting>
  <conditionalFormatting sqref="C6">
    <cfRule type="cellIs" dxfId="48" priority="5" operator="between">
      <formula>0.0001</formula>
      <formula>0.44999</formula>
    </cfRule>
  </conditionalFormatting>
  <conditionalFormatting sqref="C17">
    <cfRule type="cellIs" dxfId="47" priority="3" operator="between">
      <formula>0</formula>
      <formula>0.5</formula>
    </cfRule>
    <cfRule type="cellIs" dxfId="46"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2" t="s">
        <v>505</v>
      </c>
      <c r="B1" s="1"/>
      <c r="C1" s="1"/>
      <c r="D1" s="1"/>
      <c r="E1" s="1"/>
      <c r="F1" s="1"/>
      <c r="G1" s="1"/>
      <c r="H1" s="1"/>
    </row>
    <row r="2" spans="1:8" x14ac:dyDescent="0.2">
      <c r="A2" s="1"/>
      <c r="B2" s="1"/>
      <c r="C2" s="1"/>
      <c r="D2" s="1"/>
      <c r="E2" s="1"/>
      <c r="F2" s="1"/>
      <c r="G2" s="55" t="s">
        <v>472</v>
      </c>
      <c r="H2" s="1"/>
    </row>
    <row r="3" spans="1:8" x14ac:dyDescent="0.2">
      <c r="A3" s="56"/>
      <c r="B3" s="813">
        <f>INDICE!A3</f>
        <v>44531</v>
      </c>
      <c r="C3" s="812">
        <v>41671</v>
      </c>
      <c r="D3" s="812" t="s">
        <v>115</v>
      </c>
      <c r="E3" s="812"/>
      <c r="F3" s="812" t="s">
        <v>116</v>
      </c>
      <c r="G3" s="812"/>
      <c r="H3" s="1"/>
    </row>
    <row r="4" spans="1:8" x14ac:dyDescent="0.2">
      <c r="A4" s="66"/>
      <c r="B4" s="184" t="s">
        <v>345</v>
      </c>
      <c r="C4" s="185" t="s">
        <v>424</v>
      </c>
      <c r="D4" s="184" t="s">
        <v>345</v>
      </c>
      <c r="E4" s="185" t="s">
        <v>424</v>
      </c>
      <c r="F4" s="184" t="s">
        <v>345</v>
      </c>
      <c r="G4" s="186" t="s">
        <v>424</v>
      </c>
      <c r="H4" s="1"/>
    </row>
    <row r="5" spans="1:8" x14ac:dyDescent="0.2">
      <c r="A5" s="443" t="s">
        <v>471</v>
      </c>
      <c r="B5" s="444">
        <v>58.275863806211042</v>
      </c>
      <c r="C5" s="425">
        <v>337.84637956689261</v>
      </c>
      <c r="D5" s="445">
        <v>24.794778698762656</v>
      </c>
      <c r="E5" s="425">
        <v>80.871119348956583</v>
      </c>
      <c r="F5" s="445">
        <v>24.794778698762656</v>
      </c>
      <c r="G5" s="425">
        <v>80.871119348956583</v>
      </c>
      <c r="H5" s="1"/>
    </row>
    <row r="6" spans="1:8" x14ac:dyDescent="0.2">
      <c r="A6" s="3"/>
      <c r="B6" s="3"/>
      <c r="C6" s="3"/>
      <c r="D6" s="3"/>
      <c r="E6" s="3"/>
      <c r="F6" s="3"/>
      <c r="G6" s="55" t="s">
        <v>346</v>
      </c>
      <c r="H6" s="1"/>
    </row>
    <row r="7" spans="1:8" x14ac:dyDescent="0.2">
      <c r="A7" s="80" t="s">
        <v>576</v>
      </c>
      <c r="B7" s="80"/>
      <c r="C7" s="200"/>
      <c r="D7" s="200"/>
      <c r="E7" s="200"/>
      <c r="F7" s="80"/>
      <c r="G7" s="80"/>
      <c r="H7" s="1"/>
    </row>
    <row r="8" spans="1:8" x14ac:dyDescent="0.2">
      <c r="A8" s="133" t="s">
        <v>347</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1"/>
  <sheetViews>
    <sheetView workbookViewId="0">
      <selection activeCell="I16" sqref="I16"/>
    </sheetView>
  </sheetViews>
  <sheetFormatPr baseColWidth="10" defaultRowHeight="14.25" x14ac:dyDescent="0.2"/>
  <cols>
    <col min="1" max="1" width="6.5" customWidth="1"/>
    <col min="2" max="2" width="15.75" customWidth="1"/>
    <col min="7" max="7" width="11" style="446"/>
    <col min="9" max="9" width="11.25" customWidth="1"/>
    <col min="10" max="34" width="11" style="1"/>
  </cols>
  <sheetData>
    <row r="1" spans="1:34" x14ac:dyDescent="0.2">
      <c r="A1" s="848" t="s">
        <v>342</v>
      </c>
      <c r="B1" s="848"/>
      <c r="C1" s="848"/>
      <c r="D1" s="848"/>
      <c r="E1" s="848"/>
      <c r="F1" s="848"/>
      <c r="G1" s="848"/>
      <c r="H1" s="1"/>
      <c r="I1" s="1"/>
    </row>
    <row r="2" spans="1:34" x14ac:dyDescent="0.2">
      <c r="A2" s="849"/>
      <c r="B2" s="849"/>
      <c r="C2" s="849"/>
      <c r="D2" s="849"/>
      <c r="E2" s="849"/>
      <c r="F2" s="849"/>
      <c r="G2" s="849"/>
      <c r="H2" s="10"/>
      <c r="I2" s="55" t="s">
        <v>470</v>
      </c>
    </row>
    <row r="3" spans="1:34" x14ac:dyDescent="0.2">
      <c r="A3" s="828" t="s">
        <v>454</v>
      </c>
      <c r="B3" s="828" t="s">
        <v>455</v>
      </c>
      <c r="C3" s="810">
        <f>INDICE!A3</f>
        <v>44531</v>
      </c>
      <c r="D3" s="811">
        <v>41671</v>
      </c>
      <c r="E3" s="811" t="s">
        <v>115</v>
      </c>
      <c r="F3" s="811"/>
      <c r="G3" s="811" t="s">
        <v>116</v>
      </c>
      <c r="H3" s="811"/>
      <c r="I3" s="811"/>
    </row>
    <row r="4" spans="1:34" x14ac:dyDescent="0.2">
      <c r="A4" s="829"/>
      <c r="B4" s="829"/>
      <c r="C4" s="82" t="s">
        <v>54</v>
      </c>
      <c r="D4" s="82" t="s">
        <v>424</v>
      </c>
      <c r="E4" s="82" t="s">
        <v>54</v>
      </c>
      <c r="F4" s="82" t="s">
        <v>424</v>
      </c>
      <c r="G4" s="82" t="s">
        <v>54</v>
      </c>
      <c r="H4" s="83" t="s">
        <v>424</v>
      </c>
      <c r="I4" s="83" t="s">
        <v>106</v>
      </c>
    </row>
    <row r="5" spans="1:34" x14ac:dyDescent="0.2">
      <c r="A5" s="689"/>
      <c r="B5" s="700" t="s">
        <v>608</v>
      </c>
      <c r="C5" s="787">
        <v>7.0921900000000004</v>
      </c>
      <c r="D5" s="770">
        <v>112.73400263360762</v>
      </c>
      <c r="E5" s="144">
        <v>39.725250000000003</v>
      </c>
      <c r="F5" s="770">
        <v>41.915426440222646</v>
      </c>
      <c r="G5" s="144">
        <v>39.725250000000003</v>
      </c>
      <c r="H5" s="770">
        <v>41.915426440222646</v>
      </c>
      <c r="I5" s="789">
        <v>0.11142707644985622</v>
      </c>
      <c r="J5" s="657"/>
    </row>
    <row r="6" spans="1:34" x14ac:dyDescent="0.2">
      <c r="A6" s="689"/>
      <c r="B6" s="700" t="s">
        <v>275</v>
      </c>
      <c r="C6" s="787">
        <v>0</v>
      </c>
      <c r="D6" s="770" t="s">
        <v>142</v>
      </c>
      <c r="E6" s="144">
        <v>0</v>
      </c>
      <c r="F6" s="770">
        <v>-100</v>
      </c>
      <c r="G6" s="144">
        <v>0</v>
      </c>
      <c r="H6" s="770">
        <v>-100</v>
      </c>
      <c r="I6" s="788">
        <v>0</v>
      </c>
      <c r="J6" s="657"/>
    </row>
    <row r="7" spans="1:34" x14ac:dyDescent="0.2">
      <c r="A7" s="689"/>
      <c r="B7" s="700" t="s">
        <v>235</v>
      </c>
      <c r="C7" s="787">
        <v>374.27028999999999</v>
      </c>
      <c r="D7" s="770">
        <v>842.91851786535312</v>
      </c>
      <c r="E7" s="144">
        <v>14042.764570000001</v>
      </c>
      <c r="F7" s="770">
        <v>131.97113687535833</v>
      </c>
      <c r="G7" s="144">
        <v>14042.764570000001</v>
      </c>
      <c r="H7" s="770">
        <v>131.97113687535833</v>
      </c>
      <c r="I7" s="788">
        <v>39.389159320802818</v>
      </c>
      <c r="J7" s="657"/>
    </row>
    <row r="8" spans="1:34" x14ac:dyDescent="0.2">
      <c r="A8" s="689"/>
      <c r="B8" s="701" t="s">
        <v>328</v>
      </c>
      <c r="C8" s="790">
        <v>348.25161999999995</v>
      </c>
      <c r="D8" s="421">
        <v>4822.5696471456286</v>
      </c>
      <c r="E8" s="791">
        <v>13727.476710000001</v>
      </c>
      <c r="F8" s="421">
        <v>141.37933895769339</v>
      </c>
      <c r="G8" s="792">
        <v>13727.476710000001</v>
      </c>
      <c r="H8" s="421">
        <v>141.37933895769339</v>
      </c>
      <c r="I8" s="793">
        <v>38.504794729518146</v>
      </c>
      <c r="J8" s="657"/>
    </row>
    <row r="9" spans="1:34" x14ac:dyDescent="0.2">
      <c r="A9" s="689"/>
      <c r="B9" s="701" t="s">
        <v>325</v>
      </c>
      <c r="C9" s="790">
        <v>26.018669999999997</v>
      </c>
      <c r="D9" s="421">
        <v>-20.232563700711513</v>
      </c>
      <c r="E9" s="791">
        <v>315.28785999999997</v>
      </c>
      <c r="F9" s="421">
        <v>-13.99021442113103</v>
      </c>
      <c r="G9" s="792">
        <v>315.28785999999997</v>
      </c>
      <c r="H9" s="421">
        <v>-13.99021442113103</v>
      </c>
      <c r="I9" s="793">
        <v>0.88436459128467559</v>
      </c>
      <c r="J9" s="657"/>
    </row>
    <row r="10" spans="1:34" x14ac:dyDescent="0.2">
      <c r="A10" s="689"/>
      <c r="B10" s="700" t="s">
        <v>604</v>
      </c>
      <c r="C10" s="794">
        <v>74.828000000000003</v>
      </c>
      <c r="D10" s="770">
        <v>131.82396398283163</v>
      </c>
      <c r="E10" s="144">
        <v>878.14366000000007</v>
      </c>
      <c r="F10" s="770">
        <v>47.487361703882272</v>
      </c>
      <c r="G10" s="144">
        <v>878.14366000000007</v>
      </c>
      <c r="H10" s="770">
        <v>47.487361703882272</v>
      </c>
      <c r="I10" s="788">
        <v>2.4631432335045478</v>
      </c>
      <c r="J10" s="657"/>
    </row>
    <row r="11" spans="1:34" x14ac:dyDescent="0.2">
      <c r="A11" s="689"/>
      <c r="B11" s="700" t="s">
        <v>206</v>
      </c>
      <c r="C11" s="787">
        <v>2.5974200000000001</v>
      </c>
      <c r="D11" s="770" t="s">
        <v>142</v>
      </c>
      <c r="E11" s="144">
        <v>1224.0041999999999</v>
      </c>
      <c r="F11" s="770">
        <v>3550.6185152532103</v>
      </c>
      <c r="G11" s="144">
        <v>1224.0041999999999</v>
      </c>
      <c r="H11" s="770">
        <v>3550.6185152532103</v>
      </c>
      <c r="I11" s="788">
        <v>3.433262460735806</v>
      </c>
      <c r="J11" s="657"/>
    </row>
    <row r="12" spans="1:34" x14ac:dyDescent="0.2">
      <c r="A12" s="689"/>
      <c r="B12" s="700" t="s">
        <v>549</v>
      </c>
      <c r="C12" s="787">
        <v>930.80729000000008</v>
      </c>
      <c r="D12" s="770" t="s">
        <v>142</v>
      </c>
      <c r="E12" s="144">
        <v>1874.9908</v>
      </c>
      <c r="F12" s="770" t="s">
        <v>142</v>
      </c>
      <c r="G12" s="144">
        <v>1874.9908</v>
      </c>
      <c r="H12" s="770" t="s">
        <v>142</v>
      </c>
      <c r="I12" s="788">
        <v>5.2592430057552075</v>
      </c>
      <c r="J12" s="657"/>
    </row>
    <row r="13" spans="1:34" x14ac:dyDescent="0.2">
      <c r="A13" s="689"/>
      <c r="B13" s="701" t="s">
        <v>237</v>
      </c>
      <c r="C13" s="790">
        <v>524.79774999999995</v>
      </c>
      <c r="D13" s="421">
        <v>-20.712571323487509</v>
      </c>
      <c r="E13" s="791">
        <v>5061.6042500000003</v>
      </c>
      <c r="F13" s="421">
        <v>-19.872751621934672</v>
      </c>
      <c r="G13" s="792">
        <v>5061.6042500000003</v>
      </c>
      <c r="H13" s="421">
        <v>-19.872751621934672</v>
      </c>
      <c r="I13" s="793">
        <v>14.197513262312183</v>
      </c>
      <c r="J13" s="657"/>
    </row>
    <row r="14" spans="1:34" x14ac:dyDescent="0.2">
      <c r="A14" s="689"/>
      <c r="B14" s="701" t="s">
        <v>328</v>
      </c>
      <c r="C14" s="790">
        <v>522.40116999999998</v>
      </c>
      <c r="D14" s="421">
        <v>-21.074651126264023</v>
      </c>
      <c r="E14" s="791">
        <v>4985.9588300000005</v>
      </c>
      <c r="F14" s="421">
        <v>-21.070249304018979</v>
      </c>
      <c r="G14" s="792">
        <v>4985.9588300000005</v>
      </c>
      <c r="H14" s="421">
        <v>-21.070249304018979</v>
      </c>
      <c r="I14" s="793">
        <v>13.98533214331554</v>
      </c>
      <c r="J14" s="657"/>
    </row>
    <row r="15" spans="1:34" x14ac:dyDescent="0.2">
      <c r="A15" s="698"/>
      <c r="B15" s="701" t="s">
        <v>325</v>
      </c>
      <c r="C15" s="790">
        <v>2.3965799999999997</v>
      </c>
      <c r="D15" s="421" t="s">
        <v>142</v>
      </c>
      <c r="E15" s="791">
        <v>75.645419999999987</v>
      </c>
      <c r="F15" s="421" t="s">
        <v>142</v>
      </c>
      <c r="G15" s="792">
        <v>75.645419999999987</v>
      </c>
      <c r="H15" s="421" t="s">
        <v>142</v>
      </c>
      <c r="I15" s="793">
        <v>0.21218111899664521</v>
      </c>
      <c r="J15" s="657"/>
    </row>
    <row r="16" spans="1:34" x14ac:dyDescent="0.2">
      <c r="A16" s="698"/>
      <c r="B16" s="700" t="s">
        <v>609</v>
      </c>
      <c r="C16" s="787">
        <v>0</v>
      </c>
      <c r="D16" s="770">
        <v>-100</v>
      </c>
      <c r="E16" s="144">
        <v>0.58552999999999999</v>
      </c>
      <c r="F16" s="770">
        <v>-81.775030425269009</v>
      </c>
      <c r="G16" s="144">
        <v>0.58552999999999999</v>
      </c>
      <c r="H16" s="770">
        <v>-81.775030425269009</v>
      </c>
      <c r="I16" s="788">
        <v>1.6423784890890378E-3</v>
      </c>
      <c r="J16" s="657"/>
      <c r="K16" s="686"/>
      <c r="L16" s="686"/>
      <c r="M16" s="686"/>
      <c r="N16" s="686"/>
      <c r="O16" s="686"/>
      <c r="P16" s="686"/>
      <c r="Q16" s="686"/>
      <c r="R16" s="686"/>
      <c r="S16" s="686"/>
      <c r="T16" s="686"/>
      <c r="U16" s="686"/>
      <c r="V16" s="686"/>
      <c r="W16" s="686"/>
      <c r="X16" s="686"/>
      <c r="Y16" s="686"/>
      <c r="Z16" s="686"/>
      <c r="AA16" s="686"/>
      <c r="AB16" s="686"/>
      <c r="AC16" s="686"/>
      <c r="AD16" s="686"/>
      <c r="AE16" s="686"/>
      <c r="AF16" s="686"/>
      <c r="AG16" s="686"/>
      <c r="AH16" s="686"/>
    </row>
    <row r="17" spans="1:34" x14ac:dyDescent="0.2">
      <c r="A17" s="698"/>
      <c r="B17" s="700" t="s">
        <v>239</v>
      </c>
      <c r="C17" s="787">
        <v>0</v>
      </c>
      <c r="D17" s="770" t="s">
        <v>142</v>
      </c>
      <c r="E17" s="144">
        <v>352.81200000000001</v>
      </c>
      <c r="F17" s="770" t="s">
        <v>142</v>
      </c>
      <c r="G17" s="144">
        <v>352.81200000000001</v>
      </c>
      <c r="H17" s="770" t="s">
        <v>142</v>
      </c>
      <c r="I17" s="788">
        <v>0.98961767884221419</v>
      </c>
      <c r="J17" s="657"/>
      <c r="K17" s="686"/>
      <c r="L17" s="686"/>
      <c r="M17" s="686"/>
      <c r="N17" s="686"/>
      <c r="O17" s="686"/>
      <c r="P17" s="686"/>
      <c r="Q17" s="686"/>
      <c r="R17" s="686"/>
      <c r="S17" s="686"/>
      <c r="T17" s="686"/>
      <c r="U17" s="686"/>
      <c r="V17" s="686"/>
      <c r="W17" s="686"/>
      <c r="X17" s="686"/>
      <c r="Y17" s="686"/>
      <c r="Z17" s="686"/>
      <c r="AA17" s="686"/>
      <c r="AB17" s="686"/>
      <c r="AC17" s="686"/>
      <c r="AD17" s="686"/>
      <c r="AE17" s="686"/>
      <c r="AF17" s="686"/>
      <c r="AG17" s="686"/>
      <c r="AH17" s="686"/>
    </row>
    <row r="18" spans="1:34" x14ac:dyDescent="0.2">
      <c r="A18" s="690" t="s">
        <v>445</v>
      </c>
      <c r="B18" s="690"/>
      <c r="C18" s="755">
        <v>1914.39294</v>
      </c>
      <c r="D18" s="690">
        <v>159.47833223238067</v>
      </c>
      <c r="E18" s="755">
        <v>23474.630260000002</v>
      </c>
      <c r="F18" s="756">
        <v>78.163369826871502</v>
      </c>
      <c r="G18" s="755">
        <v>23474.630260000002</v>
      </c>
      <c r="H18" s="756">
        <v>78.163369826871502</v>
      </c>
      <c r="I18" s="757">
        <v>65.84500841689173</v>
      </c>
      <c r="J18" s="657"/>
      <c r="K18" s="686"/>
      <c r="L18" s="686"/>
      <c r="M18" s="686"/>
      <c r="N18" s="686"/>
      <c r="O18" s="686"/>
      <c r="P18" s="686"/>
      <c r="Q18" s="686"/>
      <c r="R18" s="686"/>
      <c r="S18" s="686"/>
      <c r="T18" s="686"/>
      <c r="U18" s="686"/>
      <c r="V18" s="686"/>
      <c r="W18" s="686"/>
      <c r="X18" s="686"/>
      <c r="Y18" s="686"/>
      <c r="Z18" s="686"/>
      <c r="AA18" s="686"/>
      <c r="AB18" s="686"/>
      <c r="AC18" s="686"/>
      <c r="AD18" s="686"/>
      <c r="AE18" s="686"/>
      <c r="AF18" s="686"/>
      <c r="AG18" s="686"/>
      <c r="AH18" s="686"/>
    </row>
    <row r="19" spans="1:34" x14ac:dyDescent="0.2">
      <c r="A19" s="698"/>
      <c r="B19" s="700" t="s">
        <v>232</v>
      </c>
      <c r="C19" s="787">
        <v>0</v>
      </c>
      <c r="D19" s="770" t="s">
        <v>142</v>
      </c>
      <c r="E19" s="144">
        <v>976.95263</v>
      </c>
      <c r="F19" s="770" t="s">
        <v>142</v>
      </c>
      <c r="G19" s="144">
        <v>976.95263</v>
      </c>
      <c r="H19" s="770" t="s">
        <v>142</v>
      </c>
      <c r="I19" s="788">
        <v>2.740296798406507</v>
      </c>
      <c r="J19" s="657"/>
      <c r="K19" s="686"/>
      <c r="L19" s="686"/>
      <c r="M19" s="686"/>
      <c r="N19" s="686"/>
      <c r="O19" s="686"/>
      <c r="P19" s="686"/>
      <c r="Q19" s="686"/>
      <c r="R19" s="686"/>
      <c r="S19" s="686"/>
      <c r="T19" s="686"/>
      <c r="U19" s="686"/>
      <c r="V19" s="686"/>
      <c r="W19" s="686"/>
      <c r="X19" s="686"/>
      <c r="Y19" s="686"/>
      <c r="Z19" s="686"/>
      <c r="AA19" s="686"/>
      <c r="AB19" s="686"/>
      <c r="AC19" s="686"/>
      <c r="AD19" s="686"/>
      <c r="AE19" s="686"/>
      <c r="AF19" s="686"/>
      <c r="AG19" s="686"/>
      <c r="AH19" s="686"/>
    </row>
    <row r="20" spans="1:34" x14ac:dyDescent="0.2">
      <c r="A20" s="690" t="s">
        <v>306</v>
      </c>
      <c r="B20" s="690"/>
      <c r="C20" s="146">
        <v>0</v>
      </c>
      <c r="D20" s="537" t="s">
        <v>142</v>
      </c>
      <c r="E20" s="146">
        <v>976.95263</v>
      </c>
      <c r="F20" s="795" t="s">
        <v>142</v>
      </c>
      <c r="G20" s="146">
        <v>976.95263</v>
      </c>
      <c r="H20" s="795" t="s">
        <v>142</v>
      </c>
      <c r="I20" s="796">
        <v>2.740296798406507</v>
      </c>
      <c r="J20" s="657"/>
    </row>
    <row r="21" spans="1:34" x14ac:dyDescent="0.2">
      <c r="A21" s="698"/>
      <c r="B21" s="700" t="s">
        <v>647</v>
      </c>
      <c r="C21" s="787">
        <v>0</v>
      </c>
      <c r="D21" s="770" t="s">
        <v>142</v>
      </c>
      <c r="E21" s="144">
        <v>2242.2620499999998</v>
      </c>
      <c r="F21" s="770" t="s">
        <v>142</v>
      </c>
      <c r="G21" s="144">
        <v>2242.2620499999998</v>
      </c>
      <c r="H21" s="770" t="s">
        <v>142</v>
      </c>
      <c r="I21" s="788">
        <v>6.2894180619621345</v>
      </c>
      <c r="J21" s="657"/>
      <c r="K21" s="686"/>
      <c r="L21" s="686"/>
      <c r="M21" s="686"/>
      <c r="N21" s="686"/>
      <c r="O21" s="686"/>
      <c r="P21" s="686"/>
      <c r="Q21" s="686"/>
      <c r="R21" s="686"/>
      <c r="S21" s="686"/>
      <c r="T21" s="686"/>
      <c r="U21" s="686"/>
      <c r="V21" s="686"/>
      <c r="W21" s="686"/>
      <c r="X21" s="686"/>
      <c r="Y21" s="686"/>
      <c r="Z21" s="686"/>
      <c r="AA21" s="686"/>
      <c r="AB21" s="686"/>
      <c r="AC21" s="686"/>
      <c r="AD21" s="686"/>
      <c r="AE21" s="686"/>
      <c r="AF21" s="686"/>
      <c r="AG21" s="686"/>
      <c r="AH21" s="686"/>
    </row>
    <row r="22" spans="1:34" x14ac:dyDescent="0.2">
      <c r="A22" s="690" t="s">
        <v>648</v>
      </c>
      <c r="B22" s="690"/>
      <c r="C22" s="146">
        <v>0</v>
      </c>
      <c r="D22" s="795" t="s">
        <v>142</v>
      </c>
      <c r="E22" s="146">
        <v>2242.2620499999998</v>
      </c>
      <c r="F22" s="795" t="s">
        <v>142</v>
      </c>
      <c r="G22" s="146">
        <v>2242.2620499999998</v>
      </c>
      <c r="H22" s="795" t="s">
        <v>142</v>
      </c>
      <c r="I22" s="796">
        <v>6.2894180619621345</v>
      </c>
      <c r="J22" s="657"/>
      <c r="K22" s="686"/>
      <c r="L22" s="686"/>
      <c r="M22" s="686"/>
      <c r="N22" s="686"/>
      <c r="O22" s="686"/>
      <c r="P22" s="686"/>
      <c r="Q22" s="686"/>
      <c r="R22" s="686"/>
      <c r="S22" s="686"/>
      <c r="T22" s="686"/>
      <c r="U22" s="686"/>
      <c r="V22" s="686"/>
      <c r="W22" s="686"/>
      <c r="X22" s="686"/>
      <c r="Y22" s="686"/>
      <c r="Z22" s="686"/>
      <c r="AA22" s="686"/>
      <c r="AB22" s="686"/>
      <c r="AC22" s="686"/>
      <c r="AD22" s="686"/>
      <c r="AE22" s="686"/>
      <c r="AF22" s="686"/>
      <c r="AG22" s="686"/>
      <c r="AH22" s="686"/>
    </row>
    <row r="23" spans="1:34" x14ac:dyDescent="0.2">
      <c r="A23" s="689"/>
      <c r="B23" s="700" t="s">
        <v>542</v>
      </c>
      <c r="C23" s="787">
        <v>0</v>
      </c>
      <c r="D23" s="770" t="s">
        <v>142</v>
      </c>
      <c r="E23" s="144">
        <v>2258.2480300000002</v>
      </c>
      <c r="F23" s="770" t="s">
        <v>142</v>
      </c>
      <c r="G23" s="144">
        <v>2258.2480300000002</v>
      </c>
      <c r="H23" s="770" t="s">
        <v>142</v>
      </c>
      <c r="I23" s="788">
        <v>6.3342578305120094</v>
      </c>
      <c r="J23" s="657"/>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row>
    <row r="24" spans="1:34" x14ac:dyDescent="0.2">
      <c r="A24" s="689"/>
      <c r="B24" s="700" t="s">
        <v>653</v>
      </c>
      <c r="C24" s="787">
        <v>0</v>
      </c>
      <c r="D24" s="770" t="s">
        <v>142</v>
      </c>
      <c r="E24" s="144">
        <v>2039.7512199999999</v>
      </c>
      <c r="F24" s="770" t="s">
        <v>142</v>
      </c>
      <c r="G24" s="144">
        <v>2039.7512199999999</v>
      </c>
      <c r="H24" s="770" t="s">
        <v>142</v>
      </c>
      <c r="I24" s="788">
        <v>5.7213866528121899</v>
      </c>
      <c r="J24" s="657"/>
      <c r="K24" s="686"/>
      <c r="L24" s="686"/>
      <c r="M24" s="686"/>
      <c r="N24" s="686"/>
      <c r="O24" s="686"/>
      <c r="P24" s="686"/>
      <c r="Q24" s="686"/>
      <c r="R24" s="686"/>
      <c r="S24" s="686"/>
      <c r="T24" s="686"/>
      <c r="U24" s="686"/>
      <c r="V24" s="686"/>
      <c r="W24" s="686"/>
      <c r="X24" s="686"/>
      <c r="Y24" s="686"/>
      <c r="Z24" s="686"/>
      <c r="AA24" s="686"/>
      <c r="AB24" s="686"/>
      <c r="AC24" s="686"/>
      <c r="AD24" s="686"/>
      <c r="AE24" s="686"/>
      <c r="AF24" s="686"/>
      <c r="AG24" s="686"/>
      <c r="AH24" s="686"/>
    </row>
    <row r="25" spans="1:34" x14ac:dyDescent="0.2">
      <c r="A25" s="702"/>
      <c r="B25" s="700" t="s">
        <v>658</v>
      </c>
      <c r="C25" s="787">
        <v>0</v>
      </c>
      <c r="D25" s="770" t="s">
        <v>142</v>
      </c>
      <c r="E25" s="144">
        <v>937.99982</v>
      </c>
      <c r="F25" s="770" t="s">
        <v>142</v>
      </c>
      <c r="G25" s="144">
        <v>937.99982</v>
      </c>
      <c r="H25" s="770" t="s">
        <v>142</v>
      </c>
      <c r="I25" s="788">
        <v>2.6310363724102772</v>
      </c>
      <c r="J25" s="657"/>
      <c r="K25" s="686"/>
      <c r="L25" s="686"/>
      <c r="M25" s="686"/>
      <c r="N25" s="686"/>
      <c r="O25" s="686"/>
      <c r="P25" s="686"/>
      <c r="Q25" s="686"/>
      <c r="R25" s="686"/>
      <c r="S25" s="686"/>
      <c r="T25" s="686"/>
      <c r="U25" s="686"/>
      <c r="V25" s="686"/>
      <c r="W25" s="686"/>
      <c r="X25" s="686"/>
      <c r="Y25" s="686"/>
      <c r="Z25" s="686"/>
      <c r="AA25" s="686"/>
      <c r="AB25" s="686"/>
      <c r="AC25" s="686"/>
      <c r="AD25" s="686"/>
      <c r="AE25" s="686"/>
      <c r="AF25" s="686"/>
      <c r="AG25" s="686"/>
      <c r="AH25" s="686"/>
    </row>
    <row r="26" spans="1:34" ht="14.25" customHeight="1" x14ac:dyDescent="0.2">
      <c r="A26" s="690" t="s">
        <v>462</v>
      </c>
      <c r="B26" s="690"/>
      <c r="C26" s="146">
        <v>0</v>
      </c>
      <c r="D26" s="537" t="s">
        <v>142</v>
      </c>
      <c r="E26" s="146">
        <v>5235.9990699999998</v>
      </c>
      <c r="F26" s="795" t="s">
        <v>142</v>
      </c>
      <c r="G26" s="146">
        <v>5235.9990699999998</v>
      </c>
      <c r="H26" s="795" t="s">
        <v>142</v>
      </c>
      <c r="I26" s="796">
        <v>14.686680855734476</v>
      </c>
      <c r="J26" s="657"/>
    </row>
    <row r="27" spans="1:34" x14ac:dyDescent="0.2">
      <c r="A27" s="702"/>
      <c r="B27" s="700" t="s">
        <v>646</v>
      </c>
      <c r="C27" s="787">
        <v>0</v>
      </c>
      <c r="D27" s="770" t="s">
        <v>142</v>
      </c>
      <c r="E27" s="144">
        <v>1968.49092</v>
      </c>
      <c r="F27" s="770" t="s">
        <v>142</v>
      </c>
      <c r="G27" s="144">
        <v>1968.49092</v>
      </c>
      <c r="H27" s="770" t="s">
        <v>142</v>
      </c>
      <c r="I27" s="788">
        <v>5.5215055470686218</v>
      </c>
      <c r="J27" s="657"/>
    </row>
    <row r="28" spans="1:34" x14ac:dyDescent="0.2">
      <c r="A28" s="690" t="s">
        <v>343</v>
      </c>
      <c r="B28" s="690"/>
      <c r="C28" s="146">
        <v>0</v>
      </c>
      <c r="D28" s="537" t="s">
        <v>142</v>
      </c>
      <c r="E28" s="146">
        <v>1968.49092</v>
      </c>
      <c r="F28" s="795" t="s">
        <v>142</v>
      </c>
      <c r="G28" s="146">
        <v>1968.49092</v>
      </c>
      <c r="H28" s="795" t="s">
        <v>142</v>
      </c>
      <c r="I28" s="796">
        <v>5.5215055470686218</v>
      </c>
      <c r="J28" s="657"/>
    </row>
    <row r="29" spans="1:34" ht="14.25" customHeight="1" x14ac:dyDescent="0.2">
      <c r="A29" s="690" t="s">
        <v>656</v>
      </c>
      <c r="B29" s="746"/>
      <c r="C29" s="146">
        <v>15.321</v>
      </c>
      <c r="D29" s="537" t="s">
        <v>142</v>
      </c>
      <c r="E29" s="146">
        <v>1753.0087699999999</v>
      </c>
      <c r="F29" s="795">
        <v>259.61920557991641</v>
      </c>
      <c r="G29" s="146">
        <v>1753.0087699999999</v>
      </c>
      <c r="H29" s="795">
        <v>259.61920557991641</v>
      </c>
      <c r="I29" s="796">
        <v>4.9170903199365235</v>
      </c>
      <c r="J29" s="657"/>
    </row>
    <row r="30" spans="1:34" ht="14.25" customHeight="1" x14ac:dyDescent="0.2">
      <c r="A30" s="703" t="s">
        <v>114</v>
      </c>
      <c r="B30" s="704"/>
      <c r="C30" s="704">
        <v>1929.7139399999999</v>
      </c>
      <c r="D30" s="705">
        <v>161.55495268216796</v>
      </c>
      <c r="E30" s="706">
        <v>35651.343700000005</v>
      </c>
      <c r="F30" s="705">
        <v>160.92654408723041</v>
      </c>
      <c r="G30" s="706">
        <v>35651.343700000005</v>
      </c>
      <c r="H30" s="707">
        <v>160.92654408723041</v>
      </c>
      <c r="I30" s="708">
        <v>100</v>
      </c>
      <c r="J30" s="657"/>
    </row>
    <row r="31" spans="1:34" ht="14.25" customHeight="1" x14ac:dyDescent="0.2">
      <c r="A31" s="709"/>
      <c r="B31" s="709" t="s">
        <v>328</v>
      </c>
      <c r="C31" s="709">
        <v>870.65278999999987</v>
      </c>
      <c r="D31" s="747">
        <v>30.148771834679216</v>
      </c>
      <c r="E31" s="748">
        <v>18713.435539999999</v>
      </c>
      <c r="F31" s="747">
        <v>55.892625894350431</v>
      </c>
      <c r="G31" s="748">
        <v>18713.435539999999</v>
      </c>
      <c r="H31" s="747">
        <v>55.892625894350431</v>
      </c>
      <c r="I31" s="749">
        <v>52.490126872833677</v>
      </c>
      <c r="J31" s="674"/>
    </row>
    <row r="32" spans="1:34" ht="14.25" customHeight="1" x14ac:dyDescent="0.2">
      <c r="A32" s="709"/>
      <c r="B32" s="709" t="s">
        <v>325</v>
      </c>
      <c r="C32" s="709">
        <v>1059.06115</v>
      </c>
      <c r="D32" s="747">
        <v>1438.9320050748399</v>
      </c>
      <c r="E32" s="748">
        <v>16937.908159999999</v>
      </c>
      <c r="F32" s="747">
        <v>920.78037956180708</v>
      </c>
      <c r="G32" s="748">
        <v>16937.908159999999</v>
      </c>
      <c r="H32" s="747">
        <v>920.78037956180708</v>
      </c>
      <c r="I32" s="749">
        <v>47.509873127166301</v>
      </c>
      <c r="J32" s="674"/>
    </row>
    <row r="33" spans="1:10" ht="14.25" customHeight="1" x14ac:dyDescent="0.2">
      <c r="A33" s="710"/>
      <c r="B33" s="710" t="s">
        <v>449</v>
      </c>
      <c r="C33" s="750">
        <v>1907.3007500000001</v>
      </c>
      <c r="D33" s="751">
        <v>159.69051460106724</v>
      </c>
      <c r="E33" s="710">
        <v>24411.857640000002</v>
      </c>
      <c r="F33" s="751">
        <v>87.743508555567047</v>
      </c>
      <c r="G33" s="710">
        <v>24411.857640000002</v>
      </c>
      <c r="H33" s="752">
        <v>87.743508555567047</v>
      </c>
      <c r="I33" s="752">
        <v>68.473878138848377</v>
      </c>
      <c r="J33" s="657"/>
    </row>
    <row r="34" spans="1:10" ht="14.25" customHeight="1" x14ac:dyDescent="0.2">
      <c r="A34" s="710"/>
      <c r="B34" s="710" t="s">
        <v>450</v>
      </c>
      <c r="C34" s="750">
        <v>22.413189999999943</v>
      </c>
      <c r="D34" s="751">
        <v>572.29552796633982</v>
      </c>
      <c r="E34" s="710">
        <v>11239.486060000003</v>
      </c>
      <c r="F34" s="751">
        <v>1601.4223648239458</v>
      </c>
      <c r="G34" s="710">
        <v>11239.486060000003</v>
      </c>
      <c r="H34" s="752">
        <v>1601.4223648239458</v>
      </c>
      <c r="I34" s="752">
        <v>31.526121861151623</v>
      </c>
      <c r="J34" s="657"/>
    </row>
    <row r="35" spans="1:10" ht="15.75" customHeight="1" x14ac:dyDescent="0.2">
      <c r="A35" s="709"/>
      <c r="B35" s="709" t="s">
        <v>641</v>
      </c>
      <c r="C35" s="709">
        <v>1832.4727499999999</v>
      </c>
      <c r="D35" s="747">
        <v>161.19022184480406</v>
      </c>
      <c r="E35" s="748">
        <v>22203.363819999999</v>
      </c>
      <c r="F35" s="747">
        <v>76.929187619299654</v>
      </c>
      <c r="G35" s="748">
        <v>22203.363819999999</v>
      </c>
      <c r="H35" s="747">
        <v>76.929187619299654</v>
      </c>
      <c r="I35" s="749">
        <v>62.27917804960601</v>
      </c>
    </row>
    <row r="36" spans="1:10" ht="14.25" customHeight="1" x14ac:dyDescent="0.2">
      <c r="A36" s="745" t="s">
        <v>688</v>
      </c>
      <c r="B36" s="745"/>
      <c r="C36" s="745"/>
      <c r="D36" s="745"/>
      <c r="E36" s="745"/>
      <c r="F36" s="745"/>
      <c r="G36" s="745"/>
      <c r="H36" s="745"/>
      <c r="I36" s="745" t="s">
        <v>221</v>
      </c>
      <c r="J36" s="657"/>
    </row>
    <row r="37" spans="1:10" s="1" customFormat="1" ht="14.25" customHeight="1" x14ac:dyDescent="0.2">
      <c r="A37" s="845" t="s">
        <v>689</v>
      </c>
      <c r="B37" s="845"/>
      <c r="C37" s="845"/>
      <c r="D37" s="845"/>
      <c r="E37" s="845"/>
      <c r="F37" s="845"/>
      <c r="G37" s="845"/>
      <c r="H37" s="845"/>
      <c r="I37" s="845"/>
      <c r="J37" s="657"/>
    </row>
    <row r="38" spans="1:10" s="1" customFormat="1" x14ac:dyDescent="0.2">
      <c r="A38" s="845"/>
      <c r="B38" s="845"/>
      <c r="C38" s="845"/>
      <c r="D38" s="845"/>
      <c r="E38" s="845"/>
      <c r="F38" s="845"/>
      <c r="G38" s="845"/>
      <c r="H38" s="845"/>
      <c r="I38" s="845"/>
      <c r="J38" s="657"/>
    </row>
    <row r="39" spans="1:10" s="1" customFormat="1" x14ac:dyDescent="0.2">
      <c r="A39" s="845"/>
      <c r="B39" s="845"/>
      <c r="C39" s="845"/>
      <c r="D39" s="845"/>
      <c r="E39" s="845"/>
      <c r="F39" s="845"/>
      <c r="G39" s="845"/>
      <c r="H39" s="845"/>
      <c r="I39" s="845"/>
      <c r="J39" s="657"/>
    </row>
    <row r="40" spans="1:10" s="1" customFormat="1" x14ac:dyDescent="0.2">
      <c r="A40" s="654"/>
      <c r="B40" s="654"/>
      <c r="C40" s="654"/>
      <c r="D40" s="654"/>
      <c r="E40" s="654"/>
      <c r="F40" s="654"/>
      <c r="G40" s="655"/>
      <c r="H40" s="654"/>
      <c r="I40" s="654"/>
    </row>
    <row r="41" spans="1:10" s="1" customFormat="1" x14ac:dyDescent="0.2">
      <c r="G41" s="627"/>
    </row>
    <row r="42" spans="1:10" s="1" customFormat="1" x14ac:dyDescent="0.2">
      <c r="G42" s="627"/>
    </row>
    <row r="43" spans="1:10" s="1" customFormat="1" x14ac:dyDescent="0.2">
      <c r="G43" s="627"/>
    </row>
    <row r="44" spans="1:10" s="1" customFormat="1" x14ac:dyDescent="0.2">
      <c r="G44" s="627"/>
    </row>
    <row r="45" spans="1:10" s="1" customFormat="1" x14ac:dyDescent="0.2">
      <c r="G45" s="627"/>
    </row>
    <row r="46" spans="1:10" s="1" customFormat="1" x14ac:dyDescent="0.2">
      <c r="G46" s="627"/>
    </row>
    <row r="47" spans="1:10" s="1" customFormat="1" x14ac:dyDescent="0.2">
      <c r="G47" s="627"/>
    </row>
    <row r="48" spans="1:10" s="1" customFormat="1" x14ac:dyDescent="0.2">
      <c r="G48" s="627"/>
    </row>
    <row r="49" spans="7:7" s="1" customFormat="1" x14ac:dyDescent="0.2">
      <c r="G49" s="627"/>
    </row>
    <row r="50" spans="7:7" s="1" customFormat="1" x14ac:dyDescent="0.2">
      <c r="G50" s="627"/>
    </row>
    <row r="51" spans="7:7" s="1" customFormat="1" x14ac:dyDescent="0.2">
      <c r="G51" s="627"/>
    </row>
    <row r="52" spans="7:7" s="1" customFormat="1" x14ac:dyDescent="0.2">
      <c r="G52" s="627"/>
    </row>
    <row r="53" spans="7:7" s="1" customFormat="1" x14ac:dyDescent="0.2">
      <c r="G53" s="627"/>
    </row>
    <row r="54" spans="7:7" s="1" customFormat="1" x14ac:dyDescent="0.2">
      <c r="G54" s="627"/>
    </row>
    <row r="55" spans="7:7" s="1" customFormat="1" x14ac:dyDescent="0.2">
      <c r="G55" s="627"/>
    </row>
    <row r="56" spans="7:7" s="1" customFormat="1" x14ac:dyDescent="0.2">
      <c r="G56" s="627"/>
    </row>
    <row r="57" spans="7:7" s="1" customFormat="1" x14ac:dyDescent="0.2">
      <c r="G57" s="627"/>
    </row>
    <row r="58" spans="7:7" s="1" customFormat="1" x14ac:dyDescent="0.2">
      <c r="G58" s="627"/>
    </row>
    <row r="59" spans="7:7" s="1" customFormat="1" x14ac:dyDescent="0.2">
      <c r="G59" s="627"/>
    </row>
    <row r="60" spans="7:7" s="1" customFormat="1" x14ac:dyDescent="0.2">
      <c r="G60" s="627"/>
    </row>
    <row r="61" spans="7:7" s="1" customFormat="1" x14ac:dyDescent="0.2">
      <c r="G61" s="627"/>
    </row>
    <row r="62" spans="7:7" s="1" customFormat="1" x14ac:dyDescent="0.2">
      <c r="G62" s="627"/>
    </row>
    <row r="63" spans="7:7" s="1" customFormat="1" x14ac:dyDescent="0.2">
      <c r="G63" s="627"/>
    </row>
    <row r="64" spans="7:7" s="1" customFormat="1" x14ac:dyDescent="0.2">
      <c r="G64" s="627"/>
    </row>
    <row r="65" spans="7:7" s="1" customFormat="1" x14ac:dyDescent="0.2">
      <c r="G65" s="627"/>
    </row>
    <row r="66" spans="7:7" s="1" customFormat="1" x14ac:dyDescent="0.2">
      <c r="G66" s="627"/>
    </row>
    <row r="67" spans="7:7" s="1" customFormat="1" x14ac:dyDescent="0.2">
      <c r="G67" s="627"/>
    </row>
    <row r="68" spans="7:7" s="1" customFormat="1" x14ac:dyDescent="0.2">
      <c r="G68" s="627"/>
    </row>
    <row r="69" spans="7:7" s="1" customFormat="1" x14ac:dyDescent="0.2">
      <c r="G69" s="627"/>
    </row>
    <row r="70" spans="7:7" s="1" customFormat="1" x14ac:dyDescent="0.2">
      <c r="G70" s="627"/>
    </row>
    <row r="71" spans="7:7" s="1" customFormat="1" x14ac:dyDescent="0.2">
      <c r="G71" s="627"/>
    </row>
    <row r="72" spans="7:7" s="1" customFormat="1" x14ac:dyDescent="0.2">
      <c r="G72" s="627"/>
    </row>
    <row r="73" spans="7:7" s="1" customFormat="1" x14ac:dyDescent="0.2">
      <c r="G73" s="627"/>
    </row>
    <row r="74" spans="7:7" s="1" customFormat="1" x14ac:dyDescent="0.2">
      <c r="G74" s="627"/>
    </row>
    <row r="75" spans="7:7" s="1" customFormat="1" x14ac:dyDescent="0.2">
      <c r="G75" s="627"/>
    </row>
    <row r="76" spans="7:7" s="1" customFormat="1" x14ac:dyDescent="0.2">
      <c r="G76" s="627"/>
    </row>
    <row r="77" spans="7:7" s="1" customFormat="1" x14ac:dyDescent="0.2">
      <c r="G77" s="627"/>
    </row>
    <row r="78" spans="7:7" s="1" customFormat="1" x14ac:dyDescent="0.2">
      <c r="G78" s="627"/>
    </row>
    <row r="79" spans="7:7" s="1" customFormat="1" x14ac:dyDescent="0.2">
      <c r="G79" s="627"/>
    </row>
    <row r="80" spans="7:7" s="1" customFormat="1" x14ac:dyDescent="0.2">
      <c r="G80" s="627"/>
    </row>
    <row r="81" spans="7:7" s="1" customFormat="1" x14ac:dyDescent="0.2">
      <c r="G81" s="627"/>
    </row>
    <row r="82" spans="7:7" s="1" customFormat="1" x14ac:dyDescent="0.2">
      <c r="G82" s="627"/>
    </row>
    <row r="83" spans="7:7" s="1" customFormat="1" x14ac:dyDescent="0.2">
      <c r="G83" s="627"/>
    </row>
    <row r="84" spans="7:7" s="1" customFormat="1" x14ac:dyDescent="0.2">
      <c r="G84" s="627"/>
    </row>
    <row r="85" spans="7:7" s="1" customFormat="1" x14ac:dyDescent="0.2">
      <c r="G85" s="627"/>
    </row>
    <row r="86" spans="7:7" s="1" customFormat="1" x14ac:dyDescent="0.2">
      <c r="G86" s="627"/>
    </row>
    <row r="87" spans="7:7" s="1" customFormat="1" x14ac:dyDescent="0.2">
      <c r="G87" s="627"/>
    </row>
    <row r="88" spans="7:7" s="1" customFormat="1" x14ac:dyDescent="0.2">
      <c r="G88" s="627"/>
    </row>
    <row r="89" spans="7:7" s="1" customFormat="1" x14ac:dyDescent="0.2">
      <c r="G89" s="627"/>
    </row>
    <row r="90" spans="7:7" s="1" customFormat="1" x14ac:dyDescent="0.2">
      <c r="G90" s="627"/>
    </row>
    <row r="91" spans="7:7" s="1" customFormat="1" x14ac:dyDescent="0.2">
      <c r="G91" s="627"/>
    </row>
    <row r="92" spans="7:7" s="1" customFormat="1" x14ac:dyDescent="0.2">
      <c r="G92" s="627"/>
    </row>
    <row r="93" spans="7:7" s="1" customFormat="1" x14ac:dyDescent="0.2">
      <c r="G93" s="627"/>
    </row>
    <row r="94" spans="7:7" s="1" customFormat="1" x14ac:dyDescent="0.2">
      <c r="G94" s="627"/>
    </row>
    <row r="95" spans="7:7" s="1" customFormat="1" x14ac:dyDescent="0.2">
      <c r="G95" s="627"/>
    </row>
    <row r="96" spans="7:7" s="1" customFormat="1" x14ac:dyDescent="0.2">
      <c r="G96" s="627"/>
    </row>
    <row r="97" spans="7:7" s="1" customFormat="1" x14ac:dyDescent="0.2">
      <c r="G97" s="627"/>
    </row>
    <row r="98" spans="7:7" s="1" customFormat="1" x14ac:dyDescent="0.2">
      <c r="G98" s="627"/>
    </row>
    <row r="99" spans="7:7" s="1" customFormat="1" x14ac:dyDescent="0.2">
      <c r="G99" s="627"/>
    </row>
    <row r="100" spans="7:7" s="1" customFormat="1" x14ac:dyDescent="0.2">
      <c r="G100" s="627"/>
    </row>
    <row r="101" spans="7:7" s="1" customFormat="1" x14ac:dyDescent="0.2">
      <c r="G101" s="627"/>
    </row>
    <row r="102" spans="7:7" s="1" customFormat="1" x14ac:dyDescent="0.2">
      <c r="G102" s="627"/>
    </row>
    <row r="103" spans="7:7" s="1" customFormat="1" x14ac:dyDescent="0.2">
      <c r="G103" s="627"/>
    </row>
    <row r="104" spans="7:7" s="1" customFormat="1" x14ac:dyDescent="0.2">
      <c r="G104" s="627"/>
    </row>
    <row r="105" spans="7:7" s="1" customFormat="1" x14ac:dyDescent="0.2">
      <c r="G105" s="627"/>
    </row>
    <row r="106" spans="7:7" s="1" customFormat="1" x14ac:dyDescent="0.2">
      <c r="G106" s="627"/>
    </row>
    <row r="107" spans="7:7" s="1" customFormat="1" x14ac:dyDescent="0.2">
      <c r="G107" s="627"/>
    </row>
    <row r="108" spans="7:7" s="1" customFormat="1" x14ac:dyDescent="0.2">
      <c r="G108" s="627"/>
    </row>
    <row r="109" spans="7:7" s="1" customFormat="1" x14ac:dyDescent="0.2">
      <c r="G109" s="627"/>
    </row>
    <row r="110" spans="7:7" s="1" customFormat="1" x14ac:dyDescent="0.2">
      <c r="G110" s="627"/>
    </row>
    <row r="111" spans="7:7" s="1" customFormat="1" x14ac:dyDescent="0.2">
      <c r="G111" s="627"/>
    </row>
    <row r="112" spans="7:7" s="1" customFormat="1" x14ac:dyDescent="0.2">
      <c r="G112" s="627"/>
    </row>
    <row r="113" spans="7:7" s="1" customFormat="1" x14ac:dyDescent="0.2">
      <c r="G113" s="627"/>
    </row>
    <row r="114" spans="7:7" s="1" customFormat="1" x14ac:dyDescent="0.2">
      <c r="G114" s="627"/>
    </row>
    <row r="115" spans="7:7" s="1" customFormat="1" x14ac:dyDescent="0.2">
      <c r="G115" s="627"/>
    </row>
    <row r="116" spans="7:7" s="1" customFormat="1" x14ac:dyDescent="0.2">
      <c r="G116" s="627"/>
    </row>
    <row r="117" spans="7:7" s="1" customFormat="1" x14ac:dyDescent="0.2">
      <c r="G117" s="627"/>
    </row>
    <row r="118" spans="7:7" s="1" customFormat="1" x14ac:dyDescent="0.2">
      <c r="G118" s="627"/>
    </row>
    <row r="119" spans="7:7" s="1" customFormat="1" x14ac:dyDescent="0.2">
      <c r="G119" s="627"/>
    </row>
    <row r="120" spans="7:7" s="1" customFormat="1" x14ac:dyDescent="0.2">
      <c r="G120" s="627"/>
    </row>
    <row r="121" spans="7:7" s="1" customFormat="1" x14ac:dyDescent="0.2">
      <c r="G121" s="627"/>
    </row>
    <row r="122" spans="7:7" s="1" customFormat="1" x14ac:dyDescent="0.2">
      <c r="G122" s="627"/>
    </row>
    <row r="123" spans="7:7" s="1" customFormat="1" x14ac:dyDescent="0.2">
      <c r="G123" s="627"/>
    </row>
    <row r="124" spans="7:7" s="1" customFormat="1" x14ac:dyDescent="0.2">
      <c r="G124" s="627"/>
    </row>
    <row r="125" spans="7:7" s="1" customFormat="1" x14ac:dyDescent="0.2">
      <c r="G125" s="627"/>
    </row>
    <row r="126" spans="7:7" s="1" customFormat="1" x14ac:dyDescent="0.2">
      <c r="G126" s="627"/>
    </row>
    <row r="127" spans="7:7" s="1" customFormat="1" x14ac:dyDescent="0.2">
      <c r="G127" s="627"/>
    </row>
    <row r="128" spans="7:7" s="1" customFormat="1" x14ac:dyDescent="0.2">
      <c r="G128" s="627"/>
    </row>
    <row r="129" spans="7:7" s="1" customFormat="1" x14ac:dyDescent="0.2">
      <c r="G129" s="627"/>
    </row>
    <row r="130" spans="7:7" s="1" customFormat="1" x14ac:dyDescent="0.2">
      <c r="G130" s="627"/>
    </row>
    <row r="131" spans="7:7" s="1" customFormat="1" x14ac:dyDescent="0.2">
      <c r="G131" s="627"/>
    </row>
    <row r="132" spans="7:7" s="1" customFormat="1" x14ac:dyDescent="0.2">
      <c r="G132" s="627"/>
    </row>
    <row r="133" spans="7:7" s="1" customFormat="1" x14ac:dyDescent="0.2">
      <c r="G133" s="627"/>
    </row>
    <row r="134" spans="7:7" s="1" customFormat="1" x14ac:dyDescent="0.2">
      <c r="G134" s="627"/>
    </row>
    <row r="135" spans="7:7" s="1" customFormat="1" x14ac:dyDescent="0.2">
      <c r="G135" s="627"/>
    </row>
    <row r="136" spans="7:7" s="1" customFormat="1" x14ac:dyDescent="0.2">
      <c r="G136" s="627"/>
    </row>
    <row r="137" spans="7:7" s="1" customFormat="1" x14ac:dyDescent="0.2">
      <c r="G137" s="627"/>
    </row>
    <row r="138" spans="7:7" s="1" customFormat="1" x14ac:dyDescent="0.2">
      <c r="G138" s="627"/>
    </row>
    <row r="139" spans="7:7" s="1" customFormat="1" x14ac:dyDescent="0.2">
      <c r="G139" s="627"/>
    </row>
    <row r="140" spans="7:7" s="1" customFormat="1" x14ac:dyDescent="0.2">
      <c r="G140" s="627"/>
    </row>
    <row r="141" spans="7:7" s="1" customFormat="1" x14ac:dyDescent="0.2">
      <c r="G141" s="627"/>
    </row>
    <row r="142" spans="7:7" s="1" customFormat="1" x14ac:dyDescent="0.2">
      <c r="G142" s="627"/>
    </row>
    <row r="143" spans="7:7" s="1" customFormat="1" x14ac:dyDescent="0.2">
      <c r="G143" s="627"/>
    </row>
    <row r="144" spans="7:7" s="1" customFormat="1" x14ac:dyDescent="0.2">
      <c r="G144" s="627"/>
    </row>
    <row r="145" spans="7:7" s="1" customFormat="1" x14ac:dyDescent="0.2">
      <c r="G145" s="627"/>
    </row>
    <row r="146" spans="7:7" s="1" customFormat="1" x14ac:dyDescent="0.2">
      <c r="G146" s="627"/>
    </row>
    <row r="147" spans="7:7" s="1" customFormat="1" x14ac:dyDescent="0.2">
      <c r="G147" s="627"/>
    </row>
    <row r="148" spans="7:7" s="1" customFormat="1" x14ac:dyDescent="0.2">
      <c r="G148" s="627"/>
    </row>
    <row r="149" spans="7:7" s="1" customFormat="1" x14ac:dyDescent="0.2">
      <c r="G149" s="627"/>
    </row>
    <row r="150" spans="7:7" s="1" customFormat="1" x14ac:dyDescent="0.2">
      <c r="G150" s="627"/>
    </row>
    <row r="151" spans="7:7" s="1" customFormat="1" x14ac:dyDescent="0.2">
      <c r="G151" s="627"/>
    </row>
    <row r="152" spans="7:7" s="1" customFormat="1" x14ac:dyDescent="0.2">
      <c r="G152" s="627"/>
    </row>
    <row r="153" spans="7:7" s="1" customFormat="1" x14ac:dyDescent="0.2">
      <c r="G153" s="627"/>
    </row>
    <row r="154" spans="7:7" s="1" customFormat="1" x14ac:dyDescent="0.2">
      <c r="G154" s="627"/>
    </row>
    <row r="155" spans="7:7" s="1" customFormat="1" x14ac:dyDescent="0.2">
      <c r="G155" s="627"/>
    </row>
    <row r="156" spans="7:7" s="1" customFormat="1" x14ac:dyDescent="0.2">
      <c r="G156" s="627"/>
    </row>
    <row r="157" spans="7:7" s="1" customFormat="1" x14ac:dyDescent="0.2">
      <c r="G157" s="627"/>
    </row>
    <row r="158" spans="7:7" s="1" customFormat="1" x14ac:dyDescent="0.2">
      <c r="G158" s="627"/>
    </row>
    <row r="159" spans="7:7" s="1" customFormat="1" x14ac:dyDescent="0.2">
      <c r="G159" s="627"/>
    </row>
    <row r="160" spans="7:7" s="1" customFormat="1" x14ac:dyDescent="0.2">
      <c r="G160" s="627"/>
    </row>
    <row r="161" spans="7:7" s="1" customFormat="1" x14ac:dyDescent="0.2">
      <c r="G161" s="627"/>
    </row>
    <row r="162" spans="7:7" s="1" customFormat="1" x14ac:dyDescent="0.2">
      <c r="G162" s="627"/>
    </row>
    <row r="163" spans="7:7" s="1" customFormat="1" x14ac:dyDescent="0.2">
      <c r="G163" s="627"/>
    </row>
    <row r="164" spans="7:7" s="1" customFormat="1" x14ac:dyDescent="0.2">
      <c r="G164" s="627"/>
    </row>
    <row r="165" spans="7:7" s="1" customFormat="1" x14ac:dyDescent="0.2">
      <c r="G165" s="627"/>
    </row>
    <row r="166" spans="7:7" s="1" customFormat="1" x14ac:dyDescent="0.2">
      <c r="G166" s="627"/>
    </row>
    <row r="167" spans="7:7" s="1" customFormat="1" x14ac:dyDescent="0.2">
      <c r="G167" s="627"/>
    </row>
    <row r="168" spans="7:7" s="1" customFormat="1" x14ac:dyDescent="0.2">
      <c r="G168" s="627"/>
    </row>
    <row r="169" spans="7:7" s="1" customFormat="1" x14ac:dyDescent="0.2">
      <c r="G169" s="627"/>
    </row>
    <row r="170" spans="7:7" s="1" customFormat="1" x14ac:dyDescent="0.2">
      <c r="G170" s="627"/>
    </row>
    <row r="171" spans="7:7" s="1" customFormat="1" x14ac:dyDescent="0.2">
      <c r="G171" s="627"/>
    </row>
    <row r="172" spans="7:7" s="1" customFormat="1" x14ac:dyDescent="0.2">
      <c r="G172" s="627"/>
    </row>
    <row r="173" spans="7:7" s="1" customFormat="1" x14ac:dyDescent="0.2">
      <c r="G173" s="627"/>
    </row>
    <row r="174" spans="7:7" s="1" customFormat="1" x14ac:dyDescent="0.2">
      <c r="G174" s="627"/>
    </row>
    <row r="175" spans="7:7" s="1" customFormat="1" x14ac:dyDescent="0.2">
      <c r="G175" s="627"/>
    </row>
    <row r="176" spans="7:7" s="1" customFormat="1" x14ac:dyDescent="0.2">
      <c r="G176" s="627"/>
    </row>
    <row r="177" spans="7:7" s="1" customFormat="1" x14ac:dyDescent="0.2">
      <c r="G177" s="627"/>
    </row>
    <row r="178" spans="7:7" s="1" customFormat="1" x14ac:dyDescent="0.2">
      <c r="G178" s="627"/>
    </row>
    <row r="179" spans="7:7" s="1" customFormat="1" x14ac:dyDescent="0.2">
      <c r="G179" s="627"/>
    </row>
    <row r="180" spans="7:7" s="1" customFormat="1" x14ac:dyDescent="0.2">
      <c r="G180" s="627"/>
    </row>
    <row r="181" spans="7:7" s="1" customFormat="1" x14ac:dyDescent="0.2">
      <c r="G181" s="627"/>
    </row>
    <row r="182" spans="7:7" s="1" customFormat="1" x14ac:dyDescent="0.2">
      <c r="G182" s="627"/>
    </row>
    <row r="183" spans="7:7" s="1" customFormat="1" x14ac:dyDescent="0.2">
      <c r="G183" s="627"/>
    </row>
    <row r="184" spans="7:7" s="1" customFormat="1" x14ac:dyDescent="0.2">
      <c r="G184" s="627"/>
    </row>
    <row r="185" spans="7:7" s="1" customFormat="1" x14ac:dyDescent="0.2">
      <c r="G185" s="627"/>
    </row>
    <row r="186" spans="7:7" s="1" customFormat="1" x14ac:dyDescent="0.2">
      <c r="G186" s="627"/>
    </row>
    <row r="187" spans="7:7" s="1" customFormat="1" x14ac:dyDescent="0.2">
      <c r="G187" s="627"/>
    </row>
    <row r="188" spans="7:7" s="1" customFormat="1" x14ac:dyDescent="0.2">
      <c r="G188" s="627"/>
    </row>
    <row r="189" spans="7:7" s="1" customFormat="1" x14ac:dyDescent="0.2">
      <c r="G189" s="627"/>
    </row>
    <row r="190" spans="7:7" s="1" customFormat="1" x14ac:dyDescent="0.2">
      <c r="G190" s="627"/>
    </row>
    <row r="191" spans="7:7" s="1" customFormat="1" x14ac:dyDescent="0.2">
      <c r="G191" s="627"/>
    </row>
    <row r="192" spans="7:7" s="1" customFormat="1" x14ac:dyDescent="0.2">
      <c r="G192" s="627"/>
    </row>
    <row r="193" spans="7:7" s="1" customFormat="1" x14ac:dyDescent="0.2">
      <c r="G193" s="627"/>
    </row>
    <row r="194" spans="7:7" s="1" customFormat="1" x14ac:dyDescent="0.2">
      <c r="G194" s="627"/>
    </row>
    <row r="195" spans="7:7" s="1" customFormat="1" x14ac:dyDescent="0.2">
      <c r="G195" s="627"/>
    </row>
    <row r="196" spans="7:7" s="1" customFormat="1" x14ac:dyDescent="0.2">
      <c r="G196" s="627"/>
    </row>
    <row r="197" spans="7:7" s="1" customFormat="1" x14ac:dyDescent="0.2">
      <c r="G197" s="627"/>
    </row>
    <row r="198" spans="7:7" s="1" customFormat="1" x14ac:dyDescent="0.2">
      <c r="G198" s="627"/>
    </row>
    <row r="199" spans="7:7" s="1" customFormat="1" x14ac:dyDescent="0.2">
      <c r="G199" s="627"/>
    </row>
    <row r="200" spans="7:7" s="1" customFormat="1" x14ac:dyDescent="0.2">
      <c r="G200" s="627"/>
    </row>
    <row r="201" spans="7:7" s="1" customFormat="1" x14ac:dyDescent="0.2">
      <c r="G201" s="627"/>
    </row>
    <row r="202" spans="7:7" s="1" customFormat="1" x14ac:dyDescent="0.2">
      <c r="G202" s="627"/>
    </row>
    <row r="203" spans="7:7" s="1" customFormat="1" x14ac:dyDescent="0.2">
      <c r="G203" s="627"/>
    </row>
    <row r="204" spans="7:7" s="1" customFormat="1" x14ac:dyDescent="0.2">
      <c r="G204" s="627"/>
    </row>
    <row r="205" spans="7:7" s="1" customFormat="1" x14ac:dyDescent="0.2">
      <c r="G205" s="627"/>
    </row>
    <row r="206" spans="7:7" s="1" customFormat="1" x14ac:dyDescent="0.2">
      <c r="G206" s="627"/>
    </row>
    <row r="207" spans="7:7" s="1" customFormat="1" x14ac:dyDescent="0.2">
      <c r="G207" s="627"/>
    </row>
    <row r="208" spans="7:7" s="1" customFormat="1" x14ac:dyDescent="0.2">
      <c r="G208" s="627"/>
    </row>
    <row r="209" spans="7:7" s="1" customFormat="1" x14ac:dyDescent="0.2">
      <c r="G209" s="627"/>
    </row>
    <row r="210" spans="7:7" s="1" customFormat="1" x14ac:dyDescent="0.2">
      <c r="G210" s="627"/>
    </row>
    <row r="211" spans="7:7" s="1" customFormat="1" x14ac:dyDescent="0.2">
      <c r="G211" s="627"/>
    </row>
    <row r="212" spans="7:7" s="1" customFormat="1" x14ac:dyDescent="0.2">
      <c r="G212" s="627"/>
    </row>
    <row r="213" spans="7:7" s="1" customFormat="1" x14ac:dyDescent="0.2">
      <c r="G213" s="627"/>
    </row>
    <row r="214" spans="7:7" s="1" customFormat="1" x14ac:dyDescent="0.2">
      <c r="G214" s="627"/>
    </row>
    <row r="215" spans="7:7" s="1" customFormat="1" x14ac:dyDescent="0.2">
      <c r="G215" s="627"/>
    </row>
    <row r="216" spans="7:7" s="1" customFormat="1" x14ac:dyDescent="0.2">
      <c r="G216" s="627"/>
    </row>
    <row r="217" spans="7:7" s="1" customFormat="1" x14ac:dyDescent="0.2">
      <c r="G217" s="627"/>
    </row>
    <row r="218" spans="7:7" s="1" customFormat="1" x14ac:dyDescent="0.2">
      <c r="G218" s="627"/>
    </row>
    <row r="219" spans="7:7" s="1" customFormat="1" x14ac:dyDescent="0.2">
      <c r="G219" s="627"/>
    </row>
    <row r="220" spans="7:7" s="1" customFormat="1" x14ac:dyDescent="0.2">
      <c r="G220" s="627"/>
    </row>
    <row r="221" spans="7:7" s="1" customFormat="1" x14ac:dyDescent="0.2">
      <c r="G221" s="627"/>
    </row>
    <row r="222" spans="7:7" s="1" customFormat="1" x14ac:dyDescent="0.2">
      <c r="G222" s="627"/>
    </row>
    <row r="223" spans="7:7" s="1" customFormat="1" x14ac:dyDescent="0.2">
      <c r="G223" s="627"/>
    </row>
    <row r="224" spans="7:7" s="1" customFormat="1" x14ac:dyDescent="0.2">
      <c r="G224" s="627"/>
    </row>
    <row r="225" spans="7:7" s="1" customFormat="1" x14ac:dyDescent="0.2">
      <c r="G225" s="627"/>
    </row>
    <row r="226" spans="7:7" s="1" customFormat="1" x14ac:dyDescent="0.2">
      <c r="G226" s="627"/>
    </row>
    <row r="227" spans="7:7" s="1" customFormat="1" x14ac:dyDescent="0.2">
      <c r="G227" s="627"/>
    </row>
    <row r="228" spans="7:7" s="1" customFormat="1" x14ac:dyDescent="0.2">
      <c r="G228" s="627"/>
    </row>
    <row r="229" spans="7:7" s="1" customFormat="1" x14ac:dyDescent="0.2">
      <c r="G229" s="627"/>
    </row>
    <row r="230" spans="7:7" s="1" customFormat="1" x14ac:dyDescent="0.2">
      <c r="G230" s="627"/>
    </row>
    <row r="231" spans="7:7" s="1" customFormat="1" x14ac:dyDescent="0.2">
      <c r="G231" s="627"/>
    </row>
    <row r="232" spans="7:7" s="1" customFormat="1" x14ac:dyDescent="0.2">
      <c r="G232" s="627"/>
    </row>
    <row r="233" spans="7:7" s="1" customFormat="1" x14ac:dyDescent="0.2">
      <c r="G233" s="627"/>
    </row>
    <row r="234" spans="7:7" s="1" customFormat="1" x14ac:dyDescent="0.2">
      <c r="G234" s="627"/>
    </row>
    <row r="235" spans="7:7" s="1" customFormat="1" x14ac:dyDescent="0.2">
      <c r="G235" s="627"/>
    </row>
    <row r="236" spans="7:7" s="1" customFormat="1" x14ac:dyDescent="0.2">
      <c r="G236" s="627"/>
    </row>
    <row r="237" spans="7:7" s="1" customFormat="1" x14ac:dyDescent="0.2">
      <c r="G237" s="627"/>
    </row>
    <row r="238" spans="7:7" s="1" customFormat="1" x14ac:dyDescent="0.2">
      <c r="G238" s="627"/>
    </row>
    <row r="239" spans="7:7" s="1" customFormat="1" x14ac:dyDescent="0.2">
      <c r="G239" s="627"/>
    </row>
    <row r="240" spans="7:7" s="1" customFormat="1" x14ac:dyDescent="0.2">
      <c r="G240" s="627"/>
    </row>
    <row r="241" spans="7:7" s="1" customFormat="1" x14ac:dyDescent="0.2">
      <c r="G241" s="627"/>
    </row>
    <row r="242" spans="7:7" s="1" customFormat="1" x14ac:dyDescent="0.2">
      <c r="G242" s="627"/>
    </row>
    <row r="243" spans="7:7" s="1" customFormat="1" x14ac:dyDescent="0.2">
      <c r="G243" s="627"/>
    </row>
    <row r="244" spans="7:7" s="1" customFormat="1" x14ac:dyDescent="0.2">
      <c r="G244" s="627"/>
    </row>
    <row r="245" spans="7:7" s="1" customFormat="1" x14ac:dyDescent="0.2">
      <c r="G245" s="627"/>
    </row>
    <row r="246" spans="7:7" s="1" customFormat="1" x14ac:dyDescent="0.2">
      <c r="G246" s="627"/>
    </row>
    <row r="247" spans="7:7" s="1" customFormat="1" x14ac:dyDescent="0.2">
      <c r="G247" s="627"/>
    </row>
    <row r="248" spans="7:7" s="1" customFormat="1" x14ac:dyDescent="0.2">
      <c r="G248" s="627"/>
    </row>
    <row r="249" spans="7:7" s="1" customFormat="1" x14ac:dyDescent="0.2">
      <c r="G249" s="627"/>
    </row>
    <row r="250" spans="7:7" s="1" customFormat="1" x14ac:dyDescent="0.2">
      <c r="G250" s="627"/>
    </row>
    <row r="251" spans="7:7" s="1" customFormat="1" x14ac:dyDescent="0.2">
      <c r="G251" s="627"/>
    </row>
    <row r="252" spans="7:7" s="1" customFormat="1" x14ac:dyDescent="0.2">
      <c r="G252" s="627"/>
    </row>
    <row r="253" spans="7:7" s="1" customFormat="1" x14ac:dyDescent="0.2">
      <c r="G253" s="627"/>
    </row>
    <row r="254" spans="7:7" s="1" customFormat="1" x14ac:dyDescent="0.2">
      <c r="G254" s="627"/>
    </row>
    <row r="255" spans="7:7" s="1" customFormat="1" x14ac:dyDescent="0.2">
      <c r="G255" s="627"/>
    </row>
    <row r="256" spans="7:7" s="1" customFormat="1" x14ac:dyDescent="0.2">
      <c r="G256" s="627"/>
    </row>
    <row r="257" spans="7:7" s="1" customFormat="1" x14ac:dyDescent="0.2">
      <c r="G257" s="627"/>
    </row>
    <row r="258" spans="7:7" s="1" customFormat="1" x14ac:dyDescent="0.2">
      <c r="G258" s="627"/>
    </row>
    <row r="259" spans="7:7" s="1" customFormat="1" x14ac:dyDescent="0.2">
      <c r="G259" s="627"/>
    </row>
    <row r="260" spans="7:7" s="1" customFormat="1" x14ac:dyDescent="0.2">
      <c r="G260" s="627"/>
    </row>
    <row r="261" spans="7:7" s="1" customFormat="1" x14ac:dyDescent="0.2">
      <c r="G261" s="627"/>
    </row>
    <row r="262" spans="7:7" s="1" customFormat="1" x14ac:dyDescent="0.2">
      <c r="G262" s="627"/>
    </row>
    <row r="263" spans="7:7" s="1" customFormat="1" x14ac:dyDescent="0.2">
      <c r="G263" s="627"/>
    </row>
    <row r="264" spans="7:7" s="1" customFormat="1" x14ac:dyDescent="0.2">
      <c r="G264" s="627"/>
    </row>
    <row r="265" spans="7:7" s="1" customFormat="1" x14ac:dyDescent="0.2">
      <c r="G265" s="627"/>
    </row>
    <row r="266" spans="7:7" s="1" customFormat="1" x14ac:dyDescent="0.2">
      <c r="G266" s="627"/>
    </row>
    <row r="267" spans="7:7" s="1" customFormat="1" x14ac:dyDescent="0.2">
      <c r="G267" s="627"/>
    </row>
    <row r="268" spans="7:7" s="1" customFormat="1" x14ac:dyDescent="0.2">
      <c r="G268" s="627"/>
    </row>
    <row r="269" spans="7:7" s="1" customFormat="1" x14ac:dyDescent="0.2">
      <c r="G269" s="627"/>
    </row>
    <row r="270" spans="7:7" s="1" customFormat="1" x14ac:dyDescent="0.2">
      <c r="G270" s="627"/>
    </row>
    <row r="271" spans="7:7" s="1" customFormat="1" x14ac:dyDescent="0.2">
      <c r="G271" s="627"/>
    </row>
    <row r="272" spans="7:7" s="1" customFormat="1" x14ac:dyDescent="0.2">
      <c r="G272" s="627"/>
    </row>
    <row r="273" spans="7:7" s="1" customFormat="1" x14ac:dyDescent="0.2">
      <c r="G273" s="627"/>
    </row>
    <row r="274" spans="7:7" s="1" customFormat="1" x14ac:dyDescent="0.2">
      <c r="G274" s="627"/>
    </row>
    <row r="275" spans="7:7" s="1" customFormat="1" x14ac:dyDescent="0.2">
      <c r="G275" s="627"/>
    </row>
    <row r="276" spans="7:7" s="1" customFormat="1" x14ac:dyDescent="0.2">
      <c r="G276" s="627"/>
    </row>
    <row r="277" spans="7:7" s="1" customFormat="1" x14ac:dyDescent="0.2">
      <c r="G277" s="627"/>
    </row>
    <row r="278" spans="7:7" s="1" customFormat="1" x14ac:dyDescent="0.2">
      <c r="G278" s="627"/>
    </row>
    <row r="279" spans="7:7" s="1" customFormat="1" x14ac:dyDescent="0.2">
      <c r="G279" s="627"/>
    </row>
    <row r="280" spans="7:7" s="1" customFormat="1" x14ac:dyDescent="0.2">
      <c r="G280" s="627"/>
    </row>
    <row r="281" spans="7:7" s="1" customFormat="1" x14ac:dyDescent="0.2">
      <c r="G281" s="627"/>
    </row>
    <row r="282" spans="7:7" s="1" customFormat="1" x14ac:dyDescent="0.2">
      <c r="G282" s="627"/>
    </row>
    <row r="283" spans="7:7" s="1" customFormat="1" x14ac:dyDescent="0.2">
      <c r="G283" s="627"/>
    </row>
    <row r="284" spans="7:7" s="1" customFormat="1" x14ac:dyDescent="0.2">
      <c r="G284" s="627"/>
    </row>
    <row r="285" spans="7:7" s="1" customFormat="1" x14ac:dyDescent="0.2">
      <c r="G285" s="627"/>
    </row>
    <row r="286" spans="7:7" s="1" customFormat="1" x14ac:dyDescent="0.2">
      <c r="G286" s="627"/>
    </row>
    <row r="287" spans="7:7" s="1" customFormat="1" x14ac:dyDescent="0.2">
      <c r="G287" s="627"/>
    </row>
    <row r="288" spans="7:7" s="1" customFormat="1" x14ac:dyDescent="0.2">
      <c r="G288" s="627"/>
    </row>
    <row r="289" spans="7:7" s="1" customFormat="1" x14ac:dyDescent="0.2">
      <c r="G289" s="627"/>
    </row>
    <row r="290" spans="7:7" s="1" customFormat="1" x14ac:dyDescent="0.2">
      <c r="G290" s="627"/>
    </row>
    <row r="291" spans="7:7" s="1" customFormat="1" x14ac:dyDescent="0.2">
      <c r="G291" s="627"/>
    </row>
    <row r="292" spans="7:7" s="1" customFormat="1" x14ac:dyDescent="0.2">
      <c r="G292" s="627"/>
    </row>
    <row r="293" spans="7:7" s="1" customFormat="1" x14ac:dyDescent="0.2">
      <c r="G293" s="627"/>
    </row>
    <row r="294" spans="7:7" s="1" customFormat="1" x14ac:dyDescent="0.2">
      <c r="G294" s="627"/>
    </row>
    <row r="295" spans="7:7" s="1" customFormat="1" x14ac:dyDescent="0.2">
      <c r="G295" s="627"/>
    </row>
    <row r="296" spans="7:7" s="1" customFormat="1" x14ac:dyDescent="0.2">
      <c r="G296" s="627"/>
    </row>
    <row r="297" spans="7:7" s="1" customFormat="1" x14ac:dyDescent="0.2">
      <c r="G297" s="627"/>
    </row>
    <row r="298" spans="7:7" s="1" customFormat="1" x14ac:dyDescent="0.2">
      <c r="G298" s="627"/>
    </row>
    <row r="299" spans="7:7" s="1" customFormat="1" x14ac:dyDescent="0.2">
      <c r="G299" s="627"/>
    </row>
    <row r="300" spans="7:7" s="1" customFormat="1" x14ac:dyDescent="0.2">
      <c r="G300" s="627"/>
    </row>
    <row r="301" spans="7:7" s="1" customFormat="1" x14ac:dyDescent="0.2">
      <c r="G301" s="627"/>
    </row>
    <row r="302" spans="7:7" s="1" customFormat="1" x14ac:dyDescent="0.2">
      <c r="G302" s="627"/>
    </row>
    <row r="303" spans="7:7" s="1" customFormat="1" x14ac:dyDescent="0.2">
      <c r="G303" s="627"/>
    </row>
    <row r="304" spans="7:7" s="1" customFormat="1" x14ac:dyDescent="0.2">
      <c r="G304" s="627"/>
    </row>
    <row r="305" spans="7:7" s="1" customFormat="1" x14ac:dyDescent="0.2">
      <c r="G305" s="627"/>
    </row>
    <row r="306" spans="7:7" s="1" customFormat="1" x14ac:dyDescent="0.2">
      <c r="G306" s="627"/>
    </row>
    <row r="307" spans="7:7" s="1" customFormat="1" x14ac:dyDescent="0.2">
      <c r="G307" s="627"/>
    </row>
    <row r="308" spans="7:7" s="1" customFormat="1" x14ac:dyDescent="0.2">
      <c r="G308" s="627"/>
    </row>
    <row r="309" spans="7:7" s="1" customFormat="1" x14ac:dyDescent="0.2">
      <c r="G309" s="627"/>
    </row>
    <row r="310" spans="7:7" s="1" customFormat="1" x14ac:dyDescent="0.2">
      <c r="G310" s="627"/>
    </row>
    <row r="311" spans="7:7" s="1" customFormat="1" x14ac:dyDescent="0.2">
      <c r="G311" s="627"/>
    </row>
    <row r="312" spans="7:7" s="1" customFormat="1" x14ac:dyDescent="0.2">
      <c r="G312" s="627"/>
    </row>
    <row r="313" spans="7:7" s="1" customFormat="1" x14ac:dyDescent="0.2">
      <c r="G313" s="627"/>
    </row>
    <row r="314" spans="7:7" s="1" customFormat="1" x14ac:dyDescent="0.2">
      <c r="G314" s="627"/>
    </row>
    <row r="315" spans="7:7" s="1" customFormat="1" x14ac:dyDescent="0.2">
      <c r="G315" s="627"/>
    </row>
    <row r="316" spans="7:7" s="1" customFormat="1" x14ac:dyDescent="0.2">
      <c r="G316" s="627"/>
    </row>
    <row r="317" spans="7:7" s="1" customFormat="1" x14ac:dyDescent="0.2">
      <c r="G317" s="627"/>
    </row>
    <row r="318" spans="7:7" s="1" customFormat="1" x14ac:dyDescent="0.2">
      <c r="G318" s="627"/>
    </row>
    <row r="319" spans="7:7" s="1" customFormat="1" x14ac:dyDescent="0.2">
      <c r="G319" s="627"/>
    </row>
    <row r="320" spans="7:7" s="1" customFormat="1" x14ac:dyDescent="0.2">
      <c r="G320" s="627"/>
    </row>
    <row r="321" spans="7:7" s="1" customFormat="1" x14ac:dyDescent="0.2">
      <c r="G321" s="627"/>
    </row>
    <row r="322" spans="7:7" s="1" customFormat="1" x14ac:dyDescent="0.2">
      <c r="G322" s="627"/>
    </row>
    <row r="323" spans="7:7" s="1" customFormat="1" x14ac:dyDescent="0.2">
      <c r="G323" s="627"/>
    </row>
    <row r="324" spans="7:7" s="1" customFormat="1" x14ac:dyDescent="0.2">
      <c r="G324" s="627"/>
    </row>
    <row r="325" spans="7:7" s="1" customFormat="1" x14ac:dyDescent="0.2">
      <c r="G325" s="627"/>
    </row>
    <row r="326" spans="7:7" s="1" customFormat="1" x14ac:dyDescent="0.2">
      <c r="G326" s="627"/>
    </row>
    <row r="327" spans="7:7" s="1" customFormat="1" x14ac:dyDescent="0.2">
      <c r="G327" s="627"/>
    </row>
    <row r="328" spans="7:7" s="1" customFormat="1" x14ac:dyDescent="0.2">
      <c r="G328" s="627"/>
    </row>
    <row r="329" spans="7:7" s="1" customFormat="1" x14ac:dyDescent="0.2">
      <c r="G329" s="627"/>
    </row>
    <row r="330" spans="7:7" s="1" customFormat="1" x14ac:dyDescent="0.2">
      <c r="G330" s="627"/>
    </row>
    <row r="331" spans="7:7" s="1" customFormat="1" x14ac:dyDescent="0.2">
      <c r="G331" s="627"/>
    </row>
    <row r="332" spans="7:7" s="1" customFormat="1" x14ac:dyDescent="0.2">
      <c r="G332" s="627"/>
    </row>
    <row r="333" spans="7:7" s="1" customFormat="1" x14ac:dyDescent="0.2">
      <c r="G333" s="627"/>
    </row>
    <row r="334" spans="7:7" s="1" customFormat="1" x14ac:dyDescent="0.2">
      <c r="G334" s="627"/>
    </row>
    <row r="335" spans="7:7" s="1" customFormat="1" x14ac:dyDescent="0.2">
      <c r="G335" s="627"/>
    </row>
    <row r="336" spans="7:7" s="1" customFormat="1" x14ac:dyDescent="0.2">
      <c r="G336" s="627"/>
    </row>
    <row r="337" spans="7:7" s="1" customFormat="1" x14ac:dyDescent="0.2">
      <c r="G337" s="627"/>
    </row>
    <row r="338" spans="7:7" s="1" customFormat="1" x14ac:dyDescent="0.2">
      <c r="G338" s="627"/>
    </row>
    <row r="339" spans="7:7" s="1" customFormat="1" x14ac:dyDescent="0.2">
      <c r="G339" s="627"/>
    </row>
    <row r="340" spans="7:7" s="1" customFormat="1" x14ac:dyDescent="0.2">
      <c r="G340" s="627"/>
    </row>
    <row r="341" spans="7:7" s="1" customFormat="1" x14ac:dyDescent="0.2">
      <c r="G341" s="627"/>
    </row>
  </sheetData>
  <mergeCells count="7">
    <mergeCell ref="A37:I39"/>
    <mergeCell ref="A1:G2"/>
    <mergeCell ref="C3:D3"/>
    <mergeCell ref="E3:F3"/>
    <mergeCell ref="A3:A4"/>
    <mergeCell ref="B3:B4"/>
    <mergeCell ref="G3:I3"/>
  </mergeCells>
  <conditionalFormatting sqref="C10">
    <cfRule type="cellIs" dxfId="45" priority="37" operator="equal">
      <formula>0</formula>
    </cfRule>
    <cfRule type="cellIs" dxfId="44" priority="38" operator="between">
      <formula>0</formula>
      <formula>0.5</formula>
    </cfRule>
    <cfRule type="cellIs" dxfId="43" priority="39" operator="between">
      <formula>0</formula>
      <formula>0.49</formula>
    </cfRule>
  </conditionalFormatting>
  <conditionalFormatting sqref="I11">
    <cfRule type="cellIs" dxfId="42" priority="33" operator="between">
      <formula>0</formula>
      <formula>0.5</formula>
    </cfRule>
    <cfRule type="cellIs" dxfId="41" priority="34" operator="between">
      <formula>0</formula>
      <formula>0.49</formula>
    </cfRule>
  </conditionalFormatting>
  <conditionalFormatting sqref="I16">
    <cfRule type="cellIs" dxfId="40" priority="31" operator="between">
      <formula>0</formula>
      <formula>0.5</formula>
    </cfRule>
    <cfRule type="cellIs" dxfId="39" priority="32" operator="between">
      <formula>0</formula>
      <formula>0.49</formula>
    </cfRule>
  </conditionalFormatting>
  <conditionalFormatting sqref="I12">
    <cfRule type="cellIs" dxfId="38" priority="27" operator="between">
      <formula>0</formula>
      <formula>0.5</formula>
    </cfRule>
    <cfRule type="cellIs" dxfId="37" priority="28" operator="between">
      <formula>0</formula>
      <formula>0.49</formula>
    </cfRule>
  </conditionalFormatting>
  <conditionalFormatting sqref="I23:I24">
    <cfRule type="cellIs" dxfId="36" priority="17" operator="between">
      <formula>0</formula>
      <formula>0.5</formula>
    </cfRule>
    <cfRule type="cellIs" dxfId="35" priority="18" operator="between">
      <formula>0</formula>
      <formula>0.49</formula>
    </cfRule>
  </conditionalFormatting>
  <conditionalFormatting sqref="I27">
    <cfRule type="cellIs" dxfId="34" priority="11" operator="between">
      <formula>0</formula>
      <formula>0.5</formula>
    </cfRule>
    <cfRule type="cellIs" dxfId="33" priority="12" operator="between">
      <formula>0</formula>
      <formula>0.49</formula>
    </cfRule>
  </conditionalFormatting>
  <conditionalFormatting sqref="I25">
    <cfRule type="cellIs" dxfId="32" priority="9" operator="between">
      <formula>0</formula>
      <formula>0.5</formula>
    </cfRule>
    <cfRule type="cellIs" dxfId="31" priority="10" operator="between">
      <formula>0</formula>
      <formula>0.49</formula>
    </cfRule>
  </conditionalFormatting>
  <conditionalFormatting sqref="I21">
    <cfRule type="cellIs" dxfId="30" priority="5" operator="between">
      <formula>0</formula>
      <formula>0.5</formula>
    </cfRule>
    <cfRule type="cellIs" dxfId="29" priority="6" operator="between">
      <formula>0</formula>
      <formula>0.49</formula>
    </cfRule>
  </conditionalFormatting>
  <conditionalFormatting sqref="I19">
    <cfRule type="cellIs" dxfId="28" priority="3" operator="between">
      <formula>0</formula>
      <formula>0.5</formula>
    </cfRule>
    <cfRule type="cellIs" dxfId="27" priority="4" operator="between">
      <formula>0</formula>
      <formula>0.49</formula>
    </cfRule>
  </conditionalFormatting>
  <conditionalFormatting sqref="I17">
    <cfRule type="cellIs" dxfId="26" priority="1" operator="between">
      <formula>0</formula>
      <formula>0.5</formula>
    </cfRule>
    <cfRule type="cellIs" dxfId="25"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B5" sqref="B5"/>
    </sheetView>
  </sheetViews>
  <sheetFormatPr baseColWidth="10" defaultRowHeight="14.25" x14ac:dyDescent="0.2"/>
  <cols>
    <col min="1" max="1" width="25.125" customWidth="1"/>
    <col min="8" max="8" width="10.75" customWidth="1"/>
    <col min="10" max="31" width="11" style="1"/>
  </cols>
  <sheetData>
    <row r="1" spans="1:12" x14ac:dyDescent="0.2">
      <c r="A1" s="848" t="s">
        <v>344</v>
      </c>
      <c r="B1" s="848"/>
      <c r="C1" s="848"/>
      <c r="D1" s="848"/>
      <c r="E1" s="848"/>
      <c r="F1" s="848"/>
      <c r="G1" s="1"/>
      <c r="H1" s="1"/>
      <c r="I1" s="1"/>
    </row>
    <row r="2" spans="1:12" x14ac:dyDescent="0.2">
      <c r="A2" s="849"/>
      <c r="B2" s="849"/>
      <c r="C2" s="849"/>
      <c r="D2" s="849"/>
      <c r="E2" s="849"/>
      <c r="F2" s="849"/>
      <c r="G2" s="10"/>
      <c r="H2" s="55" t="s">
        <v>470</v>
      </c>
      <c r="I2" s="1"/>
    </row>
    <row r="3" spans="1:12" x14ac:dyDescent="0.2">
      <c r="A3" s="11"/>
      <c r="B3" s="810">
        <f>INDICE!A3</f>
        <v>44531</v>
      </c>
      <c r="C3" s="811">
        <v>41671</v>
      </c>
      <c r="D3" s="811" t="s">
        <v>115</v>
      </c>
      <c r="E3" s="811"/>
      <c r="F3" s="811" t="s">
        <v>116</v>
      </c>
      <c r="G3" s="811"/>
      <c r="H3" s="811"/>
      <c r="I3" s="1"/>
    </row>
    <row r="4" spans="1:12" x14ac:dyDescent="0.2">
      <c r="A4" s="260"/>
      <c r="B4" s="82" t="s">
        <v>54</v>
      </c>
      <c r="C4" s="82" t="s">
        <v>424</v>
      </c>
      <c r="D4" s="82" t="s">
        <v>54</v>
      </c>
      <c r="E4" s="82" t="s">
        <v>424</v>
      </c>
      <c r="F4" s="82" t="s">
        <v>54</v>
      </c>
      <c r="G4" s="83" t="s">
        <v>424</v>
      </c>
      <c r="H4" s="83" t="s">
        <v>106</v>
      </c>
      <c r="I4" s="55"/>
    </row>
    <row r="5" spans="1:12" ht="14.1" customHeight="1" x14ac:dyDescent="0.2">
      <c r="A5" s="492" t="s">
        <v>332</v>
      </c>
      <c r="B5" s="233">
        <v>870.65278999999987</v>
      </c>
      <c r="C5" s="717">
        <v>30.148771834679216</v>
      </c>
      <c r="D5" s="233">
        <v>18713.435539999999</v>
      </c>
      <c r="E5" s="234">
        <v>55.892625894350431</v>
      </c>
      <c r="F5" s="233">
        <v>18713.435539999999</v>
      </c>
      <c r="G5" s="234">
        <v>55.892625894350431</v>
      </c>
      <c r="H5" s="234">
        <v>52.490126872833685</v>
      </c>
      <c r="I5" s="1"/>
    </row>
    <row r="6" spans="1:12" x14ac:dyDescent="0.2">
      <c r="A6" s="3" t="s">
        <v>523</v>
      </c>
      <c r="B6" s="439">
        <v>522.40116999999998</v>
      </c>
      <c r="C6" s="447">
        <v>-21.074651126264023</v>
      </c>
      <c r="D6" s="439">
        <v>4985.9588300000005</v>
      </c>
      <c r="E6" s="447">
        <v>-21.070249304018979</v>
      </c>
      <c r="F6" s="439">
        <v>4985.9588300000005</v>
      </c>
      <c r="G6" s="447">
        <v>-21.070249304018979</v>
      </c>
      <c r="H6" s="447">
        <v>13.985332143315542</v>
      </c>
      <c r="I6" s="1"/>
    </row>
    <row r="7" spans="1:12" x14ac:dyDescent="0.2">
      <c r="A7" s="3" t="s">
        <v>524</v>
      </c>
      <c r="B7" s="441">
        <v>348.25161999999995</v>
      </c>
      <c r="C7" s="447">
        <v>4822.5696471456286</v>
      </c>
      <c r="D7" s="441">
        <v>13727.476710000001</v>
      </c>
      <c r="E7" s="447">
        <v>141.37933895769339</v>
      </c>
      <c r="F7" s="441">
        <v>13727.476710000001</v>
      </c>
      <c r="G7" s="447">
        <v>141.37933895769339</v>
      </c>
      <c r="H7" s="447">
        <v>38.504794729518153</v>
      </c>
      <c r="I7" s="166"/>
      <c r="J7" s="166"/>
    </row>
    <row r="8" spans="1:12" x14ac:dyDescent="0.2">
      <c r="A8" s="492" t="s">
        <v>650</v>
      </c>
      <c r="B8" s="420">
        <v>1038.8271199999999</v>
      </c>
      <c r="C8" s="422">
        <v>1495.7422995692928</v>
      </c>
      <c r="D8" s="420">
        <v>16589.636299999998</v>
      </c>
      <c r="E8" s="422">
        <v>1099.1292020506382</v>
      </c>
      <c r="F8" s="420">
        <v>16589.636299999998</v>
      </c>
      <c r="G8" s="422">
        <v>1099.1292020506382</v>
      </c>
      <c r="H8" s="422">
        <v>46.532990283897767</v>
      </c>
      <c r="I8" s="166"/>
      <c r="J8" s="166"/>
    </row>
    <row r="9" spans="1:12" x14ac:dyDescent="0.2">
      <c r="A9" s="3" t="s">
        <v>336</v>
      </c>
      <c r="B9" s="439">
        <v>64.265720000000002</v>
      </c>
      <c r="C9" s="447">
        <v>27.316837371476122</v>
      </c>
      <c r="D9" s="439">
        <v>4198.4807299999993</v>
      </c>
      <c r="E9" s="447">
        <v>673.21036890084815</v>
      </c>
      <c r="F9" s="439">
        <v>4198.4807299999993</v>
      </c>
      <c r="G9" s="447">
        <v>673.21036890084815</v>
      </c>
      <c r="H9" s="447">
        <v>11.776500670856901</v>
      </c>
      <c r="I9" s="166"/>
      <c r="J9" s="166"/>
    </row>
    <row r="10" spans="1:12" x14ac:dyDescent="0.2">
      <c r="A10" s="3" t="s">
        <v>337</v>
      </c>
      <c r="B10" s="441">
        <v>11.35553</v>
      </c>
      <c r="C10" s="448">
        <v>-22.344359167417196</v>
      </c>
      <c r="D10" s="441">
        <v>1038.3785500000001</v>
      </c>
      <c r="E10" s="447">
        <v>538.23610490915371</v>
      </c>
      <c r="F10" s="441">
        <v>1038.3785500000001</v>
      </c>
      <c r="G10" s="448">
        <v>538.23610490915371</v>
      </c>
      <c r="H10" s="497">
        <v>2.9125930252104357</v>
      </c>
      <c r="I10" s="166"/>
      <c r="J10" s="166"/>
    </row>
    <row r="11" spans="1:12" x14ac:dyDescent="0.2">
      <c r="A11" s="3" t="s">
        <v>338</v>
      </c>
      <c r="B11" s="439">
        <v>0</v>
      </c>
      <c r="C11" s="447" t="s">
        <v>142</v>
      </c>
      <c r="D11" s="439">
        <v>1777.7057800000002</v>
      </c>
      <c r="E11" s="447" t="s">
        <v>142</v>
      </c>
      <c r="F11" s="439">
        <v>1777.7057800000002</v>
      </c>
      <c r="G11" s="447" t="s">
        <v>142</v>
      </c>
      <c r="H11" s="447">
        <v>4.9863640342958533</v>
      </c>
      <c r="I11" s="1"/>
      <c r="J11" s="447"/>
      <c r="L11" s="447"/>
    </row>
    <row r="12" spans="1:12" x14ac:dyDescent="0.2">
      <c r="A12" s="3" t="s">
        <v>339</v>
      </c>
      <c r="B12" s="499">
        <v>32.398580000000003</v>
      </c>
      <c r="C12" s="440" t="s">
        <v>142</v>
      </c>
      <c r="D12" s="439">
        <v>5118.825960000001</v>
      </c>
      <c r="E12" s="447">
        <v>1335.3722116231754</v>
      </c>
      <c r="F12" s="439">
        <v>5118.825960000001</v>
      </c>
      <c r="G12" s="447">
        <v>1335.3722116231754</v>
      </c>
      <c r="H12" s="497">
        <v>14.358016918167383</v>
      </c>
      <c r="I12" s="166"/>
      <c r="J12" s="166"/>
    </row>
    <row r="13" spans="1:12" x14ac:dyDescent="0.2">
      <c r="A13" s="3" t="s">
        <v>340</v>
      </c>
      <c r="B13" s="439">
        <v>0</v>
      </c>
      <c r="C13" s="440" t="s">
        <v>142</v>
      </c>
      <c r="D13" s="439">
        <v>1189.3675499999999</v>
      </c>
      <c r="E13" s="448">
        <v>857.26943797317983</v>
      </c>
      <c r="F13" s="439">
        <v>1189.3675499999999</v>
      </c>
      <c r="G13" s="448">
        <v>857.26943797317983</v>
      </c>
      <c r="H13" s="447">
        <v>3.3361086190981353</v>
      </c>
      <c r="I13" s="166"/>
      <c r="J13" s="166"/>
    </row>
    <row r="14" spans="1:12" x14ac:dyDescent="0.2">
      <c r="A14" s="66" t="s">
        <v>341</v>
      </c>
      <c r="B14" s="439">
        <v>930.80729000000008</v>
      </c>
      <c r="C14" s="507" t="s">
        <v>142</v>
      </c>
      <c r="D14" s="439">
        <v>3266.8777300000002</v>
      </c>
      <c r="E14" s="507">
        <v>1558.9932504834851</v>
      </c>
      <c r="F14" s="439">
        <v>3266.8777300000002</v>
      </c>
      <c r="G14" s="447">
        <v>1558.9932504834851</v>
      </c>
      <c r="H14" s="447">
        <v>9.1634070162690673</v>
      </c>
      <c r="I14" s="1"/>
      <c r="J14" s="166"/>
    </row>
    <row r="15" spans="1:12" x14ac:dyDescent="0.2">
      <c r="A15" s="492" t="s">
        <v>651</v>
      </c>
      <c r="B15" s="420">
        <v>20.234029999999997</v>
      </c>
      <c r="C15" s="697">
        <v>444.21812802582031</v>
      </c>
      <c r="D15" s="420">
        <v>348.27186</v>
      </c>
      <c r="E15" s="677">
        <v>26.260435091708452</v>
      </c>
      <c r="F15" s="420">
        <v>348.27186</v>
      </c>
      <c r="G15" s="422">
        <v>26.260435091708452</v>
      </c>
      <c r="H15" s="422">
        <v>0.97688284326854136</v>
      </c>
      <c r="I15" s="166"/>
      <c r="J15" s="166"/>
    </row>
    <row r="16" spans="1:12" x14ac:dyDescent="0.2">
      <c r="A16" s="656" t="s">
        <v>114</v>
      </c>
      <c r="B16" s="61">
        <v>1929.7139399999999</v>
      </c>
      <c r="C16" s="62">
        <v>161.55495268216788</v>
      </c>
      <c r="D16" s="61">
        <v>35651.343699999998</v>
      </c>
      <c r="E16" s="62">
        <v>160.92654408723038</v>
      </c>
      <c r="F16" s="61">
        <v>35651.343699999998</v>
      </c>
      <c r="G16" s="62">
        <v>160.92654408723038</v>
      </c>
      <c r="H16" s="62">
        <v>100</v>
      </c>
      <c r="I16" s="10"/>
      <c r="J16" s="166"/>
      <c r="L16" s="166"/>
    </row>
    <row r="17" spans="1:9" x14ac:dyDescent="0.2">
      <c r="A17" s="133" t="s">
        <v>579</v>
      </c>
      <c r="B17" s="1"/>
      <c r="C17" s="10"/>
      <c r="D17" s="10"/>
      <c r="E17" s="10"/>
      <c r="F17" s="10"/>
      <c r="G17" s="10"/>
      <c r="H17" s="161" t="s">
        <v>221</v>
      </c>
      <c r="I17" s="1"/>
    </row>
    <row r="18" spans="1:9" x14ac:dyDescent="0.2">
      <c r="A18" s="133" t="s">
        <v>616</v>
      </c>
      <c r="B18" s="1"/>
      <c r="C18" s="1"/>
      <c r="D18" s="1"/>
      <c r="E18" s="1"/>
      <c r="F18" s="1"/>
      <c r="G18" s="1"/>
      <c r="H18" s="1"/>
      <c r="I18" s="1"/>
    </row>
    <row r="19" spans="1:9" x14ac:dyDescent="0.2">
      <c r="A19" s="133" t="s">
        <v>633</v>
      </c>
      <c r="B19" s="1"/>
      <c r="C19" s="1"/>
      <c r="D19" s="1"/>
      <c r="E19" s="1"/>
      <c r="F19" s="1"/>
      <c r="G19" s="1"/>
      <c r="H19" s="1"/>
      <c r="I19" s="1"/>
    </row>
    <row r="20" spans="1:9" ht="14.25" customHeight="1" x14ac:dyDescent="0.2">
      <c r="A20" s="438" t="s">
        <v>535</v>
      </c>
      <c r="B20" s="594"/>
      <c r="C20" s="594"/>
      <c r="D20" s="594"/>
      <c r="E20" s="594"/>
      <c r="F20" s="594"/>
      <c r="G20" s="594"/>
      <c r="H20" s="594"/>
      <c r="I20" s="1"/>
    </row>
    <row r="21" spans="1:9" x14ac:dyDescent="0.2">
      <c r="A21" s="594"/>
      <c r="B21" s="594"/>
      <c r="C21" s="594"/>
      <c r="D21" s="594"/>
      <c r="E21" s="594"/>
      <c r="F21" s="594"/>
      <c r="G21" s="594"/>
      <c r="H21" s="594"/>
      <c r="I21" s="1"/>
    </row>
    <row r="22" spans="1:9" s="1" customFormat="1" x14ac:dyDescent="0.2">
      <c r="A22" s="594"/>
      <c r="B22" s="594"/>
      <c r="C22" s="594"/>
      <c r="D22" s="594"/>
      <c r="E22" s="594"/>
      <c r="F22" s="594"/>
      <c r="G22" s="594"/>
      <c r="H22" s="594"/>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4" priority="25" operator="between">
      <formula>0.0001</formula>
      <formula>0.4999999</formula>
    </cfRule>
  </conditionalFormatting>
  <conditionalFormatting sqref="D7">
    <cfRule type="cellIs" dxfId="23" priority="24" operator="between">
      <formula>0.0001</formula>
      <formula>0.4999999</formula>
    </cfRule>
  </conditionalFormatting>
  <conditionalFormatting sqref="B12">
    <cfRule type="cellIs" dxfId="22" priority="18" operator="between">
      <formula>0.0001</formula>
      <formula>0.44999</formula>
    </cfRule>
  </conditionalFormatting>
  <conditionalFormatting sqref="C15">
    <cfRule type="cellIs" dxfId="21" priority="1" operator="between">
      <formula>0</formula>
      <formula>0.5</formula>
    </cfRule>
    <cfRule type="cellIs" dxfId="20"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F18" sqref="F18"/>
    </sheetView>
  </sheetViews>
  <sheetFormatPr baseColWidth="10" defaultRowHeight="14.25" x14ac:dyDescent="0.2"/>
  <cols>
    <col min="1" max="1" width="12.625" customWidth="1"/>
    <col min="9" max="39" width="11" style="1"/>
  </cols>
  <sheetData>
    <row r="1" spans="1:8" x14ac:dyDescent="0.2">
      <c r="A1" s="848" t="s">
        <v>527</v>
      </c>
      <c r="B1" s="848"/>
      <c r="C1" s="848"/>
      <c r="D1" s="848"/>
      <c r="E1" s="848"/>
      <c r="F1" s="848"/>
      <c r="G1" s="1"/>
      <c r="H1" s="1"/>
    </row>
    <row r="2" spans="1:8" x14ac:dyDescent="0.2">
      <c r="A2" s="849"/>
      <c r="B2" s="849"/>
      <c r="C2" s="849"/>
      <c r="D2" s="849"/>
      <c r="E2" s="849"/>
      <c r="F2" s="849"/>
      <c r="G2" s="10"/>
      <c r="H2" s="55" t="s">
        <v>470</v>
      </c>
    </row>
    <row r="3" spans="1:8" x14ac:dyDescent="0.2">
      <c r="A3" s="11"/>
      <c r="B3" s="813">
        <f>INDICE!A3</f>
        <v>44531</v>
      </c>
      <c r="C3" s="813">
        <v>41671</v>
      </c>
      <c r="D3" s="812" t="s">
        <v>115</v>
      </c>
      <c r="E3" s="812"/>
      <c r="F3" s="812" t="s">
        <v>116</v>
      </c>
      <c r="G3" s="812"/>
      <c r="H3" s="812"/>
    </row>
    <row r="4" spans="1:8" x14ac:dyDescent="0.2">
      <c r="A4" s="260"/>
      <c r="B4" s="184" t="s">
        <v>54</v>
      </c>
      <c r="C4" s="185" t="s">
        <v>424</v>
      </c>
      <c r="D4" s="184" t="s">
        <v>54</v>
      </c>
      <c r="E4" s="185" t="s">
        <v>424</v>
      </c>
      <c r="F4" s="184" t="s">
        <v>54</v>
      </c>
      <c r="G4" s="186" t="s">
        <v>424</v>
      </c>
      <c r="H4" s="185" t="s">
        <v>474</v>
      </c>
    </row>
    <row r="5" spans="1:8" x14ac:dyDescent="0.2">
      <c r="A5" s="419" t="s">
        <v>114</v>
      </c>
      <c r="B5" s="61">
        <v>36642.035329999992</v>
      </c>
      <c r="C5" s="727">
        <v>11.134158767544912</v>
      </c>
      <c r="D5" s="61">
        <v>379917.40706999996</v>
      </c>
      <c r="E5" s="62">
        <v>8.0653489032315218</v>
      </c>
      <c r="F5" s="61">
        <v>379917.40706999996</v>
      </c>
      <c r="G5" s="62">
        <v>8.0653489032315218</v>
      </c>
      <c r="H5" s="62">
        <v>100</v>
      </c>
    </row>
    <row r="6" spans="1:8" x14ac:dyDescent="0.2">
      <c r="A6" s="659" t="s">
        <v>330</v>
      </c>
      <c r="B6" s="181">
        <v>11230.687299999998</v>
      </c>
      <c r="C6" s="719">
        <v>-33.789962442134382</v>
      </c>
      <c r="D6" s="181">
        <v>170333.39256999997</v>
      </c>
      <c r="E6" s="155">
        <v>37.0750431510087</v>
      </c>
      <c r="F6" s="181">
        <v>170333.39256999997</v>
      </c>
      <c r="G6" s="155">
        <v>37.0750431510087</v>
      </c>
      <c r="H6" s="155">
        <v>44.83432172367295</v>
      </c>
    </row>
    <row r="7" spans="1:8" x14ac:dyDescent="0.2">
      <c r="A7" s="659" t="s">
        <v>331</v>
      </c>
      <c r="B7" s="181">
        <v>25411.348030000001</v>
      </c>
      <c r="C7" s="155">
        <v>58.733818913076455</v>
      </c>
      <c r="D7" s="181">
        <v>209584.01449999999</v>
      </c>
      <c r="E7" s="155">
        <v>-7.7940071809743579</v>
      </c>
      <c r="F7" s="181">
        <v>209584.01449999999</v>
      </c>
      <c r="G7" s="155">
        <v>-7.7940071809743579</v>
      </c>
      <c r="H7" s="155">
        <v>55.165678276327057</v>
      </c>
    </row>
    <row r="8" spans="1:8" x14ac:dyDescent="0.2">
      <c r="A8" s="479" t="s">
        <v>617</v>
      </c>
      <c r="B8" s="414">
        <v>11649.300450000001</v>
      </c>
      <c r="C8" s="415">
        <v>44.963428769513641</v>
      </c>
      <c r="D8" s="414">
        <v>72053.873200000002</v>
      </c>
      <c r="E8" s="417">
        <v>-17.461351457809869</v>
      </c>
      <c r="F8" s="416">
        <v>72053.873200000002</v>
      </c>
      <c r="G8" s="417">
        <v>-17.461351457809869</v>
      </c>
      <c r="H8" s="417">
        <v>18.965667763342058</v>
      </c>
    </row>
    <row r="9" spans="1:8" x14ac:dyDescent="0.2">
      <c r="A9" s="733" t="s">
        <v>618</v>
      </c>
      <c r="B9" s="734">
        <v>24992.734879999993</v>
      </c>
      <c r="C9" s="735">
        <v>0.23168004747115442</v>
      </c>
      <c r="D9" s="734">
        <v>307863.53386999993</v>
      </c>
      <c r="E9" s="736">
        <v>16.497806289203151</v>
      </c>
      <c r="F9" s="737">
        <v>307863.53386999993</v>
      </c>
      <c r="G9" s="736">
        <v>16.497806289203151</v>
      </c>
      <c r="H9" s="736">
        <v>81.034332236657932</v>
      </c>
    </row>
    <row r="10" spans="1:8" x14ac:dyDescent="0.2">
      <c r="A10" s="15"/>
      <c r="B10" s="15"/>
      <c r="C10" s="434"/>
      <c r="D10" s="1"/>
      <c r="E10" s="1"/>
      <c r="F10" s="1"/>
      <c r="G10" s="1"/>
      <c r="H10" s="161" t="s">
        <v>221</v>
      </c>
    </row>
    <row r="11" spans="1:8" x14ac:dyDescent="0.2">
      <c r="A11" s="133" t="s">
        <v>579</v>
      </c>
      <c r="B11" s="1"/>
      <c r="C11" s="1"/>
      <c r="D11" s="1"/>
      <c r="E11" s="1"/>
      <c r="F11" s="1"/>
      <c r="G11" s="1"/>
      <c r="H11" s="1"/>
    </row>
    <row r="12" spans="1:8" x14ac:dyDescent="0.2">
      <c r="A12" s="438" t="s">
        <v>536</v>
      </c>
      <c r="B12" s="1"/>
      <c r="C12" s="1"/>
      <c r="D12" s="1"/>
      <c r="E12" s="1"/>
      <c r="F12" s="1"/>
      <c r="G12" s="1"/>
      <c r="H12" s="1"/>
    </row>
    <row r="13" spans="1:8" x14ac:dyDescent="0.2">
      <c r="A13" s="857"/>
      <c r="B13" s="857"/>
      <c r="C13" s="857"/>
      <c r="D13" s="857"/>
      <c r="E13" s="857"/>
      <c r="F13" s="857"/>
      <c r="G13" s="857"/>
      <c r="H13" s="857"/>
    </row>
    <row r="14" spans="1:8" s="1" customFormat="1" x14ac:dyDescent="0.2">
      <c r="A14" s="857"/>
      <c r="B14" s="857"/>
      <c r="C14" s="857"/>
      <c r="D14" s="857"/>
      <c r="E14" s="857"/>
      <c r="F14" s="857"/>
      <c r="G14" s="857"/>
      <c r="H14" s="857"/>
    </row>
    <row r="15" spans="1:8" s="1" customFormat="1" x14ac:dyDescent="0.2">
      <c r="D15" s="166"/>
    </row>
    <row r="16" spans="1:8" s="1" customFormat="1" x14ac:dyDescent="0.2">
      <c r="D16" s="166"/>
    </row>
    <row r="17" spans="4:4" s="1" customFormat="1" x14ac:dyDescent="0.2">
      <c r="D17" s="166"/>
    </row>
    <row r="18" spans="4:4" s="1" customFormat="1" x14ac:dyDescent="0.2">
      <c r="D18" s="664"/>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election activeCell="B18" sqref="B18"/>
    </sheetView>
  </sheetViews>
  <sheetFormatPr baseColWidth="10" defaultRowHeight="14.25" x14ac:dyDescent="0.2"/>
  <cols>
    <col min="1" max="1" width="28.125" customWidth="1"/>
    <col min="2" max="2" width="11.25" bestFit="1" customWidth="1"/>
    <col min="9" max="43" width="11" style="1"/>
  </cols>
  <sheetData>
    <row r="1" spans="1:8" x14ac:dyDescent="0.2">
      <c r="A1" s="53" t="s">
        <v>348</v>
      </c>
      <c r="B1" s="53"/>
      <c r="C1" s="53"/>
      <c r="D1" s="6"/>
      <c r="E1" s="6"/>
      <c r="F1" s="6"/>
      <c r="G1" s="6"/>
      <c r="H1" s="3"/>
    </row>
    <row r="2" spans="1:8" x14ac:dyDescent="0.2">
      <c r="A2" s="54"/>
      <c r="B2" s="54"/>
      <c r="C2" s="54"/>
      <c r="D2" s="65"/>
      <c r="E2" s="65"/>
      <c r="F2" s="65"/>
      <c r="G2" s="108"/>
      <c r="H2" s="55" t="s">
        <v>470</v>
      </c>
    </row>
    <row r="3" spans="1:8" x14ac:dyDescent="0.2">
      <c r="A3" s="56"/>
      <c r="B3" s="813">
        <f>INDICE!A3</f>
        <v>44531</v>
      </c>
      <c r="C3" s="812">
        <v>41671</v>
      </c>
      <c r="D3" s="812" t="s">
        <v>115</v>
      </c>
      <c r="E3" s="812"/>
      <c r="F3" s="812" t="s">
        <v>116</v>
      </c>
      <c r="G3" s="812"/>
      <c r="H3" s="812"/>
    </row>
    <row r="4" spans="1:8" ht="25.5" x14ac:dyDescent="0.2">
      <c r="A4" s="66"/>
      <c r="B4" s="184" t="s">
        <v>54</v>
      </c>
      <c r="C4" s="185" t="s">
        <v>424</v>
      </c>
      <c r="D4" s="184" t="s">
        <v>54</v>
      </c>
      <c r="E4" s="185" t="s">
        <v>424</v>
      </c>
      <c r="F4" s="184" t="s">
        <v>54</v>
      </c>
      <c r="G4" s="186" t="s">
        <v>424</v>
      </c>
      <c r="H4" s="185" t="s">
        <v>106</v>
      </c>
    </row>
    <row r="5" spans="1:8" ht="15" x14ac:dyDescent="0.25">
      <c r="A5" s="513" t="s">
        <v>349</v>
      </c>
      <c r="B5" s="586">
        <v>3.3206236376280001</v>
      </c>
      <c r="C5" s="447">
        <v>24.818560682247863</v>
      </c>
      <c r="D5" s="514">
        <v>29.847939866325401</v>
      </c>
      <c r="E5" s="515">
        <v>57.641402532836082</v>
      </c>
      <c r="F5" s="516">
        <v>29.847939866325401</v>
      </c>
      <c r="G5" s="515">
        <v>57.641402532836082</v>
      </c>
      <c r="H5" s="587">
        <v>5.5269095673170945</v>
      </c>
    </row>
    <row r="6" spans="1:8" ht="15" x14ac:dyDescent="0.25">
      <c r="A6" s="513" t="s">
        <v>350</v>
      </c>
      <c r="B6" s="586">
        <v>0</v>
      </c>
      <c r="C6" s="529">
        <v>-100</v>
      </c>
      <c r="D6" s="517">
        <v>48.64119298</v>
      </c>
      <c r="E6" s="520">
        <v>-6.2893578138626447</v>
      </c>
      <c r="F6" s="519">
        <v>48.64119298</v>
      </c>
      <c r="G6" s="520">
        <v>-6.2893578138626447</v>
      </c>
      <c r="H6" s="588">
        <v>9.0068351802792481</v>
      </c>
    </row>
    <row r="7" spans="1:8" ht="15" x14ac:dyDescent="0.25">
      <c r="A7" s="513" t="s">
        <v>529</v>
      </c>
      <c r="B7" s="586">
        <v>26.818000000000001</v>
      </c>
      <c r="C7" s="529">
        <v>-37.837837837837839</v>
      </c>
      <c r="D7" s="517">
        <v>361.45999999999992</v>
      </c>
      <c r="E7" s="529">
        <v>-22.751059058061315</v>
      </c>
      <c r="F7" s="519">
        <v>361.45999999999992</v>
      </c>
      <c r="G7" s="518">
        <v>-22.751059058061315</v>
      </c>
      <c r="H7" s="589">
        <v>66.931143025261719</v>
      </c>
    </row>
    <row r="8" spans="1:8" ht="15" x14ac:dyDescent="0.25">
      <c r="A8" s="513" t="s">
        <v>539</v>
      </c>
      <c r="B8" s="586">
        <v>9.3003499999999999</v>
      </c>
      <c r="C8" s="529">
        <v>-5.3090119010893142</v>
      </c>
      <c r="D8" s="598">
        <v>100.09841999999999</v>
      </c>
      <c r="E8" s="520">
        <v>-5.1942979294903413</v>
      </c>
      <c r="F8" s="519">
        <v>100.09841999999999</v>
      </c>
      <c r="G8" s="520">
        <v>-5.1942979294903413</v>
      </c>
      <c r="H8" s="589">
        <v>18.535112227141923</v>
      </c>
    </row>
    <row r="9" spans="1:8" x14ac:dyDescent="0.2">
      <c r="A9" s="521" t="s">
        <v>186</v>
      </c>
      <c r="B9" s="522">
        <v>39.438973637628003</v>
      </c>
      <c r="C9" s="523">
        <v>-34.717500479595778</v>
      </c>
      <c r="D9" s="524">
        <v>540.0475528463254</v>
      </c>
      <c r="E9" s="523">
        <v>-16.185713404705869</v>
      </c>
      <c r="F9" s="524">
        <v>540.0475528463254</v>
      </c>
      <c r="G9" s="523">
        <v>-16.185713404705869</v>
      </c>
      <c r="H9" s="523">
        <v>100</v>
      </c>
    </row>
    <row r="10" spans="1:8" x14ac:dyDescent="0.2">
      <c r="A10" s="569" t="s">
        <v>249</v>
      </c>
      <c r="B10" s="509">
        <f>B9/'Consumo de gas natural'!B8*100</f>
        <v>0.10336058710977646</v>
      </c>
      <c r="C10" s="75"/>
      <c r="D10" s="97">
        <f>D9/'Consumo de gas natural'!D8*100</f>
        <v>0.1435650033490169</v>
      </c>
      <c r="E10" s="75"/>
      <c r="F10" s="97">
        <f>F9/'Consumo de gas natural'!F8*100</f>
        <v>0.1435650033490169</v>
      </c>
      <c r="G10" s="190"/>
      <c r="H10" s="510"/>
    </row>
    <row r="11" spans="1:8" x14ac:dyDescent="0.2">
      <c r="A11" s="80"/>
      <c r="B11" s="59"/>
      <c r="C11" s="59"/>
      <c r="D11" s="59"/>
      <c r="E11" s="59"/>
      <c r="F11" s="59"/>
      <c r="G11" s="73"/>
      <c r="H11" s="161" t="s">
        <v>221</v>
      </c>
    </row>
    <row r="12" spans="1:8" x14ac:dyDescent="0.2">
      <c r="A12" s="80" t="s">
        <v>576</v>
      </c>
      <c r="B12" s="108"/>
      <c r="C12" s="108"/>
      <c r="D12" s="108"/>
      <c r="E12" s="108"/>
      <c r="F12" s="108"/>
      <c r="G12" s="108"/>
      <c r="H12" s="1"/>
    </row>
    <row r="13" spans="1:8" x14ac:dyDescent="0.2">
      <c r="A13" s="438" t="s">
        <v>536</v>
      </c>
      <c r="B13" s="1"/>
      <c r="C13" s="1"/>
      <c r="D13" s="1"/>
      <c r="E13" s="1"/>
      <c r="F13" s="1"/>
      <c r="G13" s="1"/>
      <c r="H13" s="1"/>
    </row>
    <row r="14" spans="1:8" x14ac:dyDescent="0.2">
      <c r="A14" s="80" t="s">
        <v>540</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9" priority="27" operator="equal">
      <formula>0</formula>
    </cfRule>
    <cfRule type="cellIs" dxfId="18" priority="30" operator="between">
      <formula>-0.49</formula>
      <formula>0.49</formula>
    </cfRule>
  </conditionalFormatting>
  <conditionalFormatting sqref="B19:B24">
    <cfRule type="cellIs" dxfId="17" priority="29" operator="between">
      <formula>0.00001</formula>
      <formula>0.499</formula>
    </cfRule>
  </conditionalFormatting>
  <conditionalFormatting sqref="D7">
    <cfRule type="cellIs" dxfId="16" priority="25" operator="equal">
      <formula>0</formula>
    </cfRule>
    <cfRule type="cellIs" dxfId="15" priority="26" operator="between">
      <formula>-0.49</formula>
      <formula>0.49</formula>
    </cfRule>
  </conditionalFormatting>
  <conditionalFormatting sqref="C7">
    <cfRule type="cellIs" dxfId="14" priority="18" operator="equal">
      <formula>0</formula>
    </cfRule>
    <cfRule type="cellIs" dxfId="13" priority="19" operator="between">
      <formula>-0.49</formula>
      <formula>0.49</formula>
    </cfRule>
  </conditionalFormatting>
  <conditionalFormatting sqref="E7">
    <cfRule type="cellIs" dxfId="12" priority="14" operator="equal">
      <formula>0</formula>
    </cfRule>
    <cfRule type="cellIs" dxfId="11" priority="15" operator="between">
      <formula>-0.49</formula>
      <formula>0.49</formula>
    </cfRule>
  </conditionalFormatting>
  <conditionalFormatting sqref="B6">
    <cfRule type="cellIs" dxfId="10" priority="12" operator="equal">
      <formula>0</formula>
    </cfRule>
    <cfRule type="cellIs" dxfId="9" priority="13" operator="between">
      <formula>-0.49</formula>
      <formula>0.49</formula>
    </cfRule>
  </conditionalFormatting>
  <conditionalFormatting sqref="B5">
    <cfRule type="cellIs" dxfId="8" priority="1" operator="equal">
      <formula>0</formula>
    </cfRule>
    <cfRule type="cellIs" dxfId="7"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351</v>
      </c>
      <c r="B1" s="158"/>
      <c r="C1" s="158"/>
      <c r="D1" s="158"/>
      <c r="E1" s="15"/>
    </row>
    <row r="2" spans="1:5" x14ac:dyDescent="0.2">
      <c r="A2" s="159"/>
      <c r="B2" s="159"/>
      <c r="C2" s="159"/>
      <c r="D2" s="159"/>
      <c r="E2" s="55" t="s">
        <v>470</v>
      </c>
    </row>
    <row r="3" spans="1:5" x14ac:dyDescent="0.2">
      <c r="A3" s="236" t="s">
        <v>352</v>
      </c>
      <c r="B3" s="237"/>
      <c r="C3" s="238"/>
      <c r="D3" s="236" t="s">
        <v>353</v>
      </c>
      <c r="E3" s="237"/>
    </row>
    <row r="4" spans="1:5" x14ac:dyDescent="0.2">
      <c r="A4" s="145" t="s">
        <v>354</v>
      </c>
      <c r="B4" s="171">
        <v>38611.188243637633</v>
      </c>
      <c r="C4" s="239"/>
      <c r="D4" s="145" t="s">
        <v>355</v>
      </c>
      <c r="E4" s="171">
        <v>1929.7139399999999</v>
      </c>
    </row>
    <row r="5" spans="1:5" x14ac:dyDescent="0.2">
      <c r="A5" s="18" t="s">
        <v>356</v>
      </c>
      <c r="B5" s="240">
        <v>39.438973637628003</v>
      </c>
      <c r="C5" s="239"/>
      <c r="D5" s="18" t="s">
        <v>357</v>
      </c>
      <c r="E5" s="241">
        <v>1929.7139399999999</v>
      </c>
    </row>
    <row r="6" spans="1:5" x14ac:dyDescent="0.2">
      <c r="A6" s="18" t="s">
        <v>358</v>
      </c>
      <c r="B6" s="240">
        <v>26470.409180000002</v>
      </c>
      <c r="C6" s="239"/>
      <c r="D6" s="145" t="s">
        <v>360</v>
      </c>
      <c r="E6" s="171">
        <v>38156.684999999998</v>
      </c>
    </row>
    <row r="7" spans="1:5" x14ac:dyDescent="0.2">
      <c r="A7" s="18" t="s">
        <v>359</v>
      </c>
      <c r="B7" s="240">
        <v>12101.340089999998</v>
      </c>
      <c r="C7" s="239"/>
      <c r="D7" s="18" t="s">
        <v>361</v>
      </c>
      <c r="E7" s="241">
        <v>26553.611000000001</v>
      </c>
    </row>
    <row r="8" spans="1:5" x14ac:dyDescent="0.2">
      <c r="A8" s="449"/>
      <c r="B8" s="450"/>
      <c r="C8" s="239"/>
      <c r="D8" s="18" t="s">
        <v>362</v>
      </c>
      <c r="E8" s="241">
        <v>10478.156000000001</v>
      </c>
    </row>
    <row r="9" spans="1:5" x14ac:dyDescent="0.2">
      <c r="A9" s="145" t="s">
        <v>257</v>
      </c>
      <c r="B9" s="171">
        <v>1948</v>
      </c>
      <c r="C9" s="239"/>
      <c r="D9" s="18" t="s">
        <v>363</v>
      </c>
      <c r="E9" s="241">
        <v>1124.9179999999999</v>
      </c>
    </row>
    <row r="10" spans="1:5" x14ac:dyDescent="0.2">
      <c r="A10" s="18"/>
      <c r="B10" s="240"/>
      <c r="C10" s="239"/>
      <c r="D10" s="145" t="s">
        <v>364</v>
      </c>
      <c r="E10" s="171">
        <v>472.78930363763516</v>
      </c>
    </row>
    <row r="11" spans="1:5" x14ac:dyDescent="0.2">
      <c r="A11" s="173" t="s">
        <v>114</v>
      </c>
      <c r="B11" s="174">
        <v>40559.188243637633</v>
      </c>
      <c r="C11" s="239"/>
      <c r="D11" s="173" t="s">
        <v>114</v>
      </c>
      <c r="E11" s="174">
        <v>40559.188243637633</v>
      </c>
    </row>
    <row r="12" spans="1:5" x14ac:dyDescent="0.2">
      <c r="A12" s="1"/>
      <c r="B12" s="1"/>
      <c r="C12" s="239"/>
      <c r="D12" s="1"/>
      <c r="E12" s="161" t="s">
        <v>221</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activeCell="J13" sqref="J13"/>
    </sheetView>
  </sheetViews>
  <sheetFormatPr baseColWidth="10" defaultRowHeight="14.25" x14ac:dyDescent="0.2"/>
  <cols>
    <col min="1" max="1" width="11" customWidth="1"/>
    <col min="4" max="4" width="12.625" customWidth="1"/>
    <col min="7" max="33" width="11" style="1"/>
  </cols>
  <sheetData>
    <row r="1" spans="1:8" x14ac:dyDescent="0.2">
      <c r="A1" s="800" t="s">
        <v>496</v>
      </c>
      <c r="B1" s="800"/>
      <c r="C1" s="800"/>
      <c r="D1" s="800"/>
      <c r="E1" s="800"/>
      <c r="F1" s="633"/>
    </row>
    <row r="2" spans="1:8" x14ac:dyDescent="0.2">
      <c r="A2" s="801"/>
      <c r="B2" s="801"/>
      <c r="C2" s="801"/>
      <c r="D2" s="801"/>
      <c r="E2" s="801"/>
      <c r="H2" s="55" t="s">
        <v>365</v>
      </c>
    </row>
    <row r="3" spans="1:8" x14ac:dyDescent="0.2">
      <c r="A3" s="56"/>
      <c r="B3" s="56"/>
      <c r="C3" s="636" t="s">
        <v>495</v>
      </c>
      <c r="D3" s="636" t="s">
        <v>588</v>
      </c>
      <c r="E3" s="636" t="s">
        <v>661</v>
      </c>
      <c r="F3" s="636" t="s">
        <v>588</v>
      </c>
      <c r="G3" s="636" t="s">
        <v>659</v>
      </c>
      <c r="H3" s="636" t="s">
        <v>588</v>
      </c>
    </row>
    <row r="4" spans="1:8" ht="15" x14ac:dyDescent="0.25">
      <c r="A4" s="658">
        <v>2016</v>
      </c>
      <c r="B4" s="634" t="s">
        <v>513</v>
      </c>
      <c r="C4" s="641"/>
      <c r="D4" s="641"/>
      <c r="E4" s="641"/>
      <c r="F4" s="641"/>
      <c r="G4" s="641" t="s">
        <v>513</v>
      </c>
      <c r="H4" s="641"/>
    </row>
    <row r="5" spans="1:8" ht="15" x14ac:dyDescent="0.25">
      <c r="A5" s="712" t="s">
        <v>513</v>
      </c>
      <c r="B5" s="686" t="s">
        <v>690</v>
      </c>
      <c r="C5" s="242">
        <v>8.3602396900000002</v>
      </c>
      <c r="D5" s="451">
        <v>-2.7350457520015601</v>
      </c>
      <c r="E5" s="242">
        <v>6.476995689999999</v>
      </c>
      <c r="F5" s="451">
        <v>-3.6587405189396542</v>
      </c>
      <c r="G5" s="242"/>
      <c r="H5" s="451"/>
    </row>
    <row r="6" spans="1:8" ht="15" x14ac:dyDescent="0.25">
      <c r="A6" s="712" t="s">
        <v>513</v>
      </c>
      <c r="B6" s="686" t="s">
        <v>691</v>
      </c>
      <c r="C6" s="242">
        <v>8.1462632900000003</v>
      </c>
      <c r="D6" s="451">
        <v>-2.5594529335797063</v>
      </c>
      <c r="E6" s="242">
        <v>6.2630192899999999</v>
      </c>
      <c r="F6" s="451">
        <v>-3.3036365969852777</v>
      </c>
      <c r="G6" s="242"/>
      <c r="H6" s="451"/>
    </row>
    <row r="7" spans="1:8" ht="15" x14ac:dyDescent="0.25">
      <c r="A7" s="712"/>
      <c r="B7" s="686" t="s">
        <v>692</v>
      </c>
      <c r="C7" s="242">
        <v>8.2213304800000007</v>
      </c>
      <c r="D7" s="451">
        <v>0.92149231282703103</v>
      </c>
      <c r="E7" s="642">
        <v>6.3380864799999994</v>
      </c>
      <c r="F7" s="451">
        <v>1.198578297848409</v>
      </c>
      <c r="G7" s="642"/>
      <c r="H7" s="451"/>
    </row>
    <row r="8" spans="1:8" ht="15" x14ac:dyDescent="0.25">
      <c r="A8" s="658">
        <v>2017</v>
      </c>
      <c r="B8" s="634"/>
      <c r="C8" s="641" t="s">
        <v>513</v>
      </c>
      <c r="D8" s="641" t="s">
        <v>513</v>
      </c>
      <c r="E8" s="641" t="s">
        <v>513</v>
      </c>
      <c r="F8" s="641" t="s">
        <v>513</v>
      </c>
      <c r="G8" s="641"/>
      <c r="H8" s="641"/>
    </row>
    <row r="9" spans="1:8" ht="15" x14ac:dyDescent="0.25">
      <c r="A9" s="712" t="s">
        <v>513</v>
      </c>
      <c r="B9" s="686" t="s">
        <v>690</v>
      </c>
      <c r="C9" s="242">
        <v>8.4754970299999979</v>
      </c>
      <c r="D9" s="451">
        <v>3.0915500917802441</v>
      </c>
      <c r="E9" s="242">
        <v>6.58015303</v>
      </c>
      <c r="F9" s="451">
        <v>3.8192370956730866</v>
      </c>
      <c r="G9" s="242"/>
      <c r="H9" s="451"/>
    </row>
    <row r="10" spans="1:8" ht="15" x14ac:dyDescent="0.25">
      <c r="A10" s="712" t="s">
        <v>513</v>
      </c>
      <c r="B10" s="686" t="s">
        <v>691</v>
      </c>
      <c r="C10" s="242">
        <v>8.6130582999999987</v>
      </c>
      <c r="D10" s="451">
        <v>1.6230466427288794</v>
      </c>
      <c r="E10" s="242">
        <v>6.7177142999999999</v>
      </c>
      <c r="F10" s="451">
        <v>2.0905481889681821</v>
      </c>
      <c r="G10" s="242"/>
      <c r="H10" s="451"/>
    </row>
    <row r="11" spans="1:8" ht="15" x14ac:dyDescent="0.25">
      <c r="A11" s="712"/>
      <c r="B11" s="686" t="s">
        <v>693</v>
      </c>
      <c r="C11" s="242">
        <v>8.5372844699999977</v>
      </c>
      <c r="D11" s="451">
        <v>-0.87975522004769258</v>
      </c>
      <c r="E11" s="242">
        <v>6.6419404700000007</v>
      </c>
      <c r="F11" s="451">
        <v>-1.1279704169616036</v>
      </c>
      <c r="G11" s="242"/>
      <c r="H11" s="451"/>
    </row>
    <row r="12" spans="1:8" ht="15" x14ac:dyDescent="0.25">
      <c r="A12" s="712"/>
      <c r="B12" s="686" t="s">
        <v>692</v>
      </c>
      <c r="C12" s="242">
        <v>8.4378188399999985</v>
      </c>
      <c r="D12" s="451">
        <v>-1.1650733948191752</v>
      </c>
      <c r="E12" s="242">
        <v>6.5424748399999997</v>
      </c>
      <c r="F12" s="451">
        <v>-1.4975387155193964</v>
      </c>
      <c r="G12" s="242"/>
      <c r="H12" s="451"/>
    </row>
    <row r="13" spans="1:8" ht="15" x14ac:dyDescent="0.25">
      <c r="A13" s="658">
        <v>2018</v>
      </c>
      <c r="B13" s="634" t="s">
        <v>513</v>
      </c>
      <c r="C13" s="641" t="s">
        <v>513</v>
      </c>
      <c r="D13" s="641" t="s">
        <v>513</v>
      </c>
      <c r="E13" s="641" t="s">
        <v>513</v>
      </c>
      <c r="F13" s="641" t="s">
        <v>513</v>
      </c>
      <c r="G13" s="641"/>
      <c r="H13" s="641"/>
    </row>
    <row r="14" spans="1:8" ht="15" x14ac:dyDescent="0.25">
      <c r="A14" s="712" t="s">
        <v>513</v>
      </c>
      <c r="B14" s="686" t="s">
        <v>690</v>
      </c>
      <c r="C14" s="242">
        <v>8.8541459599999985</v>
      </c>
      <c r="D14" s="451">
        <v>4.9340608976620333</v>
      </c>
      <c r="E14" s="242">
        <v>6.9721119600000003</v>
      </c>
      <c r="F14" s="451">
        <v>6.5668899079786245</v>
      </c>
      <c r="G14" s="242"/>
      <c r="H14" s="451"/>
    </row>
    <row r="15" spans="1:8" ht="15" x14ac:dyDescent="0.25">
      <c r="A15" s="712" t="s">
        <v>513</v>
      </c>
      <c r="B15" s="686" t="s">
        <v>691</v>
      </c>
      <c r="C15" s="242">
        <v>8.6007973699999987</v>
      </c>
      <c r="D15" s="451">
        <v>-2.8613554728433672</v>
      </c>
      <c r="E15" s="242">
        <v>6.7187633700000005</v>
      </c>
      <c r="F15" s="451">
        <v>-3.6337424220020682</v>
      </c>
      <c r="G15" s="242"/>
      <c r="H15" s="451"/>
    </row>
    <row r="16" spans="1:8" ht="15" x14ac:dyDescent="0.25">
      <c r="A16" s="712"/>
      <c r="B16" s="686" t="s">
        <v>693</v>
      </c>
      <c r="C16" s="242">
        <v>8.8592170699999997</v>
      </c>
      <c r="D16" s="451">
        <v>3.0046016535790225</v>
      </c>
      <c r="E16" s="242">
        <v>6.9771830700000006</v>
      </c>
      <c r="F16" s="451">
        <v>3.8462390438376182</v>
      </c>
      <c r="G16" s="242"/>
      <c r="H16" s="451"/>
    </row>
    <row r="17" spans="1:8" ht="15" x14ac:dyDescent="0.25">
      <c r="A17" s="661"/>
      <c r="B17" s="212" t="s">
        <v>692</v>
      </c>
      <c r="C17" s="642">
        <v>9.4778791799999986</v>
      </c>
      <c r="D17" s="643">
        <v>6.9832594134641628</v>
      </c>
      <c r="E17" s="642">
        <v>7.5958451799999995</v>
      </c>
      <c r="F17" s="643">
        <v>8.8669324538735204</v>
      </c>
      <c r="G17" s="642"/>
      <c r="H17" s="643"/>
    </row>
    <row r="18" spans="1:8" ht="15" x14ac:dyDescent="0.25">
      <c r="A18" s="658">
        <v>2019</v>
      </c>
      <c r="B18" s="634" t="s">
        <v>513</v>
      </c>
      <c r="C18" s="641" t="s">
        <v>513</v>
      </c>
      <c r="D18" s="641" t="s">
        <v>513</v>
      </c>
      <c r="E18" s="641" t="s">
        <v>513</v>
      </c>
      <c r="F18" s="641" t="s">
        <v>513</v>
      </c>
      <c r="G18" s="641"/>
      <c r="H18" s="641"/>
    </row>
    <row r="19" spans="1:8" ht="15" x14ac:dyDescent="0.25">
      <c r="A19" s="712" t="s">
        <v>513</v>
      </c>
      <c r="B19" s="686" t="s">
        <v>690</v>
      </c>
      <c r="C19" s="242">
        <v>9.1141193000000005</v>
      </c>
      <c r="D19" s="451">
        <v>-3.8379881521131418</v>
      </c>
      <c r="E19" s="242">
        <v>7.2296652999999997</v>
      </c>
      <c r="F19" s="451">
        <v>-4.8207917792237023</v>
      </c>
      <c r="G19" s="242"/>
      <c r="H19" s="451"/>
    </row>
    <row r="20" spans="1:8" ht="15" x14ac:dyDescent="0.25">
      <c r="A20" s="661" t="s">
        <v>513</v>
      </c>
      <c r="B20" s="212" t="s">
        <v>691</v>
      </c>
      <c r="C20" s="642">
        <v>8.6282825199999991</v>
      </c>
      <c r="D20" s="643">
        <v>-5.3305949155175245</v>
      </c>
      <c r="E20" s="642">
        <v>6.7438285199999992</v>
      </c>
      <c r="F20" s="643">
        <v>-6.7200452557603256</v>
      </c>
      <c r="G20" s="642"/>
      <c r="H20" s="643"/>
    </row>
    <row r="21" spans="1:8" ht="15" x14ac:dyDescent="0.25">
      <c r="A21" s="658">
        <v>2020</v>
      </c>
      <c r="B21" s="634" t="s">
        <v>513</v>
      </c>
      <c r="C21" s="641" t="s">
        <v>513</v>
      </c>
      <c r="D21" s="641" t="s">
        <v>513</v>
      </c>
      <c r="E21" s="641" t="s">
        <v>513</v>
      </c>
      <c r="F21" s="641" t="s">
        <v>513</v>
      </c>
      <c r="G21" s="641"/>
      <c r="H21" s="641"/>
    </row>
    <row r="22" spans="1:8" ht="15" x14ac:dyDescent="0.25">
      <c r="A22" s="712"/>
      <c r="B22" s="686" t="s">
        <v>690</v>
      </c>
      <c r="C22" s="242">
        <v>8.3495372399999983</v>
      </c>
      <c r="D22" s="451">
        <v>-3.2305998250970669</v>
      </c>
      <c r="E22" s="242">
        <v>6.4662932399999997</v>
      </c>
      <c r="F22" s="451">
        <v>-4.1153964573227242</v>
      </c>
      <c r="G22" s="242"/>
      <c r="H22" s="451"/>
    </row>
    <row r="23" spans="1:8" s="1" customFormat="1" ht="15" x14ac:dyDescent="0.25">
      <c r="A23" s="712" t="s">
        <v>513</v>
      </c>
      <c r="B23" s="686" t="s">
        <v>693</v>
      </c>
      <c r="C23" s="242">
        <v>7.9797079999999987</v>
      </c>
      <c r="D23" s="451">
        <v>-4.4293381701235424</v>
      </c>
      <c r="E23" s="242">
        <v>6.0964640000000001</v>
      </c>
      <c r="F23" s="451">
        <v>-5.7193391371777569</v>
      </c>
      <c r="G23" s="242"/>
      <c r="H23" s="451"/>
    </row>
    <row r="24" spans="1:8" s="1" customFormat="1" ht="15" x14ac:dyDescent="0.25">
      <c r="A24" s="661"/>
      <c r="B24" s="212" t="s">
        <v>692</v>
      </c>
      <c r="C24" s="642">
        <v>7.7840267999999995</v>
      </c>
      <c r="D24" s="643">
        <v>-2.452235094316725</v>
      </c>
      <c r="E24" s="642">
        <v>5.7697397999999991</v>
      </c>
      <c r="F24" s="643">
        <v>-5.3592410288980794</v>
      </c>
      <c r="G24" s="642"/>
      <c r="H24" s="643"/>
    </row>
    <row r="25" spans="1:8" s="1" customFormat="1" ht="15" x14ac:dyDescent="0.25">
      <c r="A25" s="658">
        <v>2021</v>
      </c>
      <c r="B25" s="634"/>
      <c r="C25" s="641" t="s">
        <v>513</v>
      </c>
      <c r="D25" s="641" t="s">
        <v>513</v>
      </c>
      <c r="E25" s="641" t="s">
        <v>513</v>
      </c>
      <c r="F25" s="641" t="s">
        <v>513</v>
      </c>
      <c r="G25" s="641"/>
      <c r="H25" s="641"/>
    </row>
    <row r="26" spans="1:8" s="1" customFormat="1" ht="15" x14ac:dyDescent="0.25">
      <c r="A26" s="712" t="s">
        <v>513</v>
      </c>
      <c r="B26" s="686" t="s">
        <v>690</v>
      </c>
      <c r="C26" s="242">
        <v>8.1517022399999988</v>
      </c>
      <c r="D26" s="451">
        <v>4.7234606129567709</v>
      </c>
      <c r="E26" s="242">
        <v>6.1374152400000002</v>
      </c>
      <c r="F26" s="451">
        <v>6.3724787034590564</v>
      </c>
      <c r="G26" s="242"/>
      <c r="H26" s="451"/>
    </row>
    <row r="27" spans="1:8" s="686" customFormat="1" ht="15" x14ac:dyDescent="0.25">
      <c r="A27" s="712"/>
      <c r="B27" s="686" t="s">
        <v>693</v>
      </c>
      <c r="C27" s="242">
        <v>8.3919162799999985</v>
      </c>
      <c r="D27" s="451">
        <v>2.9467960547096692</v>
      </c>
      <c r="E27" s="242">
        <v>6.3776292799999998</v>
      </c>
      <c r="F27" s="451">
        <v>3.9139284308877831</v>
      </c>
      <c r="G27" s="242"/>
      <c r="H27" s="451"/>
    </row>
    <row r="28" spans="1:8" s="1" customFormat="1" ht="15" x14ac:dyDescent="0.25">
      <c r="A28" s="661"/>
      <c r="B28" s="212" t="s">
        <v>692</v>
      </c>
      <c r="C28" s="642">
        <v>8.3238000000000003</v>
      </c>
      <c r="D28" s="643">
        <v>-0.8</v>
      </c>
      <c r="E28" s="642">
        <v>7.1341999999999999</v>
      </c>
      <c r="F28" s="643">
        <v>11.9</v>
      </c>
      <c r="G28" s="642">
        <v>6.7427999999999999</v>
      </c>
      <c r="H28" s="643"/>
    </row>
    <row r="29" spans="1:8" s="1" customFormat="1" x14ac:dyDescent="0.2">
      <c r="A29" s="740" t="s">
        <v>259</v>
      </c>
      <c r="H29" s="55" t="s">
        <v>575</v>
      </c>
    </row>
    <row r="30" spans="1:8" s="1" customFormat="1" x14ac:dyDescent="0.2">
      <c r="A30" s="740" t="s">
        <v>660</v>
      </c>
    </row>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810">
        <f>INDICE!A3</f>
        <v>44531</v>
      </c>
      <c r="C3" s="811"/>
      <c r="D3" s="811" t="s">
        <v>115</v>
      </c>
      <c r="E3" s="811"/>
      <c r="F3" s="811" t="s">
        <v>116</v>
      </c>
      <c r="G3" s="811"/>
      <c r="H3" s="811"/>
      <c r="I3"/>
    </row>
    <row r="4" spans="1:9" ht="14.25" x14ac:dyDescent="0.2">
      <c r="A4" s="66"/>
      <c r="B4" s="63" t="s">
        <v>47</v>
      </c>
      <c r="C4" s="63" t="s">
        <v>424</v>
      </c>
      <c r="D4" s="63" t="s">
        <v>47</v>
      </c>
      <c r="E4" s="63" t="s">
        <v>424</v>
      </c>
      <c r="F4" s="63" t="s">
        <v>47</v>
      </c>
      <c r="G4" s="64" t="s">
        <v>424</v>
      </c>
      <c r="H4" s="64" t="s">
        <v>121</v>
      </c>
      <c r="I4"/>
    </row>
    <row r="5" spans="1:9" ht="14.25" x14ac:dyDescent="0.2">
      <c r="A5" s="3" t="s">
        <v>515</v>
      </c>
      <c r="B5" s="307">
        <v>218.12661999999997</v>
      </c>
      <c r="C5" s="72">
        <v>6.5490559445187557</v>
      </c>
      <c r="D5" s="71">
        <v>1801.11088</v>
      </c>
      <c r="E5" s="72">
        <v>-13.920226789272538</v>
      </c>
      <c r="F5" s="71">
        <v>1801.11088</v>
      </c>
      <c r="G5" s="72">
        <v>-13.920226789272538</v>
      </c>
      <c r="H5" s="310">
        <v>3.3788140306393224</v>
      </c>
      <c r="I5"/>
    </row>
    <row r="6" spans="1:9" ht="14.25" x14ac:dyDescent="0.2">
      <c r="A6" s="3" t="s">
        <v>48</v>
      </c>
      <c r="B6" s="308">
        <v>451.71652999999986</v>
      </c>
      <c r="C6" s="59">
        <v>17.503218474086776</v>
      </c>
      <c r="D6" s="58">
        <v>5247.9181899999994</v>
      </c>
      <c r="E6" s="59">
        <v>23.385959064621737</v>
      </c>
      <c r="F6" s="58">
        <v>5247.9181899999994</v>
      </c>
      <c r="G6" s="59">
        <v>23.385959064621737</v>
      </c>
      <c r="H6" s="311">
        <v>9.844890622180527</v>
      </c>
      <c r="I6"/>
    </row>
    <row r="7" spans="1:9" ht="14.25" x14ac:dyDescent="0.2">
      <c r="A7" s="3" t="s">
        <v>49</v>
      </c>
      <c r="B7" s="308">
        <v>409.70659999999981</v>
      </c>
      <c r="C7" s="59">
        <v>153.97147147286745</v>
      </c>
      <c r="D7" s="58">
        <v>3357.3023800000005</v>
      </c>
      <c r="E7" s="59">
        <v>38.84988315885532</v>
      </c>
      <c r="F7" s="58">
        <v>3357.3023800000005</v>
      </c>
      <c r="G7" s="59">
        <v>38.84988315885532</v>
      </c>
      <c r="H7" s="311">
        <v>6.2981688204797219</v>
      </c>
      <c r="I7"/>
    </row>
    <row r="8" spans="1:9" ht="14.25" x14ac:dyDescent="0.2">
      <c r="A8" s="3" t="s">
        <v>122</v>
      </c>
      <c r="B8" s="308">
        <v>2812.9411299999997</v>
      </c>
      <c r="C8" s="59">
        <v>5.209593266086082</v>
      </c>
      <c r="D8" s="58">
        <v>31211.560870000001</v>
      </c>
      <c r="E8" s="59">
        <v>9.3489681617069476</v>
      </c>
      <c r="F8" s="58">
        <v>31211.560870000001</v>
      </c>
      <c r="G8" s="59">
        <v>9.3489681617069476</v>
      </c>
      <c r="H8" s="311">
        <v>58.551675500238645</v>
      </c>
      <c r="I8"/>
    </row>
    <row r="9" spans="1:9" ht="14.25" x14ac:dyDescent="0.2">
      <c r="A9" s="3" t="s">
        <v>123</v>
      </c>
      <c r="B9" s="308">
        <v>572.88941999999997</v>
      </c>
      <c r="C9" s="59">
        <v>8.2211612906101639</v>
      </c>
      <c r="D9" s="58">
        <v>6265.9066200000007</v>
      </c>
      <c r="E9" s="59">
        <v>8.1666695204840796</v>
      </c>
      <c r="F9" s="58">
        <v>6265.9066200000007</v>
      </c>
      <c r="G9" s="73">
        <v>8.1666695204840796</v>
      </c>
      <c r="H9" s="311">
        <v>11.754597364006715</v>
      </c>
      <c r="I9"/>
    </row>
    <row r="10" spans="1:9" ht="14.25" x14ac:dyDescent="0.2">
      <c r="A10" s="3" t="s">
        <v>612</v>
      </c>
      <c r="B10" s="308">
        <v>336.017</v>
      </c>
      <c r="C10" s="336">
        <v>-34.536023571799603</v>
      </c>
      <c r="D10" s="58">
        <v>5422.2091346498728</v>
      </c>
      <c r="E10" s="336">
        <v>-3.6503739009828817</v>
      </c>
      <c r="F10" s="58">
        <v>5422.2091346498728</v>
      </c>
      <c r="G10" s="59">
        <v>-3.6503739009828817</v>
      </c>
      <c r="H10" s="311">
        <v>10.171853662455078</v>
      </c>
      <c r="I10"/>
    </row>
    <row r="11" spans="1:9" ht="14.25" x14ac:dyDescent="0.2">
      <c r="A11" s="60" t="s">
        <v>613</v>
      </c>
      <c r="B11" s="61">
        <v>4801.3972999999996</v>
      </c>
      <c r="C11" s="62">
        <v>7.4913019537399874</v>
      </c>
      <c r="D11" s="61">
        <v>53306.008074649872</v>
      </c>
      <c r="E11" s="62">
        <v>9.3970300978755823</v>
      </c>
      <c r="F11" s="61">
        <v>53306.008074649872</v>
      </c>
      <c r="G11" s="62">
        <v>9.3970300978755823</v>
      </c>
      <c r="H11" s="62">
        <v>100</v>
      </c>
      <c r="I11"/>
    </row>
    <row r="12" spans="1:9" ht="14.25" x14ac:dyDescent="0.2">
      <c r="A12" s="3"/>
      <c r="B12" s="3"/>
      <c r="C12" s="3"/>
      <c r="D12" s="3"/>
      <c r="E12" s="3"/>
      <c r="F12" s="3"/>
      <c r="G12" s="3"/>
      <c r="H12" s="79" t="s">
        <v>221</v>
      </c>
      <c r="I12"/>
    </row>
    <row r="13" spans="1:9" ht="14.25" x14ac:dyDescent="0.2">
      <c r="A13" s="80" t="s">
        <v>482</v>
      </c>
      <c r="B13" s="3"/>
      <c r="C13" s="3"/>
      <c r="D13" s="3"/>
      <c r="E13" s="3"/>
      <c r="F13" s="3"/>
      <c r="G13" s="3"/>
      <c r="H13" s="3"/>
      <c r="I13"/>
    </row>
    <row r="14" spans="1:9" ht="14.25" x14ac:dyDescent="0.2">
      <c r="A14" s="80" t="s">
        <v>425</v>
      </c>
      <c r="B14" s="58"/>
      <c r="C14" s="3"/>
      <c r="D14" s="3"/>
      <c r="E14" s="3"/>
      <c r="F14" s="3"/>
      <c r="G14" s="3"/>
      <c r="H14" s="3"/>
      <c r="I14"/>
    </row>
    <row r="15" spans="1:9" ht="14.25" x14ac:dyDescent="0.2">
      <c r="A15" s="80" t="s">
        <v>426</v>
      </c>
      <c r="B15" s="3"/>
      <c r="C15" s="3"/>
      <c r="D15" s="3"/>
      <c r="E15" s="3"/>
      <c r="F15" s="3"/>
      <c r="G15" s="3"/>
      <c r="H15" s="3"/>
      <c r="I15"/>
    </row>
    <row r="16" spans="1:9" ht="14.25" x14ac:dyDescent="0.2">
      <c r="A16" s="133" t="s">
        <v>536</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77" priority="8" operator="equal">
      <formula>0</formula>
    </cfRule>
  </conditionalFormatting>
  <conditionalFormatting sqref="E10">
    <cfRule type="cellIs" dxfId="276" priority="9" operator="between">
      <formula>0</formula>
      <formula>0.5</formula>
    </cfRule>
  </conditionalFormatting>
  <conditionalFormatting sqref="C10">
    <cfRule type="cellIs" dxfId="275" priority="7" operator="between">
      <formula>0</formula>
      <formula>0.5</formula>
    </cfRule>
  </conditionalFormatting>
  <conditionalFormatting sqref="C10">
    <cfRule type="cellIs" dxfId="274"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366</v>
      </c>
    </row>
    <row r="2" spans="1:13" x14ac:dyDescent="0.2">
      <c r="A2" s="158"/>
      <c r="M2" s="161"/>
    </row>
    <row r="3" spans="1:13" x14ac:dyDescent="0.2">
      <c r="A3" s="191"/>
      <c r="B3" s="145">
        <v>2021</v>
      </c>
      <c r="C3" s="145" t="s">
        <v>513</v>
      </c>
      <c r="D3" s="145" t="s">
        <v>513</v>
      </c>
      <c r="E3" s="145" t="s">
        <v>513</v>
      </c>
      <c r="F3" s="145" t="s">
        <v>513</v>
      </c>
      <c r="G3" s="145" t="s">
        <v>513</v>
      </c>
      <c r="H3" s="145" t="s">
        <v>513</v>
      </c>
      <c r="I3" s="145" t="s">
        <v>513</v>
      </c>
      <c r="J3" s="145" t="s">
        <v>513</v>
      </c>
      <c r="K3" s="145" t="s">
        <v>513</v>
      </c>
      <c r="L3" s="145" t="s">
        <v>513</v>
      </c>
      <c r="M3" s="145" t="s">
        <v>513</v>
      </c>
    </row>
    <row r="4" spans="1:13" x14ac:dyDescent="0.2">
      <c r="B4" s="548">
        <v>44197</v>
      </c>
      <c r="C4" s="548">
        <v>44228</v>
      </c>
      <c r="D4" s="548">
        <v>44256</v>
      </c>
      <c r="E4" s="548">
        <v>44287</v>
      </c>
      <c r="F4" s="548">
        <v>44317</v>
      </c>
      <c r="G4" s="548">
        <v>44348</v>
      </c>
      <c r="H4" s="548">
        <v>44378</v>
      </c>
      <c r="I4" s="548">
        <v>44409</v>
      </c>
      <c r="J4" s="548">
        <v>44440</v>
      </c>
      <c r="K4" s="548">
        <v>44470</v>
      </c>
      <c r="L4" s="548">
        <v>44501</v>
      </c>
      <c r="M4" s="548">
        <v>44531</v>
      </c>
    </row>
    <row r="5" spans="1:13" x14ac:dyDescent="0.2">
      <c r="A5" s="563" t="s">
        <v>544</v>
      </c>
      <c r="B5" s="550">
        <v>2.7125263157894737</v>
      </c>
      <c r="C5" s="550">
        <v>5.353210526315789</v>
      </c>
      <c r="D5" s="550">
        <v>2.618347826086957</v>
      </c>
      <c r="E5" s="550">
        <v>2.662666666666667</v>
      </c>
      <c r="F5" s="550">
        <v>2.9111500000000001</v>
      </c>
      <c r="G5" s="550">
        <v>3.2576363636363639</v>
      </c>
      <c r="H5" s="550">
        <v>3.8396190476190473</v>
      </c>
      <c r="I5" s="550">
        <v>4.0652727272727276</v>
      </c>
      <c r="J5" s="550">
        <v>5.1609047619047619</v>
      </c>
      <c r="K5" s="550">
        <v>5.5246666666666666</v>
      </c>
      <c r="L5" s="550">
        <v>5.0506500000000001</v>
      </c>
      <c r="M5" s="550">
        <v>3.7578181818181817</v>
      </c>
    </row>
    <row r="6" spans="1:13" x14ac:dyDescent="0.2">
      <c r="A6" s="18" t="s">
        <v>545</v>
      </c>
      <c r="B6" s="550">
        <v>59.254999999999995</v>
      </c>
      <c r="C6" s="550">
        <v>46.071500000000007</v>
      </c>
      <c r="D6" s="550">
        <v>45.19130434782609</v>
      </c>
      <c r="E6" s="550">
        <v>55.897499999999994</v>
      </c>
      <c r="F6" s="550">
        <v>65.784210526315789</v>
      </c>
      <c r="G6" s="550">
        <v>72.249090909090924</v>
      </c>
      <c r="H6" s="550">
        <v>90.462727272727264</v>
      </c>
      <c r="I6" s="550">
        <v>109.64761904761906</v>
      </c>
      <c r="J6" s="550">
        <v>157.72499999999999</v>
      </c>
      <c r="K6" s="550">
        <v>207.20714285714288</v>
      </c>
      <c r="L6" s="550">
        <v>200.98863636363637</v>
      </c>
      <c r="M6" s="550">
        <v>276.63809523809522</v>
      </c>
    </row>
    <row r="7" spans="1:13" x14ac:dyDescent="0.2">
      <c r="A7" s="525" t="s">
        <v>546</v>
      </c>
      <c r="B7" s="550">
        <v>20.448571428571434</v>
      </c>
      <c r="C7" s="550">
        <v>17.413499999999999</v>
      </c>
      <c r="D7" s="550">
        <v>17.796521739130434</v>
      </c>
      <c r="E7" s="550">
        <v>20.845714285714287</v>
      </c>
      <c r="F7" s="550">
        <v>25.267142857142858</v>
      </c>
      <c r="G7" s="550">
        <v>29.239090909090908</v>
      </c>
      <c r="H7" s="550">
        <v>36.212727272727271</v>
      </c>
      <c r="I7" s="550">
        <v>44.306666666666665</v>
      </c>
      <c r="J7" s="550">
        <v>64.826363636363638</v>
      </c>
      <c r="K7" s="550">
        <v>87.698095238095249</v>
      </c>
      <c r="L7" s="550">
        <v>81.949090909090913</v>
      </c>
      <c r="M7" s="590">
        <v>113.03428571428573</v>
      </c>
    </row>
    <row r="8" spans="1:13" x14ac:dyDescent="0.2">
      <c r="A8" s="449" t="s">
        <v>547</v>
      </c>
      <c r="B8" s="591">
        <v>28.265806451612903</v>
      </c>
      <c r="C8" s="591">
        <v>16.845000000000002</v>
      </c>
      <c r="D8" s="591">
        <v>17.533225806451615</v>
      </c>
      <c r="E8" s="591">
        <v>21.084999999999994</v>
      </c>
      <c r="F8" s="591">
        <v>25.007741935483871</v>
      </c>
      <c r="G8" s="591">
        <v>28.964333333333332</v>
      </c>
      <c r="H8" s="591">
        <v>36.690000000000012</v>
      </c>
      <c r="I8" s="591">
        <v>44.920967741935485</v>
      </c>
      <c r="J8" s="591">
        <v>65.793666666666653</v>
      </c>
      <c r="K8" s="591">
        <v>89.250322580645175</v>
      </c>
      <c r="L8" s="591">
        <v>84.08533333333331</v>
      </c>
      <c r="M8" s="591">
        <v>110.75612903225809</v>
      </c>
    </row>
    <row r="9" spans="1:13" x14ac:dyDescent="0.2">
      <c r="M9" s="161" t="s">
        <v>548</v>
      </c>
    </row>
    <row r="10" spans="1:13" x14ac:dyDescent="0.2">
      <c r="A10" s="45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58">
        <f>INDICE!A3</f>
        <v>44531</v>
      </c>
      <c r="C3" s="859">
        <v>41671</v>
      </c>
      <c r="D3" s="858">
        <f>DATE(YEAR(B3),MONTH(B3)-1,1)</f>
        <v>44501</v>
      </c>
      <c r="E3" s="859"/>
      <c r="F3" s="858">
        <f>DATE(YEAR(B3)-1,MONTH(B3),1)</f>
        <v>44166</v>
      </c>
      <c r="G3" s="859"/>
      <c r="H3" s="803" t="s">
        <v>424</v>
      </c>
      <c r="I3" s="80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40">
        <f>D3</f>
        <v>44501</v>
      </c>
      <c r="I4" s="287">
        <f>F3</f>
        <v>44166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368</v>
      </c>
      <c r="B5" s="241">
        <v>4848.1880000000001</v>
      </c>
      <c r="C5" s="454">
        <v>34.074214951182917</v>
      </c>
      <c r="D5" s="241">
        <v>5450.482</v>
      </c>
      <c r="E5" s="454">
        <v>36.002496304621026</v>
      </c>
      <c r="F5" s="241">
        <v>5668</v>
      </c>
      <c r="G5" s="454">
        <v>34.015483406349396</v>
      </c>
      <c r="H5" s="644">
        <v>-11.050288763452478</v>
      </c>
      <c r="I5" s="247">
        <v>-14.463867325335213</v>
      </c>
      <c r="K5" s="246"/>
    </row>
    <row r="6" spans="1:71" s="13" customFormat="1" ht="15" x14ac:dyDescent="0.2">
      <c r="A6" s="16" t="s">
        <v>117</v>
      </c>
      <c r="B6" s="241">
        <v>9380.1309999999994</v>
      </c>
      <c r="C6" s="454">
        <v>65.925785048817076</v>
      </c>
      <c r="D6" s="241">
        <v>9688.6959999999999</v>
      </c>
      <c r="E6" s="454">
        <v>63.997503695378967</v>
      </c>
      <c r="F6" s="241">
        <v>10995</v>
      </c>
      <c r="G6" s="454">
        <v>65.984516593650596</v>
      </c>
      <c r="H6" s="247">
        <v>-3.1847939082823995</v>
      </c>
      <c r="I6" s="247">
        <v>-14.687303319690773</v>
      </c>
      <c r="K6" s="246"/>
    </row>
    <row r="7" spans="1:71" s="69" customFormat="1" ht="12.75" x14ac:dyDescent="0.2">
      <c r="A7" s="76" t="s">
        <v>114</v>
      </c>
      <c r="B7" s="77">
        <v>14228.319</v>
      </c>
      <c r="C7" s="78">
        <v>100</v>
      </c>
      <c r="D7" s="77">
        <v>15139.178</v>
      </c>
      <c r="E7" s="78">
        <v>100</v>
      </c>
      <c r="F7" s="77">
        <v>16663</v>
      </c>
      <c r="G7" s="78">
        <v>100</v>
      </c>
      <c r="H7" s="78">
        <v>-6.0165684028551647</v>
      </c>
      <c r="I7" s="645">
        <v>-14.611300486106945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221</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2" t="s">
        <v>497</v>
      </c>
      <c r="B9" s="244"/>
      <c r="C9" s="245"/>
      <c r="D9" s="244"/>
      <c r="E9" s="244"/>
      <c r="F9" s="244"/>
      <c r="G9" s="244"/>
      <c r="H9" s="244"/>
      <c r="I9" s="244"/>
      <c r="J9" s="244"/>
      <c r="K9" s="244"/>
      <c r="L9" s="244"/>
    </row>
    <row r="10" spans="1:71" x14ac:dyDescent="0.2">
      <c r="A10" s="453" t="s">
        <v>467</v>
      </c>
    </row>
    <row r="11" spans="1:71" x14ac:dyDescent="0.2">
      <c r="A11" s="452" t="s">
        <v>536</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election activeCell="H6" sqref="H6"/>
    </sheetView>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58">
        <f>INDICE!A3</f>
        <v>44531</v>
      </c>
      <c r="C3" s="859">
        <v>41671</v>
      </c>
      <c r="D3" s="858">
        <f>DATE(YEAR(B3),MONTH(B3)-1,1)</f>
        <v>44501</v>
      </c>
      <c r="E3" s="859"/>
      <c r="F3" s="858">
        <f>DATE(YEAR(B3)-1,MONTH(B3),1)</f>
        <v>44166</v>
      </c>
      <c r="G3" s="859"/>
      <c r="H3" s="803" t="s">
        <v>424</v>
      </c>
      <c r="I3" s="80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44501</v>
      </c>
      <c r="I4" s="287">
        <f>F3</f>
        <v>44166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469</v>
      </c>
      <c r="B5" s="241">
        <v>5617.57</v>
      </c>
      <c r="C5" s="454">
        <v>40.777366959081156</v>
      </c>
      <c r="D5" s="241">
        <v>5632.0219999999999</v>
      </c>
      <c r="E5" s="454">
        <v>38.115589765800031</v>
      </c>
      <c r="F5" s="241">
        <v>6203</v>
      </c>
      <c r="G5" s="454">
        <v>38.703715928417076</v>
      </c>
      <c r="H5" s="402">
        <v>-0.25660411127655797</v>
      </c>
      <c r="I5" s="699">
        <v>-9.4378526519426131</v>
      </c>
      <c r="K5" s="246"/>
    </row>
    <row r="6" spans="1:71" s="13" customFormat="1" ht="15" x14ac:dyDescent="0.2">
      <c r="A6" s="16" t="s">
        <v>519</v>
      </c>
      <c r="B6" s="241">
        <v>8158.6260100000063</v>
      </c>
      <c r="C6" s="454">
        <v>59.222633040918836</v>
      </c>
      <c r="D6" s="241">
        <v>9144.1418599999924</v>
      </c>
      <c r="E6" s="454">
        <v>61.884410234199962</v>
      </c>
      <c r="F6" s="241">
        <v>9823.8848900000012</v>
      </c>
      <c r="G6" s="454">
        <v>61.296284071582932</v>
      </c>
      <c r="H6" s="402">
        <v>-10.77756518969826</v>
      </c>
      <c r="I6" s="402">
        <v>-16.951123701531834</v>
      </c>
      <c r="K6" s="246"/>
    </row>
    <row r="7" spans="1:71" s="69" customFormat="1" ht="12.75" x14ac:dyDescent="0.2">
      <c r="A7" s="76" t="s">
        <v>114</v>
      </c>
      <c r="B7" s="77">
        <v>13776.196010000007</v>
      </c>
      <c r="C7" s="78">
        <v>100</v>
      </c>
      <c r="D7" s="77">
        <v>14776.163859999993</v>
      </c>
      <c r="E7" s="78">
        <v>100</v>
      </c>
      <c r="F7" s="77">
        <v>16026.884890000001</v>
      </c>
      <c r="G7" s="78">
        <v>100</v>
      </c>
      <c r="H7" s="78">
        <v>-6.7674388256275515</v>
      </c>
      <c r="I7" s="78">
        <v>-14.043208617566815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2" t="s">
        <v>497</v>
      </c>
    </row>
    <row r="10" spans="1:71" x14ac:dyDescent="0.2">
      <c r="A10" s="452" t="s">
        <v>467</v>
      </c>
    </row>
    <row r="11" spans="1:71" x14ac:dyDescent="0.2">
      <c r="A11" s="438" t="s">
        <v>536</v>
      </c>
    </row>
    <row r="12" spans="1:71" x14ac:dyDescent="0.2">
      <c r="C12" s="1" t="s">
        <v>372</v>
      </c>
    </row>
  </sheetData>
  <mergeCells count="4">
    <mergeCell ref="B3:C3"/>
    <mergeCell ref="D3:E3"/>
    <mergeCell ref="F3:G3"/>
    <mergeCell ref="H3:I3"/>
  </mergeCells>
  <conditionalFormatting sqref="I5">
    <cfRule type="cellIs" dxfId="6" priority="3" operator="between">
      <formula>-0.5</formula>
      <formula>0.5</formula>
    </cfRule>
    <cfRule type="cellIs" dxfId="5"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48" t="s">
        <v>506</v>
      </c>
      <c r="B1" s="848"/>
      <c r="C1" s="848"/>
      <c r="D1" s="848"/>
      <c r="E1" s="848"/>
      <c r="F1" s="848"/>
    </row>
    <row r="2" spans="1:9" x14ac:dyDescent="0.2">
      <c r="A2" s="849"/>
      <c r="B2" s="849"/>
      <c r="C2" s="849"/>
      <c r="D2" s="849"/>
      <c r="E2" s="849"/>
      <c r="F2" s="849"/>
      <c r="I2" s="161" t="s">
        <v>468</v>
      </c>
    </row>
    <row r="3" spans="1:9" x14ac:dyDescent="0.2">
      <c r="A3" s="255"/>
      <c r="B3" s="257"/>
      <c r="C3" s="257"/>
      <c r="D3" s="810">
        <f>INDICE!A3</f>
        <v>44531</v>
      </c>
      <c r="E3" s="810">
        <v>41671</v>
      </c>
      <c r="F3" s="810">
        <f>DATE(YEAR(D3),MONTH(D3)-1,1)</f>
        <v>44501</v>
      </c>
      <c r="G3" s="810"/>
      <c r="H3" s="813">
        <f>DATE(YEAR(D3)-1,MONTH(D3),1)</f>
        <v>44166</v>
      </c>
      <c r="I3" s="813"/>
    </row>
    <row r="4" spans="1:9" x14ac:dyDescent="0.2">
      <c r="A4" s="221"/>
      <c r="B4" s="222"/>
      <c r="C4" s="222"/>
      <c r="D4" s="82" t="s">
        <v>371</v>
      </c>
      <c r="E4" s="184" t="s">
        <v>106</v>
      </c>
      <c r="F4" s="82" t="s">
        <v>371</v>
      </c>
      <c r="G4" s="184" t="s">
        <v>106</v>
      </c>
      <c r="H4" s="82" t="s">
        <v>371</v>
      </c>
      <c r="I4" s="184" t="s">
        <v>106</v>
      </c>
    </row>
    <row r="5" spans="1:9" x14ac:dyDescent="0.2">
      <c r="A5" s="551" t="s">
        <v>370</v>
      </c>
      <c r="B5" s="166"/>
      <c r="C5" s="166"/>
      <c r="D5" s="402">
        <v>114.68377067168755</v>
      </c>
      <c r="E5" s="457">
        <v>100</v>
      </c>
      <c r="F5" s="402">
        <v>121.74913783606269</v>
      </c>
      <c r="G5" s="457">
        <v>100</v>
      </c>
      <c r="H5" s="402">
        <v>102.5724030037547</v>
      </c>
      <c r="I5" s="457">
        <v>100</v>
      </c>
    </row>
    <row r="6" spans="1:9" x14ac:dyDescent="0.2">
      <c r="A6" s="592" t="s">
        <v>465</v>
      </c>
      <c r="B6" s="166"/>
      <c r="C6" s="166"/>
      <c r="D6" s="402">
        <v>68.847159313424996</v>
      </c>
      <c r="E6" s="457">
        <v>60.03217273917344</v>
      </c>
      <c r="F6" s="402">
        <v>75.791792924073903</v>
      </c>
      <c r="G6" s="457">
        <v>62.252426810717019</v>
      </c>
      <c r="H6" s="402">
        <v>62.494899874843554</v>
      </c>
      <c r="I6" s="457">
        <v>60.927596551048822</v>
      </c>
    </row>
    <row r="7" spans="1:9" x14ac:dyDescent="0.2">
      <c r="A7" s="592" t="s">
        <v>466</v>
      </c>
      <c r="B7" s="166"/>
      <c r="C7" s="166"/>
      <c r="D7" s="402">
        <v>45.836611358262552</v>
      </c>
      <c r="E7" s="457">
        <v>39.96782726082656</v>
      </c>
      <c r="F7" s="402">
        <v>45.957344911988791</v>
      </c>
      <c r="G7" s="457">
        <v>37.747573189282988</v>
      </c>
      <c r="H7" s="402">
        <v>40.077503128911133</v>
      </c>
      <c r="I7" s="457">
        <v>39.072403448951157</v>
      </c>
    </row>
    <row r="8" spans="1:9" x14ac:dyDescent="0.2">
      <c r="A8" s="552" t="s">
        <v>619</v>
      </c>
      <c r="B8" s="254"/>
      <c r="C8" s="254"/>
      <c r="D8" s="450">
        <v>90</v>
      </c>
      <c r="E8" s="458"/>
      <c r="F8" s="450">
        <v>90</v>
      </c>
      <c r="G8" s="458"/>
      <c r="H8" s="450">
        <v>90</v>
      </c>
      <c r="I8" s="458"/>
    </row>
    <row r="9" spans="1:9" x14ac:dyDescent="0.2">
      <c r="B9" s="133"/>
      <c r="C9" s="133"/>
      <c r="D9" s="133"/>
      <c r="E9" s="226"/>
      <c r="I9" s="161" t="s">
        <v>221</v>
      </c>
    </row>
    <row r="10" spans="1:9" x14ac:dyDescent="0.2">
      <c r="A10" s="409" t="s">
        <v>580</v>
      </c>
      <c r="B10" s="252"/>
      <c r="C10" s="252"/>
      <c r="D10" s="252"/>
      <c r="E10" s="252"/>
      <c r="F10" s="252"/>
      <c r="G10" s="252"/>
      <c r="H10" s="252"/>
      <c r="I10" s="252"/>
    </row>
    <row r="11" spans="1:9" x14ac:dyDescent="0.2">
      <c r="A11" s="409" t="s">
        <v>557</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H9" sqref="H9"/>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48" t="s">
        <v>469</v>
      </c>
      <c r="B1" s="848"/>
      <c r="C1" s="848"/>
      <c r="D1" s="848"/>
      <c r="E1" s="256"/>
      <c r="F1" s="1"/>
      <c r="G1" s="1"/>
      <c r="H1" s="1"/>
      <c r="I1" s="1"/>
    </row>
    <row r="2" spans="1:40" ht="15" x14ac:dyDescent="0.2">
      <c r="A2" s="848"/>
      <c r="B2" s="848"/>
      <c r="C2" s="848"/>
      <c r="D2" s="848"/>
      <c r="E2" s="256"/>
      <c r="F2" s="1"/>
      <c r="G2" s="212"/>
      <c r="H2" s="251"/>
      <c r="I2" s="250" t="s">
        <v>151</v>
      </c>
    </row>
    <row r="3" spans="1:40" x14ac:dyDescent="0.2">
      <c r="A3" s="255"/>
      <c r="B3" s="858">
        <f>INDICE!A3</f>
        <v>44531</v>
      </c>
      <c r="C3" s="859">
        <v>41671</v>
      </c>
      <c r="D3" s="858">
        <f>DATE(YEAR(B3),MONTH(B3)-1,1)</f>
        <v>44501</v>
      </c>
      <c r="E3" s="859"/>
      <c r="F3" s="858">
        <f>DATE(YEAR(B3)-1,MONTH(B3),1)</f>
        <v>44166</v>
      </c>
      <c r="G3" s="859"/>
      <c r="H3" s="803" t="s">
        <v>424</v>
      </c>
      <c r="I3" s="803"/>
    </row>
    <row r="4" spans="1:40" x14ac:dyDescent="0.2">
      <c r="A4" s="221"/>
      <c r="B4" s="184" t="s">
        <v>47</v>
      </c>
      <c r="C4" s="184" t="s">
        <v>106</v>
      </c>
      <c r="D4" s="184" t="s">
        <v>47</v>
      </c>
      <c r="E4" s="184" t="s">
        <v>106</v>
      </c>
      <c r="F4" s="184" t="s">
        <v>47</v>
      </c>
      <c r="G4" s="184" t="s">
        <v>106</v>
      </c>
      <c r="H4" s="738">
        <f>D3</f>
        <v>44501</v>
      </c>
      <c r="I4" s="738">
        <f>F3</f>
        <v>44166</v>
      </c>
    </row>
    <row r="5" spans="1:40" x14ac:dyDescent="0.2">
      <c r="A5" s="551" t="s">
        <v>48</v>
      </c>
      <c r="B5" s="240">
        <v>441.37799999999999</v>
      </c>
      <c r="C5" s="247">
        <v>7.8570983539145933</v>
      </c>
      <c r="D5" s="240">
        <v>435.53</v>
      </c>
      <c r="E5" s="247">
        <v>7.7331018948434496</v>
      </c>
      <c r="F5" s="240">
        <v>436</v>
      </c>
      <c r="G5" s="247">
        <v>7.0288570046751566</v>
      </c>
      <c r="H5" s="447">
        <v>1.3427318439602354</v>
      </c>
      <c r="I5" s="402">
        <v>1.2334862385321068</v>
      </c>
    </row>
    <row r="6" spans="1:40" x14ac:dyDescent="0.2">
      <c r="A6" s="592" t="s">
        <v>49</v>
      </c>
      <c r="B6" s="240">
        <v>333.65899999999999</v>
      </c>
      <c r="C6" s="247">
        <v>5.9395610557589853</v>
      </c>
      <c r="D6" s="240">
        <v>332.19900000000001</v>
      </c>
      <c r="E6" s="247">
        <v>5.8983967037060578</v>
      </c>
      <c r="F6" s="240">
        <v>336</v>
      </c>
      <c r="G6" s="247">
        <v>5.4167338384652588</v>
      </c>
      <c r="H6" s="447">
        <v>0.43949560353883649</v>
      </c>
      <c r="I6" s="402">
        <v>-0.69672619047619289</v>
      </c>
    </row>
    <row r="7" spans="1:40" x14ac:dyDescent="0.2">
      <c r="A7" s="592" t="s">
        <v>122</v>
      </c>
      <c r="B7" s="240">
        <v>3216.4409999999998</v>
      </c>
      <c r="C7" s="247">
        <v>57.256803208504749</v>
      </c>
      <c r="D7" s="240">
        <v>3224.2550000000001</v>
      </c>
      <c r="E7" s="247">
        <v>57.248622253251149</v>
      </c>
      <c r="F7" s="240">
        <v>3416</v>
      </c>
      <c r="G7" s="247">
        <v>55.070127357730122</v>
      </c>
      <c r="H7" s="402">
        <v>-0.24235055850112058</v>
      </c>
      <c r="I7" s="699">
        <v>-5.8418911007025818</v>
      </c>
    </row>
    <row r="8" spans="1:40" x14ac:dyDescent="0.2">
      <c r="A8" s="592" t="s">
        <v>123</v>
      </c>
      <c r="B8" s="240">
        <v>35</v>
      </c>
      <c r="C8" s="247">
        <v>0.62304519569849592</v>
      </c>
      <c r="D8" s="240">
        <v>48.250999999999998</v>
      </c>
      <c r="E8" s="247">
        <v>0.85672605682293146</v>
      </c>
      <c r="F8" s="240">
        <v>93</v>
      </c>
      <c r="G8" s="247">
        <v>1.4992745445752056</v>
      </c>
      <c r="H8" s="447">
        <v>-27.462643261279553</v>
      </c>
      <c r="I8" s="402">
        <v>-62.365591397849464</v>
      </c>
    </row>
    <row r="9" spans="1:40" x14ac:dyDescent="0.2">
      <c r="A9" s="552" t="s">
        <v>369</v>
      </c>
      <c r="B9" s="450">
        <v>1591.0920000000001</v>
      </c>
      <c r="C9" s="455">
        <v>28.323492186123183</v>
      </c>
      <c r="D9" s="450">
        <v>1591.787</v>
      </c>
      <c r="E9" s="455">
        <v>28.26315309137642</v>
      </c>
      <c r="F9" s="450">
        <v>1922</v>
      </c>
      <c r="G9" s="455">
        <v>30.985007254554247</v>
      </c>
      <c r="H9" s="96">
        <v>-4.3661620556012602E-2</v>
      </c>
      <c r="I9" s="456">
        <v>-17.216857440166486</v>
      </c>
    </row>
    <row r="10" spans="1:40" s="69" customFormat="1" x14ac:dyDescent="0.2">
      <c r="A10" s="76" t="s">
        <v>114</v>
      </c>
      <c r="B10" s="77">
        <v>5617.57</v>
      </c>
      <c r="C10" s="253">
        <v>100</v>
      </c>
      <c r="D10" s="77">
        <v>5632.0219999999999</v>
      </c>
      <c r="E10" s="253">
        <v>100</v>
      </c>
      <c r="F10" s="77">
        <v>6203</v>
      </c>
      <c r="G10" s="253">
        <v>100</v>
      </c>
      <c r="H10" s="645">
        <v>-0.25660411127655797</v>
      </c>
      <c r="I10" s="78">
        <v>-9.4378526519426131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221</v>
      </c>
    </row>
    <row r="12" spans="1:40" s="243" customFormat="1" ht="12.75" x14ac:dyDescent="0.2">
      <c r="A12" s="453" t="s">
        <v>497</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467</v>
      </c>
      <c r="B13" s="252"/>
      <c r="C13" s="252"/>
      <c r="D13" s="252"/>
      <c r="E13" s="252"/>
      <c r="F13" s="252"/>
      <c r="G13" s="252"/>
      <c r="H13" s="252"/>
      <c r="I13" s="252"/>
    </row>
    <row r="14" spans="1:40" x14ac:dyDescent="0.2">
      <c r="A14" s="438" t="s">
        <v>535</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I9">
    <cfRule type="cellIs" dxfId="4" priority="28" operator="equal">
      <formula>0</formula>
    </cfRule>
  </conditionalFormatting>
  <conditionalFormatting sqref="I7">
    <cfRule type="cellIs" dxfId="3" priority="9" operator="between">
      <formula>-0.5</formula>
      <formula>0.5</formula>
    </cfRule>
    <cfRule type="cellIs" dxfId="2" priority="10" operator="between">
      <formula>0</formula>
      <formula>0.49</formula>
    </cfRule>
  </conditionalFormatting>
  <conditionalFormatting sqref="H9">
    <cfRule type="cellIs" dxfId="1" priority="1" operator="between">
      <formula>0</formula>
      <formula>0.5</formula>
    </cfRule>
    <cfRule type="cellIs" dxfId="0" priority="2" operator="between">
      <formula>-0.5</formula>
      <formula>0.49</formula>
    </cfRule>
  </conditionalFormatting>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848" t="s">
        <v>40</v>
      </c>
      <c r="B1" s="848"/>
      <c r="C1" s="848"/>
      <c r="D1" s="11"/>
      <c r="E1" s="11"/>
      <c r="F1" s="11"/>
      <c r="G1" s="11"/>
      <c r="H1" s="11"/>
      <c r="I1" s="11"/>
      <c r="J1" s="11"/>
      <c r="K1" s="11"/>
      <c r="L1" s="11"/>
    </row>
    <row r="2" spans="1:47" x14ac:dyDescent="0.2">
      <c r="A2" s="848"/>
      <c r="B2" s="848"/>
      <c r="C2" s="848"/>
      <c r="D2" s="261"/>
      <c r="E2" s="11"/>
      <c r="F2" s="11"/>
      <c r="H2" s="11"/>
      <c r="I2" s="11"/>
      <c r="J2" s="11"/>
      <c r="K2" s="11"/>
    </row>
    <row r="3" spans="1:47" x14ac:dyDescent="0.2">
      <c r="A3" s="260"/>
      <c r="B3" s="11"/>
      <c r="C3" s="11"/>
      <c r="D3" s="11"/>
      <c r="E3" s="11"/>
      <c r="F3" s="11"/>
      <c r="G3" s="11"/>
      <c r="H3" s="228"/>
      <c r="I3" s="250" t="s">
        <v>499</v>
      </c>
      <c r="J3" s="11"/>
      <c r="K3" s="11"/>
      <c r="L3" s="11"/>
    </row>
    <row r="4" spans="1:47" x14ac:dyDescent="0.2">
      <c r="A4" s="11"/>
      <c r="B4" s="858">
        <f>INDICE!A3</f>
        <v>44531</v>
      </c>
      <c r="C4" s="859">
        <v>41671</v>
      </c>
      <c r="D4" s="858">
        <f>DATE(YEAR(B4),MONTH(B4)-1,1)</f>
        <v>44501</v>
      </c>
      <c r="E4" s="859"/>
      <c r="F4" s="858">
        <f>DATE(YEAR(B4)-1,MONTH(B4),1)</f>
        <v>44166</v>
      </c>
      <c r="G4" s="859"/>
      <c r="H4" s="803" t="s">
        <v>424</v>
      </c>
      <c r="I4" s="803"/>
      <c r="J4" s="11"/>
      <c r="K4" s="11"/>
      <c r="L4" s="11"/>
    </row>
    <row r="5" spans="1:47" x14ac:dyDescent="0.2">
      <c r="A5" s="260"/>
      <c r="B5" s="184" t="s">
        <v>54</v>
      </c>
      <c r="C5" s="184" t="s">
        <v>106</v>
      </c>
      <c r="D5" s="184" t="s">
        <v>54</v>
      </c>
      <c r="E5" s="184" t="s">
        <v>106</v>
      </c>
      <c r="F5" s="184" t="s">
        <v>54</v>
      </c>
      <c r="G5" s="184" t="s">
        <v>106</v>
      </c>
      <c r="H5" s="287">
        <f>D4</f>
        <v>44501</v>
      </c>
      <c r="I5" s="287">
        <f>F4</f>
        <v>44166</v>
      </c>
      <c r="J5" s="11"/>
      <c r="K5" s="11"/>
      <c r="L5" s="11"/>
    </row>
    <row r="6" spans="1:47" ht="15" customHeight="1" x14ac:dyDescent="0.2">
      <c r="A6" s="11" t="s">
        <v>374</v>
      </c>
      <c r="B6" s="230">
        <v>15588.30575</v>
      </c>
      <c r="C6" s="229">
        <v>40.708438948100515</v>
      </c>
      <c r="D6" s="230">
        <v>14317.284850000002</v>
      </c>
      <c r="E6" s="229">
        <v>35.579665772929559</v>
      </c>
      <c r="F6" s="230">
        <v>10181.14256</v>
      </c>
      <c r="G6" s="229">
        <v>27.099429555120402</v>
      </c>
      <c r="H6" s="229">
        <v>8.8775275013124961</v>
      </c>
      <c r="I6" s="229">
        <v>53.109591169500327</v>
      </c>
      <c r="J6" s="11"/>
      <c r="K6" s="11"/>
      <c r="L6" s="11"/>
    </row>
    <row r="7" spans="1:47" x14ac:dyDescent="0.2">
      <c r="A7" s="259" t="s">
        <v>373</v>
      </c>
      <c r="B7" s="230">
        <v>22704.260000000002</v>
      </c>
      <c r="C7" s="229">
        <v>59.291561051899478</v>
      </c>
      <c r="D7" s="230">
        <v>25922.792000000001</v>
      </c>
      <c r="E7" s="229">
        <v>64.420334227070441</v>
      </c>
      <c r="F7" s="230">
        <v>27388.440000000002</v>
      </c>
      <c r="G7" s="229">
        <v>72.900570444879591</v>
      </c>
      <c r="H7" s="685">
        <v>-12.415838540848528</v>
      </c>
      <c r="I7" s="685">
        <v>-17.102763063540678</v>
      </c>
      <c r="J7" s="11"/>
      <c r="K7" s="11"/>
      <c r="L7" s="11"/>
    </row>
    <row r="8" spans="1:47" x14ac:dyDescent="0.2">
      <c r="A8" s="173" t="s">
        <v>114</v>
      </c>
      <c r="B8" s="174">
        <v>38292.565750000002</v>
      </c>
      <c r="C8" s="175">
        <v>100</v>
      </c>
      <c r="D8" s="174">
        <v>40240.076850000005</v>
      </c>
      <c r="E8" s="175">
        <v>100</v>
      </c>
      <c r="F8" s="174">
        <v>37569.582560000003</v>
      </c>
      <c r="G8" s="175">
        <v>100</v>
      </c>
      <c r="H8" s="78">
        <v>-4.8397300712411617</v>
      </c>
      <c r="I8" s="78">
        <v>1.9243844108338664</v>
      </c>
      <c r="J8" s="230"/>
      <c r="K8" s="11"/>
    </row>
    <row r="9" spans="1:47" s="243" customFormat="1" x14ac:dyDescent="0.2">
      <c r="A9" s="11"/>
      <c r="B9" s="11"/>
      <c r="C9" s="11"/>
      <c r="D9" s="11"/>
      <c r="E9" s="11"/>
      <c r="F9" s="11"/>
      <c r="H9" s="11"/>
      <c r="I9" s="161" t="s">
        <v>221</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3" t="s">
        <v>497</v>
      </c>
      <c r="B10" s="244"/>
      <c r="C10" s="245"/>
      <c r="D10" s="244"/>
      <c r="E10" s="244"/>
      <c r="F10" s="244"/>
      <c r="G10" s="244"/>
      <c r="H10" s="11"/>
      <c r="I10" s="11"/>
      <c r="J10" s="11"/>
      <c r="K10" s="11"/>
      <c r="L10" s="11"/>
    </row>
    <row r="11" spans="1:47" x14ac:dyDescent="0.2">
      <c r="A11" s="133" t="s">
        <v>498</v>
      </c>
      <c r="B11" s="11"/>
      <c r="C11" s="258"/>
      <c r="D11" s="11"/>
      <c r="E11" s="11"/>
      <c r="F11" s="11"/>
      <c r="G11" s="11"/>
      <c r="H11" s="11"/>
      <c r="I11" s="11"/>
      <c r="J11" s="11"/>
      <c r="K11" s="11"/>
      <c r="L11" s="11"/>
    </row>
    <row r="12" spans="1:47" x14ac:dyDescent="0.2">
      <c r="A12" s="133" t="s">
        <v>467</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688"/>
      <c r="C14" s="11"/>
      <c r="D14" s="230"/>
      <c r="E14" s="230"/>
      <c r="F14" s="632"/>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372</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60" t="s">
        <v>1</v>
      </c>
      <c r="B1" s="860"/>
      <c r="C1" s="860"/>
      <c r="D1" s="860"/>
      <c r="E1" s="262"/>
      <c r="F1" s="262"/>
      <c r="G1" s="263"/>
    </row>
    <row r="2" spans="1:7" x14ac:dyDescent="0.2">
      <c r="A2" s="860"/>
      <c r="B2" s="860"/>
      <c r="C2" s="860"/>
      <c r="D2" s="860"/>
      <c r="E2" s="263"/>
      <c r="F2" s="263"/>
      <c r="G2" s="263"/>
    </row>
    <row r="3" spans="1:7" x14ac:dyDescent="0.2">
      <c r="A3" s="408"/>
      <c r="B3" s="408"/>
      <c r="C3" s="408"/>
      <c r="D3" s="263"/>
      <c r="E3" s="263"/>
      <c r="F3" s="263"/>
      <c r="G3" s="263"/>
    </row>
    <row r="4" spans="1:7" x14ac:dyDescent="0.2">
      <c r="A4" s="262" t="s">
        <v>375</v>
      </c>
      <c r="B4" s="263"/>
      <c r="C4" s="263"/>
      <c r="D4" s="263"/>
      <c r="E4" s="263"/>
      <c r="F4" s="263"/>
      <c r="G4" s="263"/>
    </row>
    <row r="5" spans="1:7" x14ac:dyDescent="0.2">
      <c r="A5" s="264"/>
      <c r="B5" s="264" t="s">
        <v>376</v>
      </c>
      <c r="C5" s="264" t="s">
        <v>377</v>
      </c>
      <c r="D5" s="264" t="s">
        <v>378</v>
      </c>
      <c r="E5" s="264" t="s">
        <v>379</v>
      </c>
      <c r="F5" s="264" t="s">
        <v>54</v>
      </c>
      <c r="G5" s="263"/>
    </row>
    <row r="6" spans="1:7" x14ac:dyDescent="0.2">
      <c r="A6" s="265" t="s">
        <v>376</v>
      </c>
      <c r="B6" s="266">
        <v>1</v>
      </c>
      <c r="C6" s="266">
        <v>238.8</v>
      </c>
      <c r="D6" s="266">
        <v>0.23880000000000001</v>
      </c>
      <c r="E6" s="267" t="s">
        <v>380</v>
      </c>
      <c r="F6" s="267">
        <v>0.27779999999999999</v>
      </c>
      <c r="G6" s="263"/>
    </row>
    <row r="7" spans="1:7" x14ac:dyDescent="0.2">
      <c r="A7" s="262" t="s">
        <v>377</v>
      </c>
      <c r="B7" s="268" t="s">
        <v>381</v>
      </c>
      <c r="C7" s="263">
        <v>1</v>
      </c>
      <c r="D7" s="269" t="s">
        <v>382</v>
      </c>
      <c r="E7" s="269" t="s">
        <v>383</v>
      </c>
      <c r="F7" s="268" t="s">
        <v>384</v>
      </c>
      <c r="G7" s="263"/>
    </row>
    <row r="8" spans="1:7" x14ac:dyDescent="0.2">
      <c r="A8" s="262" t="s">
        <v>378</v>
      </c>
      <c r="B8" s="268">
        <v>4.1867999999999999</v>
      </c>
      <c r="C8" s="269" t="s">
        <v>385</v>
      </c>
      <c r="D8" s="263">
        <v>1</v>
      </c>
      <c r="E8" s="269" t="s">
        <v>386</v>
      </c>
      <c r="F8" s="268">
        <v>1.163</v>
      </c>
      <c r="G8" s="263"/>
    </row>
    <row r="9" spans="1:7" x14ac:dyDescent="0.2">
      <c r="A9" s="262" t="s">
        <v>379</v>
      </c>
      <c r="B9" s="268" t="s">
        <v>387</v>
      </c>
      <c r="C9" s="269" t="s">
        <v>388</v>
      </c>
      <c r="D9" s="269" t="s">
        <v>389</v>
      </c>
      <c r="E9" s="268">
        <v>1</v>
      </c>
      <c r="F9" s="270">
        <v>11630</v>
      </c>
      <c r="G9" s="263"/>
    </row>
    <row r="10" spans="1:7" x14ac:dyDescent="0.2">
      <c r="A10" s="271" t="s">
        <v>54</v>
      </c>
      <c r="B10" s="272">
        <v>3.6</v>
      </c>
      <c r="C10" s="272">
        <v>860</v>
      </c>
      <c r="D10" s="272">
        <v>0.86</v>
      </c>
      <c r="E10" s="273" t="s">
        <v>390</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391</v>
      </c>
      <c r="B13" s="263"/>
      <c r="C13" s="263"/>
      <c r="D13" s="263"/>
      <c r="E13" s="263"/>
      <c r="F13" s="263"/>
      <c r="G13" s="263"/>
    </row>
    <row r="14" spans="1:7" x14ac:dyDescent="0.2">
      <c r="A14" s="264"/>
      <c r="B14" s="274" t="s">
        <v>392</v>
      </c>
      <c r="C14" s="264" t="s">
        <v>393</v>
      </c>
      <c r="D14" s="264" t="s">
        <v>394</v>
      </c>
      <c r="E14" s="264" t="s">
        <v>395</v>
      </c>
      <c r="F14" s="264" t="s">
        <v>396</v>
      </c>
      <c r="G14" s="263"/>
    </row>
    <row r="15" spans="1:7" x14ac:dyDescent="0.2">
      <c r="A15" s="265" t="s">
        <v>392</v>
      </c>
      <c r="B15" s="266">
        <v>1</v>
      </c>
      <c r="C15" s="266">
        <v>2.3810000000000001E-2</v>
      </c>
      <c r="D15" s="266">
        <v>0.13370000000000001</v>
      </c>
      <c r="E15" s="266">
        <v>3.7850000000000001</v>
      </c>
      <c r="F15" s="266">
        <v>3.8E-3</v>
      </c>
      <c r="G15" s="263"/>
    </row>
    <row r="16" spans="1:7" x14ac:dyDescent="0.2">
      <c r="A16" s="262" t="s">
        <v>393</v>
      </c>
      <c r="B16" s="263">
        <v>42</v>
      </c>
      <c r="C16" s="263">
        <v>1</v>
      </c>
      <c r="D16" s="263">
        <v>5.6150000000000002</v>
      </c>
      <c r="E16" s="263">
        <v>159</v>
      </c>
      <c r="F16" s="263">
        <v>0.159</v>
      </c>
      <c r="G16" s="263"/>
    </row>
    <row r="17" spans="1:47" x14ac:dyDescent="0.2">
      <c r="A17" s="262" t="s">
        <v>394</v>
      </c>
      <c r="B17" s="263">
        <v>7.48</v>
      </c>
      <c r="C17" s="263">
        <v>0.17810000000000001</v>
      </c>
      <c r="D17" s="263">
        <v>1</v>
      </c>
      <c r="E17" s="263">
        <v>28.3</v>
      </c>
      <c r="F17" s="263">
        <v>2.8299999999999999E-2</v>
      </c>
      <c r="G17" s="263"/>
    </row>
    <row r="18" spans="1:47" x14ac:dyDescent="0.2">
      <c r="A18" s="262" t="s">
        <v>395</v>
      </c>
      <c r="B18" s="263">
        <v>0.26419999999999999</v>
      </c>
      <c r="C18" s="263">
        <v>6.3E-3</v>
      </c>
      <c r="D18" s="263">
        <v>3.5299999999999998E-2</v>
      </c>
      <c r="E18" s="263">
        <v>1</v>
      </c>
      <c r="F18" s="263">
        <v>1E-3</v>
      </c>
      <c r="G18" s="263"/>
    </row>
    <row r="19" spans="1:47" x14ac:dyDescent="0.2">
      <c r="A19" s="271" t="s">
        <v>396</v>
      </c>
      <c r="B19" s="272">
        <v>264.2</v>
      </c>
      <c r="C19" s="272">
        <v>6.2889999999999997</v>
      </c>
      <c r="D19" s="272">
        <v>35.314700000000002</v>
      </c>
      <c r="E19" s="275">
        <v>1000</v>
      </c>
      <c r="F19" s="272">
        <v>1</v>
      </c>
      <c r="G19" s="263"/>
    </row>
    <row r="20" spans="1:47" x14ac:dyDescent="0.2">
      <c r="A20" s="263"/>
      <c r="B20" s="263"/>
      <c r="C20" s="263"/>
      <c r="D20" s="263"/>
      <c r="E20" s="263"/>
      <c r="F20" s="263"/>
      <c r="G20" s="263"/>
    </row>
    <row r="21" spans="1:47" x14ac:dyDescent="0.2">
      <c r="A21" s="263"/>
      <c r="B21" s="263"/>
      <c r="C21" s="263"/>
      <c r="D21" s="263"/>
      <c r="E21" s="263"/>
      <c r="F21" s="263"/>
      <c r="G21" s="263"/>
    </row>
    <row r="22" spans="1:47" x14ac:dyDescent="0.2">
      <c r="A22" s="262" t="s">
        <v>397</v>
      </c>
      <c r="B22" s="263"/>
      <c r="C22" s="263"/>
      <c r="D22" s="263"/>
      <c r="E22" s="263"/>
      <c r="F22" s="263"/>
      <c r="G22" s="263"/>
    </row>
    <row r="23" spans="1:47" x14ac:dyDescent="0.2">
      <c r="A23" s="276" t="s">
        <v>270</v>
      </c>
      <c r="B23" s="276"/>
      <c r="C23" s="276"/>
      <c r="D23" s="276"/>
      <c r="E23" s="276"/>
      <c r="F23" s="276"/>
      <c r="G23" s="263"/>
    </row>
    <row r="24" spans="1:47" x14ac:dyDescent="0.2">
      <c r="A24" s="861" t="s">
        <v>398</v>
      </c>
      <c r="B24" s="861"/>
      <c r="C24" s="861"/>
      <c r="D24" s="862" t="s">
        <v>399</v>
      </c>
      <c r="E24" s="862"/>
      <c r="F24" s="862"/>
      <c r="G24" s="263"/>
    </row>
    <row r="25" spans="1:47" x14ac:dyDescent="0.2">
      <c r="A25" s="263"/>
      <c r="B25" s="263"/>
      <c r="C25" s="263"/>
      <c r="D25" s="263"/>
      <c r="E25" s="263"/>
      <c r="F25" s="263"/>
      <c r="G25" s="263"/>
    </row>
    <row r="26" spans="1:47" x14ac:dyDescent="0.2">
      <c r="A26" s="263"/>
      <c r="B26" s="263"/>
      <c r="C26" s="263"/>
      <c r="D26" s="263"/>
      <c r="E26" s="263"/>
      <c r="F26" s="263"/>
      <c r="G26" s="263"/>
    </row>
    <row r="27" spans="1:47" x14ac:dyDescent="0.2">
      <c r="A27" s="6" t="s">
        <v>400</v>
      </c>
      <c r="B27" s="263"/>
      <c r="C27" s="6"/>
      <c r="D27" s="262" t="s">
        <v>401</v>
      </c>
      <c r="E27" s="263"/>
      <c r="F27" s="263"/>
      <c r="G27" s="263"/>
    </row>
    <row r="28" spans="1:47" x14ac:dyDescent="0.2">
      <c r="A28" s="274" t="s">
        <v>270</v>
      </c>
      <c r="B28" s="264" t="s">
        <v>403</v>
      </c>
      <c r="C28" s="3"/>
      <c r="D28" s="265" t="s">
        <v>109</v>
      </c>
      <c r="E28" s="266"/>
      <c r="F28" s="267" t="s">
        <v>404</v>
      </c>
      <c r="G28" s="263"/>
    </row>
    <row r="29" spans="1:47" x14ac:dyDescent="0.2">
      <c r="A29" s="277" t="s">
        <v>558</v>
      </c>
      <c r="B29" s="278" t="s">
        <v>408</v>
      </c>
      <c r="C29" s="3"/>
      <c r="D29" s="271" t="s">
        <v>369</v>
      </c>
      <c r="E29" s="272"/>
      <c r="F29" s="273" t="s">
        <v>409</v>
      </c>
      <c r="G29" s="263"/>
    </row>
    <row r="30" spans="1:47" x14ac:dyDescent="0.2">
      <c r="A30" s="763" t="s">
        <v>671</v>
      </c>
      <c r="B30" s="764" t="s">
        <v>410</v>
      </c>
      <c r="C30" s="3"/>
      <c r="D30" s="765"/>
      <c r="E30" s="766"/>
      <c r="F30" s="767"/>
      <c r="G30" s="263"/>
      <c r="H30" s="686"/>
      <c r="I30" s="686"/>
      <c r="J30" s="686"/>
      <c r="K30" s="686"/>
      <c r="L30" s="686"/>
      <c r="M30" s="686"/>
      <c r="N30" s="686"/>
      <c r="O30" s="686"/>
      <c r="P30" s="686"/>
      <c r="Q30" s="686"/>
      <c r="R30" s="686"/>
      <c r="S30" s="686"/>
      <c r="T30" s="686"/>
      <c r="U30" s="686"/>
      <c r="V30" s="686"/>
      <c r="W30" s="686"/>
      <c r="X30" s="686"/>
      <c r="Y30" s="686"/>
      <c r="Z30" s="686"/>
      <c r="AA30" s="686"/>
      <c r="AB30" s="686"/>
      <c r="AC30" s="686"/>
      <c r="AD30" s="686"/>
      <c r="AE30" s="686"/>
      <c r="AF30" s="686"/>
      <c r="AG30" s="686"/>
      <c r="AH30" s="686"/>
      <c r="AI30" s="686"/>
      <c r="AJ30" s="686"/>
      <c r="AK30" s="686"/>
      <c r="AL30" s="686"/>
      <c r="AM30" s="686"/>
      <c r="AN30" s="686"/>
      <c r="AO30" s="686"/>
      <c r="AP30" s="686"/>
      <c r="AQ30" s="686"/>
      <c r="AR30" s="686"/>
      <c r="AS30" s="686"/>
      <c r="AT30" s="686"/>
      <c r="AU30" s="686"/>
    </row>
    <row r="31" spans="1:47" x14ac:dyDescent="0.2">
      <c r="A31" s="763" t="s">
        <v>672</v>
      </c>
      <c r="B31" s="764" t="s">
        <v>673</v>
      </c>
      <c r="C31" s="3"/>
      <c r="D31" s="765"/>
      <c r="E31" s="766"/>
      <c r="F31" s="767"/>
      <c r="G31" s="263"/>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6"/>
      <c r="AG31" s="686"/>
      <c r="AH31" s="686"/>
      <c r="AI31" s="686"/>
      <c r="AJ31" s="686"/>
      <c r="AK31" s="686"/>
      <c r="AL31" s="686"/>
      <c r="AM31" s="686"/>
      <c r="AN31" s="686"/>
      <c r="AO31" s="686"/>
      <c r="AP31" s="686"/>
      <c r="AQ31" s="686"/>
      <c r="AR31" s="686"/>
      <c r="AS31" s="686"/>
      <c r="AT31" s="686"/>
      <c r="AU31" s="686"/>
    </row>
    <row r="32" spans="1:47" x14ac:dyDescent="0.2">
      <c r="A32" s="65" t="s">
        <v>670</v>
      </c>
      <c r="B32" s="279" t="s">
        <v>674</v>
      </c>
      <c r="C32" s="263"/>
      <c r="D32" s="263"/>
      <c r="E32" s="263"/>
      <c r="F32" s="263"/>
      <c r="G32" s="263"/>
    </row>
    <row r="33" spans="1:47" x14ac:dyDescent="0.2">
      <c r="A33" s="263" t="s">
        <v>668</v>
      </c>
      <c r="B33" s="764"/>
      <c r="C33" s="263"/>
      <c r="D33" s="263"/>
      <c r="E33" s="263"/>
      <c r="F33" s="263"/>
      <c r="G33" s="263"/>
      <c r="H33" s="686"/>
      <c r="I33" s="686"/>
      <c r="J33" s="686"/>
      <c r="K33" s="686"/>
      <c r="L33" s="686"/>
      <c r="M33" s="686"/>
      <c r="N33" s="686"/>
      <c r="O33" s="686"/>
      <c r="P33" s="686"/>
      <c r="Q33" s="686"/>
      <c r="R33" s="686"/>
      <c r="S33" s="686"/>
      <c r="T33" s="686"/>
      <c r="U33" s="686"/>
      <c r="V33" s="686"/>
      <c r="W33" s="686"/>
      <c r="X33" s="686"/>
      <c r="Y33" s="686"/>
      <c r="Z33" s="686"/>
      <c r="AA33" s="686"/>
      <c r="AB33" s="686"/>
      <c r="AC33" s="686"/>
      <c r="AD33" s="686"/>
      <c r="AE33" s="686"/>
      <c r="AF33" s="686"/>
      <c r="AG33" s="686"/>
      <c r="AH33" s="686"/>
      <c r="AI33" s="686"/>
      <c r="AJ33" s="686"/>
      <c r="AK33" s="686"/>
      <c r="AL33" s="686"/>
      <c r="AM33" s="686"/>
      <c r="AN33" s="686"/>
      <c r="AO33" s="686"/>
      <c r="AP33" s="686"/>
      <c r="AQ33" s="686"/>
      <c r="AR33" s="686"/>
      <c r="AS33" s="686"/>
      <c r="AT33" s="686"/>
      <c r="AU33" s="686"/>
    </row>
    <row r="34" spans="1:47" x14ac:dyDescent="0.2">
      <c r="A34" s="263" t="s">
        <v>669</v>
      </c>
      <c r="B34" s="263"/>
      <c r="C34" s="263"/>
      <c r="D34" s="263"/>
      <c r="E34" s="263"/>
      <c r="F34" s="263"/>
      <c r="G34" s="263"/>
    </row>
    <row r="35" spans="1:47" x14ac:dyDescent="0.2">
      <c r="A35" s="263"/>
      <c r="B35" s="263"/>
      <c r="C35" s="263"/>
      <c r="D35" s="263"/>
      <c r="E35" s="263"/>
      <c r="F35" s="263"/>
      <c r="G35" s="263"/>
    </row>
    <row r="36" spans="1:47" x14ac:dyDescent="0.2">
      <c r="A36" s="262" t="s">
        <v>402</v>
      </c>
      <c r="B36" s="263"/>
      <c r="C36" s="263"/>
      <c r="D36" s="263"/>
      <c r="E36" s="262" t="s">
        <v>411</v>
      </c>
      <c r="F36" s="263"/>
      <c r="G36" s="263"/>
    </row>
    <row r="37" spans="1:47" x14ac:dyDescent="0.2">
      <c r="A37" s="276" t="s">
        <v>405</v>
      </c>
      <c r="B37" s="276" t="s">
        <v>406</v>
      </c>
      <c r="C37" s="276" t="s">
        <v>407</v>
      </c>
      <c r="D37" s="263"/>
      <c r="E37" s="264"/>
      <c r="F37" s="264" t="s">
        <v>412</v>
      </c>
      <c r="G37" s="263"/>
    </row>
    <row r="38" spans="1:47" x14ac:dyDescent="0.2">
      <c r="A38" s="1"/>
      <c r="B38" s="1"/>
      <c r="C38" s="1"/>
      <c r="D38" s="1"/>
      <c r="E38" s="265" t="s">
        <v>413</v>
      </c>
      <c r="F38" s="280">
        <v>11.6</v>
      </c>
      <c r="G38" s="263"/>
    </row>
    <row r="39" spans="1:47" x14ac:dyDescent="0.2">
      <c r="A39" s="1"/>
      <c r="B39" s="1"/>
      <c r="C39" s="1"/>
      <c r="D39" s="1"/>
      <c r="E39" s="262" t="s">
        <v>48</v>
      </c>
      <c r="F39" s="280">
        <v>8.5299999999999994</v>
      </c>
      <c r="G39" s="263"/>
    </row>
    <row r="40" spans="1:47" ht="14.25" customHeight="1" x14ac:dyDescent="0.2">
      <c r="A40" s="1"/>
      <c r="B40" s="1"/>
      <c r="C40" s="1"/>
      <c r="D40" s="1"/>
      <c r="E40" s="262" t="s">
        <v>49</v>
      </c>
      <c r="F40" s="280">
        <v>7.88</v>
      </c>
      <c r="G40" s="263"/>
    </row>
    <row r="41" spans="1:47" ht="14.25" customHeight="1" x14ac:dyDescent="0.2">
      <c r="A41" s="1"/>
      <c r="B41" s="1"/>
      <c r="C41" s="1"/>
      <c r="D41" s="1"/>
      <c r="E41" s="597" t="s">
        <v>414</v>
      </c>
      <c r="F41" s="280">
        <v>7.93</v>
      </c>
      <c r="G41" s="263"/>
    </row>
    <row r="42" spans="1:47" x14ac:dyDescent="0.2">
      <c r="A42" s="1"/>
      <c r="B42" s="1"/>
      <c r="C42" s="1"/>
      <c r="D42" s="1"/>
      <c r="E42" s="262" t="s">
        <v>122</v>
      </c>
      <c r="F42" s="280">
        <v>7.46</v>
      </c>
      <c r="G42" s="263"/>
    </row>
    <row r="43" spans="1:47" x14ac:dyDescent="0.2">
      <c r="A43" s="1"/>
      <c r="B43" s="1"/>
      <c r="C43" s="1"/>
      <c r="D43" s="1"/>
      <c r="E43" s="262" t="s">
        <v>123</v>
      </c>
      <c r="F43" s="280">
        <v>6.66</v>
      </c>
      <c r="G43" s="263"/>
    </row>
    <row r="44" spans="1:47" x14ac:dyDescent="0.2">
      <c r="A44" s="1"/>
      <c r="B44" s="1"/>
      <c r="C44" s="1"/>
      <c r="D44" s="1"/>
      <c r="E44" s="271" t="s">
        <v>415</v>
      </c>
      <c r="F44" s="281">
        <v>8</v>
      </c>
      <c r="G44" s="263"/>
    </row>
    <row r="45" spans="1:47" x14ac:dyDescent="0.2">
      <c r="A45" s="263"/>
      <c r="B45" s="263"/>
      <c r="C45" s="263"/>
      <c r="D45" s="263"/>
      <c r="E45" s="263"/>
      <c r="F45" s="263"/>
      <c r="G45" s="263"/>
    </row>
    <row r="46" spans="1:47" ht="15" x14ac:dyDescent="0.25">
      <c r="A46" s="282" t="s">
        <v>568</v>
      </c>
      <c r="B46" s="263"/>
      <c r="C46" s="263"/>
      <c r="D46" s="263"/>
      <c r="E46" s="263"/>
      <c r="F46" s="263"/>
      <c r="G46" s="263"/>
    </row>
    <row r="47" spans="1:47" x14ac:dyDescent="0.2">
      <c r="A47" s="1" t="s">
        <v>569</v>
      </c>
      <c r="B47" s="263"/>
      <c r="C47" s="263"/>
      <c r="D47" s="263"/>
      <c r="E47" s="263"/>
      <c r="F47" s="263"/>
      <c r="G47" s="263"/>
    </row>
    <row r="48" spans="1:47" x14ac:dyDescent="0.2">
      <c r="A48" s="263"/>
      <c r="B48" s="263"/>
      <c r="C48" s="263"/>
      <c r="D48" s="263"/>
      <c r="E48" s="263"/>
      <c r="F48" s="263"/>
      <c r="G48" s="263"/>
    </row>
    <row r="49" spans="1:200" ht="15" x14ac:dyDescent="0.25">
      <c r="A49" s="282" t="s">
        <v>416</v>
      </c>
      <c r="B49" s="1"/>
      <c r="C49" s="1"/>
      <c r="D49" s="1"/>
      <c r="E49" s="1"/>
      <c r="F49" s="1"/>
      <c r="G49" s="1"/>
    </row>
    <row r="50" spans="1:200" ht="14.25" customHeight="1" x14ac:dyDescent="0.2">
      <c r="A50" s="863" t="s">
        <v>610</v>
      </c>
      <c r="B50" s="863"/>
      <c r="C50" s="863"/>
      <c r="D50" s="863"/>
      <c r="E50" s="863"/>
      <c r="F50" s="863"/>
      <c r="G50" s="863"/>
    </row>
    <row r="51" spans="1:200" x14ac:dyDescent="0.2">
      <c r="A51" s="863"/>
      <c r="B51" s="863"/>
      <c r="C51" s="863"/>
      <c r="D51" s="863"/>
      <c r="E51" s="863"/>
      <c r="F51" s="863"/>
      <c r="G51" s="863"/>
    </row>
    <row r="52" spans="1:200" x14ac:dyDescent="0.2">
      <c r="A52" s="863"/>
      <c r="B52" s="863"/>
      <c r="C52" s="863"/>
      <c r="D52" s="863"/>
      <c r="E52" s="863"/>
      <c r="F52" s="863"/>
      <c r="G52" s="863"/>
    </row>
    <row r="53" spans="1:200" ht="15" x14ac:dyDescent="0.25">
      <c r="A53" s="282" t="s">
        <v>417</v>
      </c>
      <c r="B53" s="1"/>
      <c r="C53" s="1"/>
      <c r="D53" s="1"/>
      <c r="E53" s="1"/>
      <c r="F53" s="1"/>
      <c r="G53" s="1"/>
    </row>
    <row r="54" spans="1:200" x14ac:dyDescent="0.2">
      <c r="A54" s="1" t="s">
        <v>563</v>
      </c>
      <c r="B54" s="1"/>
      <c r="C54" s="1"/>
      <c r="D54" s="1"/>
      <c r="E54" s="1"/>
      <c r="F54" s="1"/>
      <c r="G54" s="1"/>
    </row>
    <row r="55" spans="1:200" x14ac:dyDescent="0.2">
      <c r="A55" s="1" t="s">
        <v>573</v>
      </c>
      <c r="B55" s="1"/>
      <c r="C55" s="1"/>
      <c r="D55" s="1"/>
      <c r="E55" s="1"/>
      <c r="F55" s="1"/>
      <c r="G55" s="1"/>
    </row>
    <row r="56" spans="1:200" x14ac:dyDescent="0.2">
      <c r="A56" s="1" t="s">
        <v>564</v>
      </c>
      <c r="B56" s="1"/>
      <c r="C56" s="1"/>
      <c r="D56" s="1"/>
      <c r="E56" s="1"/>
      <c r="F56" s="1"/>
      <c r="G56" s="1"/>
    </row>
    <row r="57" spans="1:200" x14ac:dyDescent="0.2">
      <c r="A57" s="1"/>
      <c r="B57" s="1"/>
      <c r="C57" s="1"/>
      <c r="D57" s="1"/>
      <c r="E57" s="1"/>
      <c r="F57" s="1"/>
      <c r="G57" s="1"/>
    </row>
    <row r="58" spans="1:200" ht="15" x14ac:dyDescent="0.25">
      <c r="A58" s="282" t="s">
        <v>418</v>
      </c>
      <c r="B58" s="1"/>
      <c r="C58" s="1"/>
      <c r="D58" s="1"/>
      <c r="E58" s="1"/>
      <c r="F58" s="1"/>
      <c r="G58" s="1"/>
    </row>
    <row r="59" spans="1:200" ht="14.25" customHeight="1" x14ac:dyDescent="0.2">
      <c r="A59" s="863" t="s">
        <v>645</v>
      </c>
      <c r="B59" s="863"/>
      <c r="C59" s="863"/>
      <c r="D59" s="863"/>
      <c r="E59" s="863"/>
      <c r="F59" s="863"/>
      <c r="G59" s="863"/>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63"/>
      <c r="B60" s="863"/>
      <c r="C60" s="863"/>
      <c r="D60" s="863"/>
      <c r="E60" s="863"/>
      <c r="F60" s="863"/>
      <c r="G60" s="863"/>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63"/>
      <c r="B61" s="863"/>
      <c r="C61" s="863"/>
      <c r="D61" s="863"/>
      <c r="E61" s="863"/>
      <c r="F61" s="863"/>
      <c r="G61" s="863"/>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63"/>
      <c r="B62" s="863"/>
      <c r="C62" s="863"/>
      <c r="D62" s="863"/>
      <c r="E62" s="863"/>
      <c r="F62" s="863"/>
      <c r="G62" s="863"/>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63"/>
      <c r="B63" s="863"/>
      <c r="C63" s="863"/>
      <c r="D63" s="863"/>
      <c r="E63" s="863"/>
      <c r="F63" s="863"/>
      <c r="G63" s="863"/>
    </row>
    <row r="64" spans="1:200" ht="15" x14ac:dyDescent="0.25">
      <c r="A64" s="282" t="s">
        <v>534</v>
      </c>
      <c r="B64" s="1"/>
      <c r="C64" s="1"/>
      <c r="D64" s="1"/>
      <c r="E64" s="1"/>
      <c r="F64" s="1"/>
      <c r="G64" s="1"/>
    </row>
    <row r="65" spans="1:7" x14ac:dyDescent="0.2">
      <c r="A65" s="1" t="s">
        <v>560</v>
      </c>
      <c r="B65" s="1"/>
      <c r="C65" s="1"/>
      <c r="D65" s="1"/>
      <c r="E65" s="1"/>
      <c r="F65" s="1"/>
      <c r="G65" s="1"/>
    </row>
    <row r="66" spans="1:7" x14ac:dyDescent="0.2">
      <c r="A66" s="1" t="s">
        <v>559</v>
      </c>
      <c r="B66" s="1"/>
      <c r="C66" s="1"/>
      <c r="D66" s="1"/>
      <c r="E66" s="1"/>
      <c r="F66" s="1"/>
      <c r="G66" s="1"/>
    </row>
    <row r="67" spans="1:7" x14ac:dyDescent="0.2">
      <c r="A67" s="1"/>
      <c r="B67" s="1"/>
      <c r="C67" s="1"/>
      <c r="D67" s="1"/>
      <c r="E67" s="1"/>
      <c r="F67" s="1"/>
      <c r="G67" s="1"/>
    </row>
    <row r="68" spans="1:7" ht="15" x14ac:dyDescent="0.25">
      <c r="A68" s="282" t="s">
        <v>626</v>
      </c>
      <c r="B68" s="1"/>
      <c r="C68" s="1"/>
      <c r="D68" s="1"/>
      <c r="E68" s="1"/>
      <c r="F68" s="1"/>
      <c r="G68" s="1"/>
    </row>
    <row r="69" spans="1:7" x14ac:dyDescent="0.2">
      <c r="A69" s="1" t="s">
        <v>561</v>
      </c>
      <c r="B69" s="1"/>
      <c r="C69" s="1"/>
      <c r="D69" s="1"/>
      <c r="E69" s="1"/>
      <c r="F69" s="1"/>
      <c r="G69" s="1"/>
    </row>
    <row r="70" spans="1:7" x14ac:dyDescent="0.2">
      <c r="A70" s="1" t="s">
        <v>562</v>
      </c>
      <c r="B70" s="1"/>
      <c r="C70" s="1"/>
      <c r="D70" s="1"/>
      <c r="E70" s="1"/>
      <c r="F70" s="1"/>
      <c r="G70" s="1"/>
    </row>
    <row r="71" spans="1:7" x14ac:dyDescent="0.2">
      <c r="A71" s="1" t="s">
        <v>627</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3" t="s">
        <v>427</v>
      </c>
      <c r="B1" s="566"/>
      <c r="C1" s="566"/>
      <c r="D1" s="566"/>
    </row>
    <row r="2" spans="1:18" x14ac:dyDescent="0.2">
      <c r="A2" s="567"/>
      <c r="B2" s="449"/>
      <c r="C2" s="449"/>
      <c r="D2" s="568"/>
    </row>
    <row r="3" spans="1:18" x14ac:dyDescent="0.2">
      <c r="A3" s="693"/>
      <c r="B3" s="693">
        <v>2019</v>
      </c>
      <c r="C3" s="693">
        <v>2020</v>
      </c>
      <c r="D3" s="693">
        <v>2021</v>
      </c>
    </row>
    <row r="4" spans="1:18" x14ac:dyDescent="0.2">
      <c r="A4" s="18" t="s">
        <v>126</v>
      </c>
      <c r="B4" s="570">
        <v>3.3226964445838352</v>
      </c>
      <c r="C4" s="570">
        <v>-1.3834465118535482</v>
      </c>
      <c r="D4" s="570">
        <v>-19.32459232185418</v>
      </c>
      <c r="Q4" s="571"/>
      <c r="R4" s="571"/>
    </row>
    <row r="5" spans="1:18" x14ac:dyDescent="0.2">
      <c r="A5" s="18" t="s">
        <v>127</v>
      </c>
      <c r="B5" s="570">
        <v>2.6470666026134122</v>
      </c>
      <c r="C5" s="570">
        <v>-1.192087513788624</v>
      </c>
      <c r="D5" s="570">
        <v>-20.755661608692957</v>
      </c>
    </row>
    <row r="6" spans="1:18" x14ac:dyDescent="0.2">
      <c r="A6" s="18" t="s">
        <v>128</v>
      </c>
      <c r="B6" s="570">
        <v>2.3285422576309038</v>
      </c>
      <c r="C6" s="570">
        <v>-2.4650981855077134</v>
      </c>
      <c r="D6" s="570">
        <v>-19.151102041752065</v>
      </c>
    </row>
    <row r="7" spans="1:18" x14ac:dyDescent="0.2">
      <c r="A7" s="18" t="s">
        <v>129</v>
      </c>
      <c r="B7" s="570">
        <v>1.8848428877322918</v>
      </c>
      <c r="C7" s="570">
        <v>-6.2499167722701259</v>
      </c>
      <c r="D7" s="570">
        <v>-13.737038339375131</v>
      </c>
    </row>
    <row r="8" spans="1:18" x14ac:dyDescent="0.2">
      <c r="A8" s="18" t="s">
        <v>130</v>
      </c>
      <c r="B8" s="570">
        <v>2.1200999555098718</v>
      </c>
      <c r="C8" s="570">
        <v>-9.9157566737325933</v>
      </c>
      <c r="D8" s="572">
        <v>-8.5785649219863167</v>
      </c>
    </row>
    <row r="9" spans="1:18" x14ac:dyDescent="0.2">
      <c r="A9" s="18" t="s">
        <v>131</v>
      </c>
      <c r="B9" s="570">
        <v>2.010730275897731</v>
      </c>
      <c r="C9" s="570">
        <v>-11.730373128456408</v>
      </c>
      <c r="D9" s="572">
        <v>-5.1812684628942458</v>
      </c>
    </row>
    <row r="10" spans="1:18" x14ac:dyDescent="0.2">
      <c r="A10" s="18" t="s">
        <v>132</v>
      </c>
      <c r="B10" s="570">
        <v>1.8819626440110828</v>
      </c>
      <c r="C10" s="570">
        <v>-13.400060711958684</v>
      </c>
      <c r="D10" s="753">
        <v>-2.8749105510928668</v>
      </c>
    </row>
    <row r="11" spans="1:18" x14ac:dyDescent="0.2">
      <c r="A11" s="18" t="s">
        <v>133</v>
      </c>
      <c r="B11" s="570">
        <v>1.4509385133528634</v>
      </c>
      <c r="C11" s="570">
        <v>-14.646959424478668</v>
      </c>
      <c r="D11" s="754">
        <v>-0.27866169131321933</v>
      </c>
    </row>
    <row r="12" spans="1:18" x14ac:dyDescent="0.2">
      <c r="A12" s="18" t="s">
        <v>134</v>
      </c>
      <c r="B12" s="570">
        <v>1.1615351583993072</v>
      </c>
      <c r="C12" s="570">
        <v>-15.603977611828443</v>
      </c>
      <c r="D12" s="572">
        <v>2.0148251021751582</v>
      </c>
    </row>
    <row r="13" spans="1:18" x14ac:dyDescent="0.2">
      <c r="A13" s="18" t="s">
        <v>135</v>
      </c>
      <c r="B13" s="570">
        <v>0.64639167810291975</v>
      </c>
      <c r="C13" s="570">
        <v>-16.791264416427683</v>
      </c>
      <c r="D13" s="572">
        <v>4.3685155911101541</v>
      </c>
    </row>
    <row r="14" spans="1:18" x14ac:dyDescent="0.2">
      <c r="A14" s="18" t="s">
        <v>136</v>
      </c>
      <c r="B14" s="570">
        <v>5.6968122184403405E-2</v>
      </c>
      <c r="C14" s="570">
        <v>-17.940809286069378</v>
      </c>
      <c r="D14" s="570">
        <v>7.7548928427488235</v>
      </c>
    </row>
    <row r="15" spans="1:18" x14ac:dyDescent="0.2">
      <c r="A15" s="449" t="s">
        <v>137</v>
      </c>
      <c r="B15" s="455">
        <v>-0.22378370638721862</v>
      </c>
      <c r="C15" s="455">
        <v>-18.522349811599476</v>
      </c>
      <c r="D15" s="455">
        <v>9.3970300978755823</v>
      </c>
    </row>
    <row r="16" spans="1:18" x14ac:dyDescent="0.2">
      <c r="A16" s="574"/>
      <c r="D16" s="79" t="s">
        <v>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810">
        <f>INDICE!A3</f>
        <v>44531</v>
      </c>
      <c r="C3" s="811"/>
      <c r="D3" s="811" t="s">
        <v>115</v>
      </c>
      <c r="E3" s="811"/>
      <c r="F3" s="811" t="s">
        <v>116</v>
      </c>
      <c r="G3" s="811"/>
      <c r="H3" s="811"/>
    </row>
    <row r="4" spans="1:8" s="69" customFormat="1" x14ac:dyDescent="0.2">
      <c r="A4" s="289"/>
      <c r="B4" s="82" t="s">
        <v>47</v>
      </c>
      <c r="C4" s="82" t="s">
        <v>424</v>
      </c>
      <c r="D4" s="82" t="s">
        <v>47</v>
      </c>
      <c r="E4" s="82" t="s">
        <v>424</v>
      </c>
      <c r="F4" s="82" t="s">
        <v>47</v>
      </c>
      <c r="G4" s="83" t="s">
        <v>424</v>
      </c>
      <c r="H4" s="83" t="s">
        <v>121</v>
      </c>
    </row>
    <row r="5" spans="1:8" x14ac:dyDescent="0.2">
      <c r="A5" s="320" t="s">
        <v>138</v>
      </c>
      <c r="B5" s="329">
        <v>98.252509999999972</v>
      </c>
      <c r="C5" s="322">
        <v>-1.4183455721965226</v>
      </c>
      <c r="D5" s="321">
        <v>810.58046999999999</v>
      </c>
      <c r="E5" s="322">
        <v>3.26455717546972</v>
      </c>
      <c r="F5" s="321">
        <v>810.58046999999999</v>
      </c>
      <c r="G5" s="322">
        <v>3.26455717546972</v>
      </c>
      <c r="H5" s="327">
        <v>45.004473572443246</v>
      </c>
    </row>
    <row r="6" spans="1:8" x14ac:dyDescent="0.2">
      <c r="A6" s="320" t="s">
        <v>139</v>
      </c>
      <c r="B6" s="329">
        <v>67.792319999999989</v>
      </c>
      <c r="C6" s="322">
        <v>12.080932261885767</v>
      </c>
      <c r="D6" s="321">
        <v>474.57985000000014</v>
      </c>
      <c r="E6" s="322">
        <v>11.799024687596722</v>
      </c>
      <c r="F6" s="321">
        <v>474.57985000000014</v>
      </c>
      <c r="G6" s="322">
        <v>11.799024687596722</v>
      </c>
      <c r="H6" s="327">
        <v>26.349285614220499</v>
      </c>
    </row>
    <row r="7" spans="1:8" x14ac:dyDescent="0.2">
      <c r="A7" s="320" t="s">
        <v>140</v>
      </c>
      <c r="B7" s="329">
        <v>7.4698400000000023</v>
      </c>
      <c r="C7" s="322">
        <v>28.331890212894734</v>
      </c>
      <c r="D7" s="321">
        <v>83.181119999999993</v>
      </c>
      <c r="E7" s="322">
        <v>26.099730840277104</v>
      </c>
      <c r="F7" s="321">
        <v>83.181119999999993</v>
      </c>
      <c r="G7" s="322">
        <v>26.099730840277104</v>
      </c>
      <c r="H7" s="327">
        <v>4.6183231095689123</v>
      </c>
    </row>
    <row r="8" spans="1:8" x14ac:dyDescent="0.2">
      <c r="A8" s="323" t="s">
        <v>444</v>
      </c>
      <c r="B8" s="328">
        <v>44.611950000000007</v>
      </c>
      <c r="C8" s="325">
        <v>15.135219255775375</v>
      </c>
      <c r="D8" s="324">
        <v>432.76943999999997</v>
      </c>
      <c r="E8" s="326">
        <v>-47.026893559354491</v>
      </c>
      <c r="F8" s="324">
        <v>432.76943999999997</v>
      </c>
      <c r="G8" s="326">
        <v>-47.026893559354491</v>
      </c>
      <c r="H8" s="494">
        <v>24.027917703767354</v>
      </c>
    </row>
    <row r="9" spans="1:8" s="69" customFormat="1" x14ac:dyDescent="0.2">
      <c r="A9" s="290" t="s">
        <v>114</v>
      </c>
      <c r="B9" s="61">
        <v>218.12661999999997</v>
      </c>
      <c r="C9" s="62">
        <v>6.5490559445187557</v>
      </c>
      <c r="D9" s="61">
        <v>1801.11088</v>
      </c>
      <c r="E9" s="62">
        <v>-13.920226789272538</v>
      </c>
      <c r="F9" s="61">
        <v>1801.11088</v>
      </c>
      <c r="G9" s="62">
        <v>-13.920226789272538</v>
      </c>
      <c r="H9" s="62">
        <v>100</v>
      </c>
    </row>
    <row r="10" spans="1:8" x14ac:dyDescent="0.2">
      <c r="A10" s="314"/>
      <c r="B10" s="313"/>
      <c r="C10" s="319"/>
      <c r="D10" s="313"/>
      <c r="E10" s="319"/>
      <c r="F10" s="313"/>
      <c r="G10" s="319"/>
      <c r="H10" s="79" t="s">
        <v>221</v>
      </c>
    </row>
    <row r="11" spans="1:8" x14ac:dyDescent="0.2">
      <c r="A11" s="291" t="s">
        <v>482</v>
      </c>
      <c r="B11" s="313"/>
      <c r="C11" s="313"/>
      <c r="D11" s="313"/>
      <c r="E11" s="313"/>
      <c r="F11" s="313"/>
      <c r="G11" s="319"/>
      <c r="H11" s="319"/>
    </row>
    <row r="12" spans="1:8" x14ac:dyDescent="0.2">
      <c r="A12" s="291" t="s">
        <v>522</v>
      </c>
      <c r="B12" s="313"/>
      <c r="C12" s="313"/>
      <c r="D12" s="313"/>
      <c r="E12" s="313"/>
      <c r="F12" s="313"/>
      <c r="G12" s="319"/>
      <c r="H12" s="319"/>
    </row>
    <row r="13" spans="1:8" ht="14.25" x14ac:dyDescent="0.2">
      <c r="A13" s="133" t="s">
        <v>536</v>
      </c>
      <c r="B13" s="1"/>
      <c r="C13" s="1"/>
      <c r="D13" s="1"/>
      <c r="E13" s="1"/>
      <c r="F13" s="1"/>
      <c r="G13" s="1"/>
      <c r="H13" s="1"/>
    </row>
    <row r="17" spans="3:21" x14ac:dyDescent="0.2">
      <c r="C17" s="599"/>
      <c r="D17" s="599"/>
      <c r="E17" s="599"/>
      <c r="F17" s="599"/>
      <c r="G17" s="599"/>
      <c r="H17" s="599"/>
      <c r="I17" s="599"/>
      <c r="J17" s="599"/>
      <c r="K17" s="599"/>
      <c r="L17" s="599"/>
      <c r="M17" s="599"/>
      <c r="N17" s="599"/>
      <c r="O17" s="599"/>
      <c r="P17" s="599"/>
      <c r="Q17" s="599"/>
      <c r="R17" s="599"/>
      <c r="S17" s="599"/>
      <c r="T17" s="599"/>
      <c r="U17" s="599"/>
    </row>
  </sheetData>
  <mergeCells count="3">
    <mergeCell ref="B3:C3"/>
    <mergeCell ref="D3:E3"/>
    <mergeCell ref="F3:H3"/>
  </mergeCells>
  <conditionalFormatting sqref="B8">
    <cfRule type="cellIs" dxfId="273" priority="7" operator="between">
      <formula>0</formula>
      <formula>0.5</formula>
    </cfRule>
  </conditionalFormatting>
  <conditionalFormatting sqref="D8">
    <cfRule type="cellIs" dxfId="272" priority="6" operator="between">
      <formula>0</formula>
      <formula>0.5</formula>
    </cfRule>
  </conditionalFormatting>
  <conditionalFormatting sqref="F8">
    <cfRule type="cellIs" dxfId="271" priority="5" operator="between">
      <formula>0</formula>
      <formula>0.5</formula>
    </cfRule>
  </conditionalFormatting>
  <conditionalFormatting sqref="H8">
    <cfRule type="cellIs" dxfId="270" priority="4" operator="between">
      <formula>0</formula>
      <formula>0.5</formula>
    </cfRule>
  </conditionalFormatting>
  <conditionalFormatting sqref="C17:U17">
    <cfRule type="cellIs" dxfId="269"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810">
        <f>INDICE!A3</f>
        <v>44531</v>
      </c>
      <c r="C3" s="811"/>
      <c r="D3" s="812" t="s">
        <v>115</v>
      </c>
      <c r="E3" s="812"/>
      <c r="F3" s="812" t="s">
        <v>116</v>
      </c>
      <c r="G3" s="812"/>
      <c r="H3" s="812"/>
    </row>
    <row r="4" spans="1:14" x14ac:dyDescent="0.2">
      <c r="A4" s="66"/>
      <c r="B4" s="82" t="s">
        <v>47</v>
      </c>
      <c r="C4" s="82" t="s">
        <v>428</v>
      </c>
      <c r="D4" s="82" t="s">
        <v>47</v>
      </c>
      <c r="E4" s="82" t="s">
        <v>424</v>
      </c>
      <c r="F4" s="82" t="s">
        <v>47</v>
      </c>
      <c r="G4" s="83" t="s">
        <v>424</v>
      </c>
      <c r="H4" s="83" t="s">
        <v>106</v>
      </c>
    </row>
    <row r="5" spans="1:14" x14ac:dyDescent="0.2">
      <c r="A5" s="84" t="s">
        <v>183</v>
      </c>
      <c r="B5" s="343">
        <v>420.26683999999983</v>
      </c>
      <c r="C5" s="339">
        <v>19.055934046816894</v>
      </c>
      <c r="D5" s="338">
        <v>4869.9723699999995</v>
      </c>
      <c r="E5" s="340">
        <v>24.267308519717574</v>
      </c>
      <c r="F5" s="338">
        <v>4869.9723699999995</v>
      </c>
      <c r="G5" s="340">
        <v>24.267308519717574</v>
      </c>
      <c r="H5" s="345">
        <v>92.798176223093904</v>
      </c>
    </row>
    <row r="6" spans="1:14" x14ac:dyDescent="0.2">
      <c r="A6" s="84" t="s">
        <v>184</v>
      </c>
      <c r="B6" s="329">
        <v>31.191889999999987</v>
      </c>
      <c r="C6" s="335">
        <v>-1.3847836003201225E-2</v>
      </c>
      <c r="D6" s="321">
        <v>373.00314000000003</v>
      </c>
      <c r="E6" s="322">
        <v>13.099943911390083</v>
      </c>
      <c r="F6" s="321">
        <v>373.00314000000003</v>
      </c>
      <c r="G6" s="322">
        <v>13.099943911390083</v>
      </c>
      <c r="H6" s="327">
        <v>7.107640144062537</v>
      </c>
    </row>
    <row r="7" spans="1:14" x14ac:dyDescent="0.2">
      <c r="A7" s="84" t="s">
        <v>188</v>
      </c>
      <c r="B7" s="344">
        <v>0</v>
      </c>
      <c r="C7" s="336">
        <v>0</v>
      </c>
      <c r="D7" s="335">
        <v>1.651E-2</v>
      </c>
      <c r="E7" s="596">
        <v>-96.256405605187979</v>
      </c>
      <c r="F7" s="335">
        <v>1.651E-2</v>
      </c>
      <c r="G7" s="596">
        <v>-96.256405605187979</v>
      </c>
      <c r="H7" s="344">
        <v>3.1460094083516959E-4</v>
      </c>
    </row>
    <row r="8" spans="1:14" x14ac:dyDescent="0.2">
      <c r="A8" s="84" t="s">
        <v>145</v>
      </c>
      <c r="B8" s="344">
        <v>0</v>
      </c>
      <c r="C8" s="336">
        <v>0</v>
      </c>
      <c r="D8" s="335">
        <v>0.23548000000000002</v>
      </c>
      <c r="E8" s="596">
        <v>32.754538279400172</v>
      </c>
      <c r="F8" s="335">
        <v>0.23548000000000002</v>
      </c>
      <c r="G8" s="336">
        <v>32.754538279400172</v>
      </c>
      <c r="H8" s="344">
        <v>4.4871126316090694E-3</v>
      </c>
    </row>
    <row r="9" spans="1:14" x14ac:dyDescent="0.2">
      <c r="A9" s="342" t="s">
        <v>146</v>
      </c>
      <c r="B9" s="330">
        <v>451.45872999999989</v>
      </c>
      <c r="C9" s="331">
        <v>17.505060141932532</v>
      </c>
      <c r="D9" s="330">
        <v>5243.2274999999991</v>
      </c>
      <c r="E9" s="331">
        <v>23.388438765367962</v>
      </c>
      <c r="F9" s="330">
        <v>5243.2274999999991</v>
      </c>
      <c r="G9" s="331">
        <v>23.388438765367962</v>
      </c>
      <c r="H9" s="331">
        <v>99.910618080728881</v>
      </c>
    </row>
    <row r="10" spans="1:14" x14ac:dyDescent="0.2">
      <c r="A10" s="84" t="s">
        <v>147</v>
      </c>
      <c r="B10" s="344">
        <v>0.25780000000000003</v>
      </c>
      <c r="C10" s="336">
        <v>14.36429775530117</v>
      </c>
      <c r="D10" s="335">
        <v>4.6906899999999982</v>
      </c>
      <c r="E10" s="336">
        <v>20.675115254795404</v>
      </c>
      <c r="F10" s="335">
        <v>4.6906899999999982</v>
      </c>
      <c r="G10" s="336">
        <v>20.675115254795404</v>
      </c>
      <c r="H10" s="327">
        <v>8.9381919271115745E-2</v>
      </c>
    </row>
    <row r="11" spans="1:14" x14ac:dyDescent="0.2">
      <c r="A11" s="60" t="s">
        <v>148</v>
      </c>
      <c r="B11" s="332">
        <v>451.71652999999986</v>
      </c>
      <c r="C11" s="333">
        <v>17.503218474086776</v>
      </c>
      <c r="D11" s="332">
        <v>5247.9181899999994</v>
      </c>
      <c r="E11" s="333">
        <v>23.385959064621737</v>
      </c>
      <c r="F11" s="332">
        <v>5247.9181899999994</v>
      </c>
      <c r="G11" s="333">
        <v>23.385959064621737</v>
      </c>
      <c r="H11" s="333">
        <v>100</v>
      </c>
    </row>
    <row r="12" spans="1:14" x14ac:dyDescent="0.2">
      <c r="A12" s="369" t="s">
        <v>149</v>
      </c>
      <c r="B12" s="334"/>
      <c r="C12" s="334"/>
      <c r="D12" s="334"/>
      <c r="E12" s="334"/>
      <c r="F12" s="334"/>
      <c r="G12" s="334"/>
      <c r="H12" s="334"/>
    </row>
    <row r="13" spans="1:14" x14ac:dyDescent="0.2">
      <c r="A13" s="600" t="s">
        <v>188</v>
      </c>
      <c r="B13" s="601">
        <v>14.109799999999989</v>
      </c>
      <c r="C13" s="602">
        <v>83.073445799890294</v>
      </c>
      <c r="D13" s="603">
        <v>163.57287999999991</v>
      </c>
      <c r="E13" s="602">
        <v>21.227479059038664</v>
      </c>
      <c r="F13" s="603">
        <v>163.57287999999991</v>
      </c>
      <c r="G13" s="602">
        <v>21.227479059038664</v>
      </c>
      <c r="H13" s="604">
        <v>3.1169098693590711</v>
      </c>
    </row>
    <row r="14" spans="1:14" x14ac:dyDescent="0.2">
      <c r="A14" s="605" t="s">
        <v>150</v>
      </c>
      <c r="B14" s="606">
        <v>3.123596119008528</v>
      </c>
      <c r="C14" s="607"/>
      <c r="D14" s="608">
        <v>3.1169098693590711</v>
      </c>
      <c r="E14" s="607"/>
      <c r="F14" s="608">
        <v>3.1169098693590711</v>
      </c>
      <c r="G14" s="607"/>
      <c r="H14" s="609"/>
    </row>
    <row r="15" spans="1:14" x14ac:dyDescent="0.2">
      <c r="A15" s="84"/>
      <c r="B15" s="84"/>
      <c r="C15" s="84"/>
      <c r="D15" s="84"/>
      <c r="E15" s="84"/>
      <c r="F15" s="84"/>
      <c r="G15" s="84"/>
      <c r="H15" s="79" t="s">
        <v>221</v>
      </c>
    </row>
    <row r="16" spans="1:14" x14ac:dyDescent="0.2">
      <c r="A16" s="80" t="s">
        <v>482</v>
      </c>
      <c r="B16" s="84"/>
      <c r="C16" s="84"/>
      <c r="D16" s="84"/>
      <c r="E16" s="84"/>
      <c r="F16" s="85"/>
      <c r="G16" s="84"/>
      <c r="H16" s="84"/>
      <c r="I16" s="88"/>
      <c r="J16" s="88"/>
      <c r="K16" s="88"/>
      <c r="L16" s="88"/>
      <c r="M16" s="88"/>
      <c r="N16" s="88"/>
    </row>
    <row r="17" spans="1:14" x14ac:dyDescent="0.2">
      <c r="A17" s="80" t="s">
        <v>429</v>
      </c>
      <c r="B17" s="84"/>
      <c r="C17" s="84"/>
      <c r="D17" s="84"/>
      <c r="E17" s="84"/>
      <c r="F17" s="84"/>
      <c r="G17" s="84"/>
      <c r="H17" s="84"/>
      <c r="I17" s="88"/>
      <c r="J17" s="88"/>
      <c r="K17" s="88"/>
      <c r="L17" s="88"/>
      <c r="M17" s="88"/>
      <c r="N17" s="88"/>
    </row>
    <row r="18" spans="1:14" x14ac:dyDescent="0.2">
      <c r="A18" s="133" t="s">
        <v>536</v>
      </c>
      <c r="B18" s="84"/>
      <c r="C18" s="84"/>
      <c r="D18" s="84"/>
      <c r="E18" s="84"/>
      <c r="F18" s="84"/>
      <c r="G18" s="84"/>
      <c r="H18" s="84"/>
    </row>
  </sheetData>
  <mergeCells count="3">
    <mergeCell ref="B3:C3"/>
    <mergeCell ref="D3:E3"/>
    <mergeCell ref="F3:H3"/>
  </mergeCells>
  <conditionalFormatting sqref="H8">
    <cfRule type="cellIs" dxfId="268" priority="22" operator="between">
      <formula>0</formula>
      <formula>0.5</formula>
    </cfRule>
  </conditionalFormatting>
  <conditionalFormatting sqref="B10 D10 F10:G10">
    <cfRule type="cellIs" dxfId="267" priority="24" operator="between">
      <formula>0</formula>
      <formula>0.5</formula>
    </cfRule>
  </conditionalFormatting>
  <conditionalFormatting sqref="B8:C8 F8:G8">
    <cfRule type="cellIs" dxfId="266" priority="23" operator="between">
      <formula>0</formula>
      <formula>0.5</formula>
    </cfRule>
  </conditionalFormatting>
  <conditionalFormatting sqref="C8">
    <cfRule type="cellIs" dxfId="265" priority="21" operator="equal">
      <formula>0</formula>
    </cfRule>
  </conditionalFormatting>
  <conditionalFormatting sqref="B8">
    <cfRule type="cellIs" dxfId="264" priority="20" operator="equal">
      <formula>0</formula>
    </cfRule>
  </conditionalFormatting>
  <conditionalFormatting sqref="D8">
    <cfRule type="cellIs" dxfId="263" priority="18" operator="between">
      <formula>0</formula>
      <formula>0.5</formula>
    </cfRule>
  </conditionalFormatting>
  <conditionalFormatting sqref="D8">
    <cfRule type="cellIs" dxfId="262" priority="17" operator="equal">
      <formula>0</formula>
    </cfRule>
  </conditionalFormatting>
  <conditionalFormatting sqref="B7">
    <cfRule type="cellIs" dxfId="261" priority="15" operator="between">
      <formula>0</formula>
      <formula>0.5</formula>
    </cfRule>
  </conditionalFormatting>
  <conditionalFormatting sqref="B7">
    <cfRule type="cellIs" dxfId="260" priority="14" operator="equal">
      <formula>0</formula>
    </cfRule>
  </conditionalFormatting>
  <conditionalFormatting sqref="C7">
    <cfRule type="cellIs" dxfId="259" priority="13" operator="between">
      <formula>0</formula>
      <formula>0.5</formula>
    </cfRule>
  </conditionalFormatting>
  <conditionalFormatting sqref="C7">
    <cfRule type="cellIs" dxfId="258" priority="12" operator="equal">
      <formula>0</formula>
    </cfRule>
  </conditionalFormatting>
  <conditionalFormatting sqref="D7">
    <cfRule type="cellIs" dxfId="257" priority="11" operator="between">
      <formula>0</formula>
      <formula>0.5</formula>
    </cfRule>
  </conditionalFormatting>
  <conditionalFormatting sqref="D7">
    <cfRule type="cellIs" dxfId="256" priority="10" operator="equal">
      <formula>0</formula>
    </cfRule>
  </conditionalFormatting>
  <conditionalFormatting sqref="H7">
    <cfRule type="cellIs" dxfId="255" priority="9" operator="between">
      <formula>0</formula>
      <formula>0.5</formula>
    </cfRule>
  </conditionalFormatting>
  <conditionalFormatting sqref="F7">
    <cfRule type="cellIs" dxfId="254" priority="8" operator="between">
      <formula>0</formula>
      <formula>0.5</formula>
    </cfRule>
  </conditionalFormatting>
  <conditionalFormatting sqref="F7">
    <cfRule type="cellIs" dxfId="253" priority="7" operator="equal">
      <formula>0</formula>
    </cfRule>
  </conditionalFormatting>
  <conditionalFormatting sqref="C6">
    <cfRule type="cellIs" dxfId="252" priority="2" operator="between">
      <formula>-0.5</formula>
      <formula>0.5</formula>
    </cfRule>
  </conditionalFormatting>
  <conditionalFormatting sqref="C6">
    <cfRule type="cellIs" dxfId="251"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614</v>
      </c>
    </row>
    <row r="2" spans="1:12" ht="15.75" x14ac:dyDescent="0.25">
      <c r="A2" s="2"/>
      <c r="B2" s="89"/>
      <c r="H2" s="79" t="s">
        <v>151</v>
      </c>
    </row>
    <row r="3" spans="1:12" ht="13.9" customHeight="1" x14ac:dyDescent="0.2">
      <c r="A3" s="90"/>
      <c r="B3" s="813">
        <f>INDICE!A3</f>
        <v>44531</v>
      </c>
      <c r="C3" s="813"/>
      <c r="D3" s="813"/>
      <c r="E3" s="91"/>
      <c r="F3" s="814" t="s">
        <v>116</v>
      </c>
      <c r="G3" s="814"/>
      <c r="H3" s="814"/>
    </row>
    <row r="4" spans="1:12" x14ac:dyDescent="0.2">
      <c r="A4" s="92"/>
      <c r="B4" s="93" t="s">
        <v>143</v>
      </c>
      <c r="C4" s="500" t="s">
        <v>144</v>
      </c>
      <c r="D4" s="93" t="s">
        <v>152</v>
      </c>
      <c r="E4" s="93"/>
      <c r="F4" s="93" t="s">
        <v>143</v>
      </c>
      <c r="G4" s="500" t="s">
        <v>144</v>
      </c>
      <c r="H4" s="93" t="s">
        <v>152</v>
      </c>
    </row>
    <row r="5" spans="1:12" x14ac:dyDescent="0.2">
      <c r="A5" s="90" t="s">
        <v>153</v>
      </c>
      <c r="B5" s="94">
        <v>63.631840000000004</v>
      </c>
      <c r="C5" s="96">
        <v>3.1100300000000001</v>
      </c>
      <c r="D5" s="346">
        <v>66.741870000000006</v>
      </c>
      <c r="E5" s="94"/>
      <c r="F5" s="94">
        <v>742.85828000000049</v>
      </c>
      <c r="G5" s="96">
        <v>35.795970000000025</v>
      </c>
      <c r="H5" s="346">
        <v>778.6542500000005</v>
      </c>
    </row>
    <row r="6" spans="1:12" x14ac:dyDescent="0.2">
      <c r="A6" s="92" t="s">
        <v>154</v>
      </c>
      <c r="B6" s="95">
        <v>12.67811</v>
      </c>
      <c r="C6" s="96">
        <v>0.62883</v>
      </c>
      <c r="D6" s="347">
        <v>13.306940000000001</v>
      </c>
      <c r="E6" s="95"/>
      <c r="F6" s="95">
        <v>143.5687700000002</v>
      </c>
      <c r="G6" s="96">
        <v>7.4849900000000025</v>
      </c>
      <c r="H6" s="347">
        <v>151.05376000000021</v>
      </c>
    </row>
    <row r="7" spans="1:12" x14ac:dyDescent="0.2">
      <c r="A7" s="92" t="s">
        <v>155</v>
      </c>
      <c r="B7" s="95">
        <v>7.5212799999999982</v>
      </c>
      <c r="C7" s="96">
        <v>0.58375999999999995</v>
      </c>
      <c r="D7" s="347">
        <v>8.1050399999999989</v>
      </c>
      <c r="E7" s="95"/>
      <c r="F7" s="95">
        <v>90.891679999999937</v>
      </c>
      <c r="G7" s="96">
        <v>7.3016500000000022</v>
      </c>
      <c r="H7" s="347">
        <v>98.193329999999946</v>
      </c>
    </row>
    <row r="8" spans="1:12" x14ac:dyDescent="0.2">
      <c r="A8" s="92" t="s">
        <v>156</v>
      </c>
      <c r="B8" s="95">
        <v>14.72804</v>
      </c>
      <c r="C8" s="96">
        <v>0.87018999999999991</v>
      </c>
      <c r="D8" s="347">
        <v>15.598229999999999</v>
      </c>
      <c r="E8" s="95"/>
      <c r="F8" s="95">
        <v>217.33148999999995</v>
      </c>
      <c r="G8" s="96">
        <v>12.365170000000001</v>
      </c>
      <c r="H8" s="347">
        <v>229.69665999999995</v>
      </c>
    </row>
    <row r="9" spans="1:12" x14ac:dyDescent="0.2">
      <c r="A9" s="92" t="s">
        <v>157</v>
      </c>
      <c r="B9" s="95">
        <v>34.043279999999996</v>
      </c>
      <c r="C9" s="96">
        <v>10.00793</v>
      </c>
      <c r="D9" s="347">
        <v>44.051209999999998</v>
      </c>
      <c r="E9" s="95"/>
      <c r="F9" s="95">
        <v>364.66028</v>
      </c>
      <c r="G9" s="96">
        <v>116.94935000000007</v>
      </c>
      <c r="H9" s="347">
        <v>481.60963000000004</v>
      </c>
    </row>
    <row r="10" spans="1:12" x14ac:dyDescent="0.2">
      <c r="A10" s="92" t="s">
        <v>158</v>
      </c>
      <c r="B10" s="95">
        <v>5.1718700000000002</v>
      </c>
      <c r="C10" s="96">
        <v>0.31151000000000001</v>
      </c>
      <c r="D10" s="347">
        <v>5.4833800000000004</v>
      </c>
      <c r="E10" s="95"/>
      <c r="F10" s="95">
        <v>65.202569999999994</v>
      </c>
      <c r="G10" s="96">
        <v>4.0250200000000014</v>
      </c>
      <c r="H10" s="347">
        <v>69.227589999999992</v>
      </c>
    </row>
    <row r="11" spans="1:12" x14ac:dyDescent="0.2">
      <c r="A11" s="92" t="s">
        <v>159</v>
      </c>
      <c r="B11" s="95">
        <v>21.779620000000001</v>
      </c>
      <c r="C11" s="96">
        <v>1.3629899999999993</v>
      </c>
      <c r="D11" s="347">
        <v>23.142610000000001</v>
      </c>
      <c r="E11" s="95"/>
      <c r="F11" s="95">
        <v>265.69961999999987</v>
      </c>
      <c r="G11" s="96">
        <v>17.399890000000028</v>
      </c>
      <c r="H11" s="347">
        <v>283.0995099999999</v>
      </c>
    </row>
    <row r="12" spans="1:12" x14ac:dyDescent="0.2">
      <c r="A12" s="92" t="s">
        <v>516</v>
      </c>
      <c r="B12" s="95">
        <v>17.444409999999998</v>
      </c>
      <c r="C12" s="96">
        <v>0.83158000000000032</v>
      </c>
      <c r="D12" s="347">
        <v>18.275989999999997</v>
      </c>
      <c r="E12" s="95"/>
      <c r="F12" s="95">
        <v>195.55980000000045</v>
      </c>
      <c r="G12" s="96">
        <v>10.050000000000002</v>
      </c>
      <c r="H12" s="347">
        <v>205.60980000000046</v>
      </c>
      <c r="J12" s="96"/>
    </row>
    <row r="13" spans="1:12" x14ac:dyDescent="0.2">
      <c r="A13" s="92" t="s">
        <v>160</v>
      </c>
      <c r="B13" s="95">
        <v>74.653399999999976</v>
      </c>
      <c r="C13" s="96">
        <v>4.6812300000000002</v>
      </c>
      <c r="D13" s="347">
        <v>79.334629999999976</v>
      </c>
      <c r="E13" s="95"/>
      <c r="F13" s="95">
        <v>832.50697999999977</v>
      </c>
      <c r="G13" s="96">
        <v>56.407299999999971</v>
      </c>
      <c r="H13" s="347">
        <v>888.91427999999974</v>
      </c>
      <c r="J13" s="96"/>
      <c r="L13" s="768"/>
    </row>
    <row r="14" spans="1:12" x14ac:dyDescent="0.2">
      <c r="A14" s="92" t="s">
        <v>161</v>
      </c>
      <c r="B14" s="95">
        <v>0.49841000000000002</v>
      </c>
      <c r="C14" s="96">
        <v>8.0649999999999999E-2</v>
      </c>
      <c r="D14" s="348">
        <v>0.57906000000000002</v>
      </c>
      <c r="E14" s="96"/>
      <c r="F14" s="95">
        <v>5.0981800000000002</v>
      </c>
      <c r="G14" s="96">
        <v>0.63924999999999998</v>
      </c>
      <c r="H14" s="348">
        <v>5.7374299999999998</v>
      </c>
      <c r="J14" s="96"/>
    </row>
    <row r="15" spans="1:12" x14ac:dyDescent="0.2">
      <c r="A15" s="92" t="s">
        <v>162</v>
      </c>
      <c r="B15" s="95">
        <v>44.898260000000001</v>
      </c>
      <c r="C15" s="96">
        <v>2.3136199999999998</v>
      </c>
      <c r="D15" s="347">
        <v>47.211880000000001</v>
      </c>
      <c r="E15" s="95"/>
      <c r="F15" s="95">
        <v>557.24999000000025</v>
      </c>
      <c r="G15" s="96">
        <v>27.523730000000004</v>
      </c>
      <c r="H15" s="347">
        <v>584.77372000000025</v>
      </c>
      <c r="J15" s="96"/>
    </row>
    <row r="16" spans="1:12" x14ac:dyDescent="0.2">
      <c r="A16" s="92" t="s">
        <v>163</v>
      </c>
      <c r="B16" s="95">
        <v>8.3032599999999981</v>
      </c>
      <c r="C16" s="96">
        <v>0.30958999999999998</v>
      </c>
      <c r="D16" s="347">
        <v>8.6128499999999981</v>
      </c>
      <c r="E16" s="95"/>
      <c r="F16" s="95">
        <v>92.503280000000075</v>
      </c>
      <c r="G16" s="96">
        <v>3.7388299999999974</v>
      </c>
      <c r="H16" s="347">
        <v>96.242110000000068</v>
      </c>
      <c r="J16" s="96"/>
    </row>
    <row r="17" spans="1:11" x14ac:dyDescent="0.2">
      <c r="A17" s="92" t="s">
        <v>164</v>
      </c>
      <c r="B17" s="95">
        <v>20.125599999999999</v>
      </c>
      <c r="C17" s="96">
        <v>1.399349999999999</v>
      </c>
      <c r="D17" s="347">
        <v>21.524949999999997</v>
      </c>
      <c r="E17" s="95"/>
      <c r="F17" s="95">
        <v>246.00132999999994</v>
      </c>
      <c r="G17" s="96">
        <v>16.685339999999997</v>
      </c>
      <c r="H17" s="347">
        <v>262.68666999999994</v>
      </c>
      <c r="J17" s="96"/>
    </row>
    <row r="18" spans="1:11" x14ac:dyDescent="0.2">
      <c r="A18" s="92" t="s">
        <v>165</v>
      </c>
      <c r="B18" s="95">
        <v>1.9389299999999998</v>
      </c>
      <c r="C18" s="96">
        <v>0.11314</v>
      </c>
      <c r="D18" s="347">
        <v>2.0520699999999996</v>
      </c>
      <c r="E18" s="95"/>
      <c r="F18" s="95">
        <v>23.189469999999993</v>
      </c>
      <c r="G18" s="96">
        <v>1.4431499999999999</v>
      </c>
      <c r="H18" s="347">
        <v>24.632619999999992</v>
      </c>
      <c r="J18" s="96"/>
    </row>
    <row r="19" spans="1:11" x14ac:dyDescent="0.2">
      <c r="A19" s="92" t="s">
        <v>166</v>
      </c>
      <c r="B19" s="95">
        <v>58.184990000000006</v>
      </c>
      <c r="C19" s="96">
        <v>2.70764</v>
      </c>
      <c r="D19" s="347">
        <v>60.892630000000004</v>
      </c>
      <c r="E19" s="95"/>
      <c r="F19" s="95">
        <v>622.38562000000013</v>
      </c>
      <c r="G19" s="96">
        <v>31.970249999999986</v>
      </c>
      <c r="H19" s="347">
        <v>654.3558700000001</v>
      </c>
      <c r="J19" s="96"/>
    </row>
    <row r="20" spans="1:11" x14ac:dyDescent="0.2">
      <c r="A20" s="92" t="s">
        <v>167</v>
      </c>
      <c r="B20" s="96">
        <v>0.52022999999999997</v>
      </c>
      <c r="C20" s="96">
        <v>0</v>
      </c>
      <c r="D20" s="348">
        <v>0.52022999999999997</v>
      </c>
      <c r="E20" s="96"/>
      <c r="F20" s="95">
        <v>5.9147500000000006</v>
      </c>
      <c r="G20" s="96">
        <v>0</v>
      </c>
      <c r="H20" s="348">
        <v>5.9147500000000006</v>
      </c>
      <c r="J20" s="96"/>
    </row>
    <row r="21" spans="1:11" x14ac:dyDescent="0.2">
      <c r="A21" s="92" t="s">
        <v>168</v>
      </c>
      <c r="B21" s="95">
        <v>11.863510000000003</v>
      </c>
      <c r="C21" s="96">
        <v>0.64485999999999999</v>
      </c>
      <c r="D21" s="347">
        <v>12.508370000000003</v>
      </c>
      <c r="E21" s="95"/>
      <c r="F21" s="95">
        <v>133.09171000000003</v>
      </c>
      <c r="G21" s="96">
        <v>7.8586100000000023</v>
      </c>
      <c r="H21" s="347">
        <v>140.95032000000003</v>
      </c>
      <c r="J21" s="96"/>
      <c r="K21" s="96"/>
    </row>
    <row r="22" spans="1:11" x14ac:dyDescent="0.2">
      <c r="A22" s="92" t="s">
        <v>169</v>
      </c>
      <c r="B22" s="95">
        <v>8.7068099999999991</v>
      </c>
      <c r="C22" s="96">
        <v>0.22594999999999998</v>
      </c>
      <c r="D22" s="347">
        <v>8.9327599999999983</v>
      </c>
      <c r="E22" s="95"/>
      <c r="F22" s="95">
        <v>84.616140000000001</v>
      </c>
      <c r="G22" s="96">
        <v>3.1800799999999998</v>
      </c>
      <c r="H22" s="347">
        <v>87.796220000000005</v>
      </c>
      <c r="J22" s="96"/>
    </row>
    <row r="23" spans="1:11" x14ac:dyDescent="0.2">
      <c r="A23" s="97" t="s">
        <v>170</v>
      </c>
      <c r="B23" s="98">
        <v>13.57499</v>
      </c>
      <c r="C23" s="96">
        <v>1.0090399999999997</v>
      </c>
      <c r="D23" s="349">
        <v>14.584029999999998</v>
      </c>
      <c r="E23" s="98"/>
      <c r="F23" s="98">
        <v>181.64242999999999</v>
      </c>
      <c r="G23" s="96">
        <v>12.184560000000006</v>
      </c>
      <c r="H23" s="349">
        <v>193.82699</v>
      </c>
      <c r="J23" s="96"/>
    </row>
    <row r="24" spans="1:11" x14ac:dyDescent="0.2">
      <c r="A24" s="99" t="s">
        <v>433</v>
      </c>
      <c r="B24" s="100">
        <v>420.26684000000017</v>
      </c>
      <c r="C24" s="100">
        <v>31.191890000000008</v>
      </c>
      <c r="D24" s="100">
        <v>451.45873000000017</v>
      </c>
      <c r="E24" s="100"/>
      <c r="F24" s="100">
        <v>4869.9723699999959</v>
      </c>
      <c r="G24" s="100">
        <v>373.00314000000122</v>
      </c>
      <c r="H24" s="100">
        <v>5242.9755099999975</v>
      </c>
      <c r="J24" s="96"/>
    </row>
    <row r="25" spans="1:11" x14ac:dyDescent="0.2">
      <c r="H25" s="79" t="s">
        <v>221</v>
      </c>
      <c r="J25" s="96"/>
    </row>
    <row r="26" spans="1:11" x14ac:dyDescent="0.2">
      <c r="A26" s="350" t="s">
        <v>565</v>
      </c>
      <c r="G26" s="58"/>
      <c r="H26" s="58"/>
      <c r="J26" s="96"/>
    </row>
    <row r="27" spans="1:11" x14ac:dyDescent="0.2">
      <c r="A27" s="101" t="s">
        <v>222</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6"/>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50" priority="11" operator="between">
      <formula>0</formula>
      <formula>0.5</formula>
    </cfRule>
    <cfRule type="cellIs" dxfId="249" priority="12" operator="between">
      <formula>0</formula>
      <formula>0.49</formula>
    </cfRule>
  </conditionalFormatting>
  <conditionalFormatting sqref="C5:C23">
    <cfRule type="cellIs" dxfId="248" priority="10" stopIfTrue="1" operator="equal">
      <formula>0</formula>
    </cfRule>
  </conditionalFormatting>
  <conditionalFormatting sqref="G20">
    <cfRule type="cellIs" dxfId="247" priority="9" stopIfTrue="1" operator="equal">
      <formula>0</formula>
    </cfRule>
  </conditionalFormatting>
  <conditionalFormatting sqref="G5:G23">
    <cfRule type="cellIs" dxfId="246" priority="8" stopIfTrue="1" operator="equal">
      <formula>0</formula>
    </cfRule>
  </conditionalFormatting>
  <conditionalFormatting sqref="J12:J30">
    <cfRule type="cellIs" dxfId="245" priority="6" operator="between">
      <formula>0</formula>
      <formula>0.5</formula>
    </cfRule>
    <cfRule type="cellIs" dxfId="244" priority="7" operator="between">
      <formula>0</formula>
      <formula>0.49</formula>
    </cfRule>
  </conditionalFormatting>
  <conditionalFormatting sqref="J27">
    <cfRule type="cellIs" dxfId="243" priority="5" stopIfTrue="1" operator="equal">
      <formula>0</formula>
    </cfRule>
  </conditionalFormatting>
  <conditionalFormatting sqref="J12:J30">
    <cfRule type="cellIs" dxfId="242"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Mercedes Martínez Caridad</dc:creator>
  <cp:lastModifiedBy>CORES</cp:lastModifiedBy>
  <cp:lastPrinted>2019-09-24T11:28:59Z</cp:lastPrinted>
  <dcterms:created xsi:type="dcterms:W3CDTF">2014-01-27T14:19:56Z</dcterms:created>
  <dcterms:modified xsi:type="dcterms:W3CDTF">2022-03-17T08:46:26Z</dcterms:modified>
</cp:coreProperties>
</file>