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U:\INFORMES CORES WEB\BEH\BEH 2014\2022\01.ENERO\"/>
    </mc:Choice>
  </mc:AlternateContent>
  <xr:revisionPtr revIDLastSave="0" documentId="13_ncr:1_{B4D021D5-7E7B-4BF0-A685-9DE34EE5D39C}" xr6:coauthVersionLast="47" xr6:coauthVersionMax="47" xr10:uidLastSave="{00000000-0000-0000-0000-000000000000}"/>
  <bookViews>
    <workbookView xWindow="-120" yWindow="-120" windowWidth="29040" windowHeight="176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46" l="1"/>
  <c r="D10" i="46"/>
  <c r="B10" i="46"/>
  <c r="F10" i="25" l="1"/>
  <c r="D10" i="25"/>
  <c r="B10"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<sst xmlns="http://schemas.openxmlformats.org/spreadsheetml/2006/main" count="1907" uniqueCount="695">
  <si>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</si>
  <si>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</si>
  <si>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</si>
  <si>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</si>
  <si>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</si>
  <si>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</si>
  <si>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</si>
  <si>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</si>
  <si>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</si>
  <si>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</si>
  <si>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</si>
  <si>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</si>
  <si>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</si>
  <si>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</si>
  <si>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</si>
  <si>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</si>
  <si>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</si>
  <si>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</si>
  <si>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</si>
  <si>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</si>
  <si>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</si>
  <si>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</si>
  <si>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</si>
  <si>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</si>
  <si>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</si>
  <si>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</si>
  <si>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</si>
  <si>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</si>
  <si>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</si>
  <si>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</si>
  <si>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</si>
  <si>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</si>
  <si>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</si>
  <si>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</si>
  <si>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</si>
  <si>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</si>
  <si>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</si>
  <si>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</si>
  <si>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</si>
  <si>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</si>
  <si>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</si>
  <si>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</si>
  <si>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</si>
  <si>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</si>
  <si>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</si>
  <si>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</si>
  <si>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</si>
  <si>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</si>
  <si>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</si>
  <si>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</si>
  <si>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</si>
  <si>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</si>
  <si>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</si>
  <si>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</si>
  <si>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</si>
  <si>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</si>
  <si>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</si>
  <si>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</si>
  <si>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</si>
  <si>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</si>
  <si>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</si>
  <si>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</si>
  <si>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</si>
  <si>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</si>
  <si>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</si>
  <si>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</si>
  <si>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</si>
  <si>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</si>
  <si>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</si>
  <si>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</si>
  <si>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</si>
  <si>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</si>
  <si>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</si>
  <si>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</si>
  <si>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</si>
  <si>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</si>
  <si>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</si>
  <si>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</si>
  <si>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</si>
  <si>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</si>
  <si>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</si>
  <si>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</si>
  <si>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</si>
  <si>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</si>
  <si>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</si>
  <si>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</si>
  <si>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</si>
  <si>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</si>
  <si>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</si>
  <si>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</si>
  <si>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</si>
  <si>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</si>
  <si>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</si>
  <si>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</si>
  <si>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</si>
  <si>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</si>
  <si>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</si>
  <si>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</si>
  <si>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</si>
  <si>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</si>
  <si>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</si>
  <si>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</si>
  <si>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</si>
  <si>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</si>
  <si>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</si>
  <si>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</si>
  <si>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</si>
  <si>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</si>
  <si>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</si>
  <si>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</si>
  <si>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</si>
  <si>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</si>
  <si>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</si>
  <si>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</si>
  <si>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</si>
  <si>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</si>
  <si>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</si>
  <si>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</si>
  <si>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</si>
  <si>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</si>
  <si>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</si>
  <si>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</si>
  <si>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</si>
  <si>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</si>
  <si>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</si>
  <si>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</si>
  <si>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</si>
  <si>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</si>
  <si>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</si>
  <si>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</si>
  <si>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</si>
  <si>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</si>
  <si>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</si>
  <si>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</si>
  <si>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</si>
  <si>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</si>
  <si>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</si>
  <si>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</si>
  <si>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</si>
  <si>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</si>
  <si>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</si>
  <si>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</si>
  <si>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</si>
  <si>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</si>
  <si>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</si>
  <si>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</si>
  <si>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</si>
  <si>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</si>
  <si>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</si>
  <si>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</si>
  <si>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</si>
  <si>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</si>
  <si>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</si>
  <si>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</si>
  <si>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</si>
  <si>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</si>
  <si>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</si>
  <si>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</si>
  <si>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</si>
  <si>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</si>
  <si>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</si>
  <si>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</si>
  <si>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</si>
  <si>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</si>
  <si>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</si>
  <si>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</si>
  <si>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</si>
  <si>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</si>
  <si>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</si>
  <si>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</si>
  <si>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</si>
  <si>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</si>
  <si>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</si>
  <si>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</si>
  <si>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</si>
  <si>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</si>
  <si>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</si>
  <si>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</si>
  <si>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</si>
  <si>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</si>
  <si>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</si>
  <si>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</si>
  <si>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</si>
  <si>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</si>
  <si>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</si>
  <si>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</si>
  <si>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</si>
  <si>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</si>
  <si>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</si>
  <si>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</si>
  <si>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</si>
  <si>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</si>
  <si>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</si>
  <si>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</si>
  <si>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</si>
  <si>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</si>
  <si>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</si>
  <si>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</si>
  <si>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</si>
  <si>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</si>
  <si>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</si>
  <si>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</si>
  <si>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</si>
  <si>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</si>
  <si>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</si>
  <si>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</si>
  <si>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</si>
  <si>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</si>
  <si>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</si>
  <si>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</si>
  <si>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</si>
  <si>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</si>
  <si>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</si>
  <si>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</si>
  <si>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</si>
  <si>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</si>
  <si>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</si>
  <si>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</si>
  <si>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</si>
  <si>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</si>
  <si>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</si>
  <si>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</si>
  <si>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</si>
  <si>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</si>
  <si>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</si>
  <si>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</si>
  <si>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</si>
  <si>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</si>
  <si>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</si>
  <si>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</si>
  <si>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</si>
  <si>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</si>
  <si>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</si>
  <si>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</si>
  <si>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</si>
  <si>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</si>
  <si>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</si>
  <si>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</si>
  <si>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</si>
  <si>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</si>
  <si>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</si>
  <si>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</si>
  <si>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</si>
  <si>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</si>
  <si>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</si>
  <si>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</si>
  <si>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</si>
  <si>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</si>
  <si>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</si>
  <si>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</si>
  <si>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</si>
  <si>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</si>
  <si>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</si>
  <si>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</si>
  <si>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</si>
  <si>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</si>
  <si>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</si>
  <si>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</si>
  <si>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</si>
  <si>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</si>
  <si>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</si>
  <si>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</si>
  <si>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</si>
  <si>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</si>
  <si>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</si>
  <si>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</si>
  <si>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</si>
  <si>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</si>
  <si>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</si>
  <si>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</si>
  <si>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</si>
  <si>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</si>
  <si>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</si>
  <si>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</si>
  <si>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</si>
  <si>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</si>
  <si>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</si>
  <si>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</si>
  <si>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</si>
  <si>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</si>
  <si>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</si>
  <si>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</si>
  <si>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</si>
  <si>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</si>
  <si>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</si>
  <si>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</si>
  <si>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</si>
  <si>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</si>
  <si>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</si>
  <si>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</si>
  <si>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</si>
  <si>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</si>
  <si>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</si>
  <si>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</si>
  <si>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</si>
  <si>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</si>
  <si>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</si>
  <si>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</si>
  <si>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</si>
  <si>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</si>
  <si>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</si>
  <si>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</si>
  <si>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</si>
  <si>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</si>
  <si>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</si>
  <si>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</si>
  <si>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</si>
  <si>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</si>
  <si>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</si>
  <si>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</si>
  <si>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</si>
  <si>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</si>
  <si>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</si>
  <si>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</si>
  <si>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</si>
  <si>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</si>
  <si>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</si>
  <si>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</si>
  <si>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</si>
  <si>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</si>
  <si>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</si>
  <si>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</si>
  <si>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</si>
  <si>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</si>
  <si>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</si>
  <si>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</si>
  <si>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</si>
  <si>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</si>
  <si>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</si>
  <si>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</si>
  <si>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</si>
  <si>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</si>
  <si>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</si>
  <si>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</si>
  <si>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</si>
  <si>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</si>
  <si>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</si>
  <si>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</si>
  <si>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</si>
  <si>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</si>
  <si>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</si>
  <si>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</si>
  <si>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</si>
  <si>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</si>
  <si>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</si>
  <si>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</si>
  <si>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</si>
  <si>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</si>
  <si>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</si>
  <si>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</si>
  <si>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</si>
  <si>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</si>
  <si>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</si>
  <si>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</si>
  <si>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</si>
  <si>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</si>
  <si>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</si>
  <si>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</si>
  <si>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</si>
  <si>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</si>
  <si>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</si>
  <si>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</si>
  <si>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</si>
  <si>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</si>
  <si>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</si>
  <si>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</si>
  <si>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</si>
  <si>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</si>
  <si>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</si>
  <si>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</si>
  <si>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</si>
  <si>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</si>
  <si>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</si>
  <si>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</si>
  <si>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</si>
  <si>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</si>
  <si>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</si>
  <si>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</si>
  <si>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</si>
  <si>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</si>
  <si>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</si>
  <si>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</si>
  <si>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</si>
  <si>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</si>
  <si>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</si>
  <si>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</si>
  <si>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</si>
  <si>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</si>
  <si>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</si>
  <si>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</si>
  <si>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</si>
  <si>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</si>
  <si>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</si>
  <si>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</si>
  <si>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</si>
  <si>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</si>
  <si>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</si>
  <si>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</si>
  <si>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</si>
  <si>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</si>
  <si>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</si>
  <si>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</si>
  <si>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</si>
  <si>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</si>
  <si>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</si>
  <si>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</si>
  <si>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</si>
  <si>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</si>
  <si>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</si>
  <si>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</si>
  <si>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</si>
  <si>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</si>
  <si>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</si>
  <si>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</si>
  <si>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</si>
  <si>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</si>
  <si>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</si>
  <si>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</si>
  <si>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</si>
  <si>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</si>
  <si>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</si>
  <si>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</si>
  <si>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</si>
  <si>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</si>
  <si>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</si>
  <si>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</si>
  <si>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</si>
  <si>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</si>
  <si>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</si>
  <si>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</si>
  <si>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</si>
  <si>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</si>
  <si>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</si>
  <si>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</si>
  <si>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</si>
  <si>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</si>
  <si>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</si>
  <si>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</si>
  <si>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</si>
  <si>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</si>
  <si>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</si>
  <si>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</si>
  <si>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</si>
  <si>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</si>
  <si>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</si>
  <si>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</si>
  <si>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</si>
  <si>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</si>
  <si>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</si>
  <si>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</si>
  <si>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</si>
  <si>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</si>
  <si>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</si>
  <si>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</si>
  <si>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</si>
  <si>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</si>
  <si>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</si>
  <si>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</si>
  <si>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</si>
  <si>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</si>
  <si>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</si>
  <si>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</si>
  <si>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</si>
  <si>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</si>
  <si>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</si>
  <si>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</si>
  <si>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</si>
  <si>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</si>
  <si>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</si>
  <si>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</si>
  <si>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</si>
  <si>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</si>
  <si>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</si>
  <si>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</si>
  <si>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</si>
  <si>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</si>
  <si>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</si>
  <si>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</si>
  <si>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</si>
  <si>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</si>
  <si>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</si>
  <si>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</si>
  <si>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</si>
  <si>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</si>
  <si>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</si>
  <si>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</si>
  <si>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</si>
  <si>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</si>
  <si>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</si>
  <si>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</si>
  <si>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</si>
  <si>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</si>
  <si>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</si>
  <si>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</si>
  <si>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</si>
  <si>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</si>
  <si>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</si>
  <si>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</si>
  <si>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</si>
  <si>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</si>
  <si>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</si>
  <si>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</si>
  <si>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</si>
  <si>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</si>
  <si>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</si>
  <si>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</si>
  <si>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</si>
  <si>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</si>
  <si>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</si>
  <si>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</si>
  <si>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</si>
  <si>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</si>
  <si>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</si>
  <si>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</si>
  <si>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</si>
  <si>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</si>
  <si>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</si>
  <si>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</si>
  <si>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</si>
  <si>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</si>
  <si>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</si>
  <si>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</si>
  <si>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</si>
  <si>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</si>
  <si>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</si>
  <si>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</si>
  <si>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</si>
  <si>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</si>
  <si>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</si>
  <si>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</si>
  <si>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</si>
  <si>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</si>
  <si>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</si>
  <si>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</si>
  <si>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</si>
  <si>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</si>
  <si>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</si>
  <si>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</si>
  <si>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</si>
  <si>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</si>
  <si>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</si>
  <si>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</si>
  <si>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</si>
  <si>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</si>
  <si>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</si>
  <si>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</si>
  <si>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</si>
  <si>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</si>
  <si>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</si>
  <si>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</si>
  <si>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</si>
  <si>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</si>
  <si>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</si>
  <si>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</si>
  <si>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</si>
  <si>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</si>
  <si>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</si>
  <si>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</si>
  <si>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</si>
  <si>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</si>
  <si>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</si>
  <si>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</si>
  <si>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</si>
  <si>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</si>
  <si>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</si>
  <si>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</si>
  <si>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</si>
  <si>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</si>
  <si>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</si>
  <si>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</si>
  <si>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</si>
  <si>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</si>
  <si>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</si>
  <si>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</si>
  <si>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</si>
  <si>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</si>
  <si>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</si>
  <si>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</si>
  <si>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</si>
  <si>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</si>
  <si>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</si>
  <si>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</si>
  <si>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</si>
  <si>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</si>
  <si>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</si>
  <si>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</si>
  <si>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</si>
  <si>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</si>
  <si>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</si>
  <si>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</si>
  <si>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</si>
  <si>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</si>
  <si>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16 Enero</t>
  </si>
  <si>
    <t>20 Marzo</t>
  </si>
  <si>
    <t>22 Mayo</t>
  </si>
  <si>
    <t>17 Julio</t>
  </si>
  <si>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</si>
  <si>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</si>
  <si>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</si>
  <si>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</si>
  <si>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</si>
  <si>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</si>
  <si>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</si>
  <si>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</si>
  <si>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</si>
  <si>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</si>
  <si>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</si>
  <si>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</si>
  <si>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</si>
  <si>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</si>
  <si>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</si>
  <si>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</si>
  <si>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</si>
  <si>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</si>
  <si>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</si>
  <si>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</si>
  <si>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</si>
  <si>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</si>
  <si>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</si>
  <si>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</si>
  <si>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</si>
  <si>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</si>
  <si>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</si>
  <si>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</si>
  <si>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</si>
  <si>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</si>
  <si>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</si>
  <si>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Año 2019</t>
  </si>
  <si>
    <t>^ distinto de 0,0</t>
  </si>
  <si>
    <t>* Tasa de variación respecto al mismo periodo del año anterior   //   - igual que 0,0 / ^ distinto de 0,0
** Reino Unido no incluido desde el 1 de febrero de 2020 por su salida de la UE (31 enero 2020).</t>
  </si>
  <si>
    <t>21 Julio</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</si>
  <si>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</si>
  <si>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</si>
  <si>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</si>
  <si>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</si>
  <si>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</si>
  <si>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</si>
  <si>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</si>
  <si>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</si>
  <si>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Tv (%)
2020/2019</t>
  </si>
  <si>
    <t>UE***</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</si>
  <si>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</si>
  <si>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</si>
  <si>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</si>
  <si>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</si>
  <si>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</si>
  <si>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</si>
  <si>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</si>
  <si>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</si>
  <si>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</si>
  <si>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</si>
  <si>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</si>
  <si>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</si>
  <si>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</si>
  <si>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</si>
  <si>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</si>
  <si>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</si>
  <si>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</si>
  <si>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</si>
  <si>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</si>
  <si>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</si>
  <si>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</si>
  <si>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</si>
  <si>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</si>
  <si>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</si>
  <si>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</si>
  <si>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</si>
  <si>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</si>
  <si>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</si>
  <si>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</si>
  <si>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</si>
  <si>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UE**</t>
  </si>
  <si>
    <t>16 Noviembre</t>
  </si>
  <si>
    <t>Australia</t>
  </si>
  <si>
    <t>Tarifa de último recurso de gas natural (TUR1)</t>
  </si>
  <si>
    <t>Entrada de turistas (FRONTUR)</t>
  </si>
  <si>
    <t>dic-21</t>
  </si>
  <si>
    <t>Bahamas</t>
  </si>
  <si>
    <t>4º 2021</t>
  </si>
  <si>
    <t xml:space="preserve">        UE **</t>
  </si>
  <si>
    <t>1 Enero</t>
  </si>
  <si>
    <t>1 Abril</t>
  </si>
  <si>
    <t>1 Octubre</t>
  </si>
  <si>
    <t>1 Julio</t>
  </si>
  <si>
    <t>ene-22</t>
  </si>
  <si>
    <t>(*) Tasa de variación respecto al mismo periodo del año anterior // '- igual que 0,0 / ^ distinto de 0,0</t>
  </si>
  <si>
    <t>Otros Amércia Central y del Sur</t>
  </si>
  <si>
    <t>Otros Europa y Euroasia</t>
  </si>
  <si>
    <t>BOLETÍN ESTADÍSTICO HIDROCARBUROS ENERO 2022</t>
  </si>
  <si>
    <t xml:space="preserve">** Otras Salidas: Se incluyen puestas en frío y suministro directo a buques consumidores.
Nota: Las exportaciones corresponden a GNL salvo en los casos en los que está especificado                   
***Reino Unido no incluido desde el 1 de febrero de 2020 por su salida de la UE (31 enero 2020).                                                                                                                                                                                                                    </t>
  </si>
  <si>
    <t>18 Enero</t>
  </si>
  <si>
    <t>ene-21</t>
  </si>
  <si>
    <t>Bahréin</t>
  </si>
  <si>
    <t>Plantas de regasificación **</t>
  </si>
  <si>
    <t>Otras salidas***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</si>
</sst>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6" formatCode="#,##0.0000000"/>
    <numFmt numFmtId="187" formatCode="#,##0.0;\-##,##0.0;&quot;-&quot;"/>
    <numFmt numFmtId="190" formatCode="\^;&quot;^&quot;"/>
    <numFmt numFmtId="193" formatCode="#,##0.0;\-#,##0.0;&quot;&quot;"/>
    <numFmt numFmtId="194" formatCode="_-* #,##0.00\ _P_t_s_-;\-* #,##0.00\ _P_t_s_-;_-* &quot;-&quot;??\ _P_t_s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7" borderId="26" applyNumberFormat="0" applyFont="0" applyAlignment="0" applyProtection="0"/>
    <xf numFmtId="0" fontId="4" fillId="17" borderId="26" applyNumberFormat="0" applyFont="0" applyAlignment="0" applyProtection="0"/>
    <xf numFmtId="0" fontId="4" fillId="17"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4" fillId="32" borderId="27" applyNumberFormat="0" applyAlignment="0" applyProtection="0"/>
    <xf numFmtId="0" fontId="64" fillId="32" borderId="27" applyNumberFormat="0" applyAlignment="0" applyProtection="0"/>
    <xf numFmtId="0" fontId="65" fillId="33" borderId="28" applyNumberFormat="0" applyAlignment="0" applyProtection="0"/>
    <xf numFmtId="0" fontId="65" fillId="33"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8" fillId="23" borderId="27" applyNumberFormat="0" applyAlignment="0" applyProtection="0"/>
    <xf numFmtId="0" fontId="68" fillId="23" borderId="27" applyNumberFormat="0" applyAlignment="0" applyProtection="0"/>
    <xf numFmtId="0" fontId="69" fillId="19" borderId="0" applyNumberFormat="0" applyBorder="0" applyAlignment="0" applyProtection="0"/>
    <xf numFmtId="0" fontId="69" fillId="19" borderId="0" applyNumberFormat="0" applyBorder="0" applyAlignment="0" applyProtection="0"/>
    <xf numFmtId="3" fontId="4" fillId="0" borderId="30"/>
    <xf numFmtId="3" fontId="4" fillId="0" borderId="30"/>
    <xf numFmtId="194" fontId="4" fillId="0" borderId="0" applyFont="0" applyFill="0" applyBorder="0" applyAlignment="0" applyProtection="0"/>
    <xf numFmtId="0" fontId="70" fillId="38" borderId="0" applyNumberFormat="0" applyBorder="0" applyAlignment="0" applyProtection="0"/>
    <xf numFmtId="0" fontId="70" fillId="38"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2" borderId="31" applyNumberFormat="0" applyAlignment="0" applyProtection="0"/>
    <xf numFmtId="0" fontId="71" fillId="32"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58">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6" fontId="0" fillId="0" borderId="0" xfId="0" applyNumberFormat="1"/>
    <xf numFmtId="169" fontId="4" fillId="2" borderId="0" xfId="1" applyNumberFormat="1" applyFill="1"/>
    <xf numFmtId="187"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90"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0" fillId="2" borderId="0" xfId="0" applyFill="1" applyBorder="1"/>
    <xf numFmtId="0" fontId="0" fillId="2" borderId="0" xfId="0" applyFill="1" applyBorder="1" applyAlignment="1">
      <alignment horizontal="right"/>
    </xf>
    <xf numFmtId="0" fontId="24" fillId="4" borderId="25" xfId="1" applyFont="1" applyFill="1" applyBorder="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68" fontId="31" fillId="2" borderId="0" xfId="0" applyNumberFormat="1" applyFont="1" applyFill="1" applyAlignment="1"/>
    <xf numFmtId="0" fontId="8" fillId="2" borderId="15" xfId="0"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3" fontId="17" fillId="9" borderId="24" xfId="0" applyNumberFormat="1" applyFont="1" applyFill="1" applyBorder="1" applyAlignment="1"/>
    <xf numFmtId="0" fontId="22" fillId="2" borderId="0" xfId="0" quotePrefix="1" applyFont="1" applyFill="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71" fontId="13" fillId="2" borderId="0" xfId="0" quotePrefix="1" applyNumberFormat="1" applyFont="1" applyFill="1" applyBorder="1" applyAlignment="1">
      <alignment horizontal="left"/>
    </xf>
    <xf numFmtId="0" fontId="8" fillId="6" borderId="23" xfId="0" applyFont="1" applyFill="1" applyBorder="1" applyAlignment="1">
      <alignment horizontal="left" indent="2"/>
    </xf>
    <xf numFmtId="0" fontId="8" fillId="2" borderId="0" xfId="0" applyFont="1" applyFill="1" applyBorder="1"/>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1" fontId="17" fillId="2" borderId="0" xfId="0" applyNumberFormat="1" applyFont="1" applyFill="1"/>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ont="1" applyFill="1" applyAlignment="1">
      <alignment horizontal="right"/>
    </xf>
    <xf numFmtId="0" fontId="22" fillId="2" borderId="0" xfId="1" applyFont="1" applyFill="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79" fontId="16" fillId="2" borderId="0" xfId="0" applyNumberFormat="1" applyFont="1" applyFill="1" applyAlignment="1">
      <alignment horizontal="right"/>
    </xf>
    <xf numFmtId="193"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8" fillId="2" borderId="0" xfId="1" applyFont="1" applyFill="1" applyBorder="1"/>
    <xf numFmtId="0" fontId="4" fillId="2" borderId="0" xfId="1" applyFill="1" applyBorder="1" applyAlignment="1">
      <alignment horizontal="right"/>
    </xf>
    <xf numFmtId="0" fontId="17" fillId="2" borderId="0" xfId="9" applyFont="1" applyFill="1" applyBorder="1"/>
    <xf numFmtId="0" fontId="13" fillId="2" borderId="0" xfId="9" applyFont="1" applyFill="1" applyBorder="1"/>
    <xf numFmtId="0" fontId="13" fillId="2" borderId="0" xfId="9" applyFont="1" applyFill="1" applyBorder="1" applyAlignment="1">
      <alignment horizontal="right"/>
    </xf>
    <xf numFmtId="1" fontId="4" fillId="2" borderId="0" xfId="1" applyNumberFormat="1" applyFill="1"/>
    <xf numFmtId="0" fontId="8" fillId="2" borderId="0" xfId="0" applyFont="1" applyFill="1" applyAlignment="1">
      <alignment horizontal="left" vertical="top"/>
    </xf>
    <xf numFmtId="168" fontId="13" fillId="2" borderId="0" xfId="0" applyNumberFormat="1" applyFont="1" applyFill="1" applyAlignment="1">
      <alignment horizontal="right"/>
    </xf>
    <xf numFmtId="0" fontId="22" fillId="2" borderId="0" xfId="0" quotePrefix="1" applyFont="1" applyFill="1" applyBorder="1" applyAlignment="1">
      <alignment wrapText="1"/>
    </xf>
    <xf numFmtId="3" fontId="17" fillId="9" borderId="20" xfId="0" applyNumberFormat="1" applyFont="1" applyFill="1" applyBorder="1" applyAlignment="1">
      <alignment horizontal="left"/>
    </xf>
    <xf numFmtId="3" fontId="17" fillId="9" borderId="20" xfId="0" applyNumberFormat="1" applyFont="1" applyFill="1" applyBorder="1"/>
    <xf numFmtId="168" fontId="17" fillId="9" borderId="20" xfId="0" applyNumberFormat="1" applyFont="1" applyFill="1" applyBorder="1"/>
    <xf numFmtId="169" fontId="17" fillId="9" borderId="20" xfId="0" applyNumberFormat="1" applyFont="1" applyFill="1" applyBorder="1"/>
    <xf numFmtId="3" fontId="4" fillId="10" borderId="0" xfId="1" quotePrefix="1" applyNumberFormat="1" applyFill="1" applyAlignment="1">
      <alignment horizontal="right"/>
    </xf>
    <xf numFmtId="0" fontId="8" fillId="6" borderId="20" xfId="0" applyFont="1" applyFill="1" applyBorder="1" applyAlignment="1">
      <alignment horizontal="left" indent="2"/>
    </xf>
    <xf numFmtId="3" fontId="8" fillId="6" borderId="20" xfId="0" applyNumberFormat="1" applyFont="1" applyFill="1" applyBorder="1" applyAlignment="1">
      <alignment horizontal="right"/>
    </xf>
    <xf numFmtId="168" fontId="8" fillId="6" borderId="20" xfId="0" applyNumberFormat="1" applyFont="1" applyFill="1" applyBorder="1" applyAlignment="1">
      <alignment horizontal="right"/>
    </xf>
    <xf numFmtId="0" fontId="0" fillId="0" borderId="2" xfId="0" applyBorder="1" applyAlignment="1"/>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168" fontId="4" fillId="11" borderId="2" xfId="1" applyNumberFormat="1" applyFill="1" applyBorder="1" applyAlignment="1">
      <alignment horizontal="right"/>
    </xf>
    <xf numFmtId="171" fontId="13" fillId="5" borderId="0" xfId="0" applyNumberFormat="1" applyFont="1" applyFill="1" applyAlignment="1">
      <alignment horizontal="right"/>
    </xf>
    <xf numFmtId="173" fontId="13" fillId="6" borderId="0" xfId="0" applyNumberFormat="1" applyFont="1" applyFill="1" applyAlignment="1">
      <alignment horizontal="right"/>
    </xf>
    <xf numFmtId="173" fontId="4" fillId="6" borderId="0" xfId="1" quotePrefix="1" applyNumberFormat="1" applyFill="1" applyAlignment="1">
      <alignment horizontal="right"/>
    </xf>
    <xf numFmtId="171" fontId="31" fillId="5" borderId="0" xfId="0" applyNumberFormat="1" applyFont="1" applyFill="1" applyAlignment="1">
      <alignment horizontal="right"/>
    </xf>
    <xf numFmtId="171" fontId="31" fillId="2" borderId="0" xfId="0" applyNumberFormat="1" applyFont="1" applyFill="1" applyAlignment="1">
      <alignment horizontal="right"/>
    </xf>
    <xf numFmtId="3" fontId="31" fillId="2" borderId="0" xfId="0" applyNumberFormat="1" applyFont="1" applyFill="1" applyAlignment="1">
      <alignment horizontal="right"/>
    </xf>
    <xf numFmtId="173" fontId="31" fillId="6" borderId="0" xfId="0" applyNumberFormat="1" applyFont="1" applyFill="1" applyAlignment="1">
      <alignment horizontal="right"/>
    </xf>
    <xf numFmtId="3" fontId="4" fillId="5" borderId="0" xfId="1" quotePrefix="1" applyNumberFormat="1" applyFill="1" applyAlignment="1">
      <alignment horizontal="right"/>
    </xf>
    <xf numFmtId="168" fontId="27" fillId="2" borderId="2" xfId="7" quotePrefix="1" applyNumberFormat="1" applyFont="1" applyFill="1" applyBorder="1" applyAlignment="1" applyProtection="1">
      <alignment horizontal="right"/>
      <protection locked="0"/>
    </xf>
    <xf numFmtId="173" fontId="27" fillId="2" borderId="2" xfId="7" applyNumberFormat="1" applyFont="1" applyFill="1" applyBorder="1" applyAlignment="1" applyProtection="1">
      <alignment horizontal="right"/>
      <protection locked="0"/>
    </xf>
    <xf numFmtId="175" fontId="24" fillId="8" borderId="0" xfId="0" applyNumberFormat="1" applyFont="1" applyFill="1" applyAlignment="1">
      <alignment horizontal="right"/>
    </xf>
    <xf numFmtId="168" fontId="24" fillId="8" borderId="0" xfId="0" applyNumberFormat="1" applyFont="1" applyFill="1" applyAlignment="1">
      <alignment horizontal="right"/>
    </xf>
    <xf numFmtId="169" fontId="24" fillId="8" borderId="0" xfId="0" applyNumberFormat="1" applyFont="1" applyFill="1" applyAlignment="1">
      <alignment horizontal="right"/>
    </xf>
    <xf numFmtId="173" fontId="24" fillId="8" borderId="23" xfId="0" applyNumberFormat="1" applyFont="1" applyFill="1" applyBorder="1" applyAlignment="1">
      <alignment horizontal="right"/>
    </xf>
    <xf numFmtId="3" fontId="4" fillId="12" borderId="0" xfId="1" quotePrefix="1" applyNumberFormat="1" applyFill="1" applyAlignment="1">
      <alignment horizontal="right"/>
    </xf>
    <xf numFmtId="0" fontId="22" fillId="2" borderId="0" xfId="0" quotePrefix="1" applyFont="1" applyFill="1" applyAlignment="1">
      <alignment horizontal="left"/>
    </xf>
    <xf numFmtId="0" fontId="8" fillId="2" borderId="4" xfId="1" quotePrefix="1" applyFont="1" applyFill="1" applyBorder="1" applyAlignment="1">
      <alignment horizontal="center" vertical="center"/>
    </xf>
    <xf numFmtId="0" fontId="4" fillId="2" borderId="0" xfId="1" quotePrefix="1" applyFill="1" applyBorder="1"/>
    <xf numFmtId="4" fontId="4" fillId="11" borderId="0" xfId="1" applyNumberFormat="1" applyFill="1" applyBorder="1" applyAlignment="1">
      <alignment horizontal="right"/>
    </xf>
    <xf numFmtId="4" fontId="4" fillId="2" borderId="0" xfId="1" applyNumberFormat="1" applyFill="1" applyBorder="1" applyAlignment="1">
      <alignment horizontal="right"/>
    </xf>
    <xf numFmtId="0" fontId="8" fillId="2" borderId="10" xfId="1" quotePrefix="1" applyFont="1" applyFill="1" applyBorder="1" applyAlignment="1">
      <alignment horizontal="center" vertical="center"/>
    </xf>
    <xf numFmtId="3" fontId="18" fillId="2" borderId="0" xfId="1" quotePrefix="1" applyNumberFormat="1" applyFont="1" applyFill="1" applyAlignment="1">
      <alignment horizontal="right"/>
    </xf>
    <xf numFmtId="168" fontId="31" fillId="2" borderId="0" xfId="0" applyNumberFormat="1" applyFont="1" applyFill="1" applyAlignment="1">
      <alignment horizontal="left" indent="1"/>
    </xf>
    <xf numFmtId="168" fontId="13" fillId="2" borderId="2" xfId="0" applyNumberFormat="1" applyFont="1" applyFill="1" applyBorder="1" applyAlignment="1">
      <alignment horizontal="right"/>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wrapText="1"/>
    </xf>
    <xf numFmtId="0" fontId="22" fillId="2" borderId="0" xfId="0" quotePrefix="1" applyFont="1" applyFill="1" applyAlignment="1">
      <alignment horizontal="left" vertical="top" wrapText="1"/>
    </xf>
    <xf numFmtId="0" fontId="22" fillId="2" borderId="0" xfId="1" applyFont="1" applyFill="1" applyAlignment="1">
      <alignment horizontal="left"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79">
    <dxf>
      <numFmt numFmtId="195" formatCode="\^"/>
    </dxf>
    <dxf>
      <numFmt numFmtId="196" formatCode="\^;\^;\^"/>
    </dxf>
    <dxf>
      <numFmt numFmtId="197" formatCode="&quot;-&quot;"/>
    </dxf>
    <dxf>
      <numFmt numFmtId="195" formatCode="\^"/>
    </dxf>
    <dxf>
      <numFmt numFmtId="196" formatCode="\^;\^;\^"/>
    </dxf>
    <dxf>
      <numFmt numFmtId="196" formatCode="\^;\^;\^"/>
    </dxf>
    <dxf>
      <numFmt numFmtId="197" formatCode="&quot;-&quot;"/>
    </dxf>
    <dxf>
      <numFmt numFmtId="196" formatCode="\^;\^;\^"/>
    </dxf>
    <dxf>
      <numFmt numFmtId="197" formatCode="&quot;-&quot;"/>
    </dxf>
    <dxf>
      <numFmt numFmtId="196" formatCode="\^;\^;\^"/>
    </dxf>
    <dxf>
      <numFmt numFmtId="197" formatCode="&quot;-&quot;"/>
    </dxf>
    <dxf>
      <numFmt numFmtId="196" formatCode="\^;\^;\^"/>
    </dxf>
    <dxf>
      <numFmt numFmtId="197" formatCode="&quot;-&quot;"/>
    </dxf>
    <dxf>
      <numFmt numFmtId="196" formatCode="\^;\^;\^"/>
    </dxf>
    <dxf>
      <numFmt numFmtId="197" formatCode="&quot;-&quot;"/>
    </dxf>
    <dxf>
      <numFmt numFmtId="195" formatCode="\^"/>
    </dxf>
    <dxf>
      <numFmt numFmtId="196" formatCode="\^;\^;\^"/>
    </dxf>
    <dxf>
      <numFmt numFmtId="197" formatCode="&quot;-&quot;"/>
    </dxf>
    <dxf>
      <numFmt numFmtId="195" formatCode="\^"/>
    </dxf>
    <dxf>
      <numFmt numFmtId="195" formatCode="\^"/>
    </dxf>
    <dxf>
      <numFmt numFmtId="195" formatCode="\^"/>
    </dxf>
    <dxf>
      <numFmt numFmtId="198" formatCode="&quot;^&quot;"/>
    </dxf>
    <dxf>
      <numFmt numFmtId="198"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7" formatCode="&quot;-&quot;"/>
    </dxf>
    <dxf>
      <numFmt numFmtId="195" formatCode="\^"/>
    </dxf>
    <dxf>
      <numFmt numFmtId="195" formatCode="\^"/>
    </dxf>
    <dxf>
      <numFmt numFmtId="195" formatCode="\^"/>
    </dxf>
    <dxf>
      <numFmt numFmtId="196" formatCode="\^;\^;\^"/>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0" formatCode="\^;&quot;^&quot;"/>
    </dxf>
    <dxf>
      <numFmt numFmtId="195" formatCode="\^"/>
    </dxf>
    <dxf>
      <numFmt numFmtId="190" formatCode="\^;&quot;^&quot;"/>
    </dxf>
    <dxf>
      <numFmt numFmtId="195" formatCode="\^"/>
    </dxf>
    <dxf>
      <numFmt numFmtId="190" formatCode="\^;&quot;^&quot;"/>
    </dxf>
    <dxf>
      <numFmt numFmtId="195" formatCode="\^"/>
    </dxf>
    <dxf>
      <numFmt numFmtId="190" formatCode="\^;&quot;^&quot;"/>
    </dxf>
    <dxf>
      <numFmt numFmtId="197" formatCode="&quot;-&quot;"/>
    </dxf>
    <dxf>
      <numFmt numFmtId="196" formatCode="\^;\^;\^"/>
    </dxf>
    <dxf>
      <numFmt numFmtId="197" formatCode="&quot;-&quot;"/>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7" formatCode="&quot;-&quot;"/>
    </dxf>
    <dxf>
      <numFmt numFmtId="195" formatCode="\^"/>
    </dxf>
    <dxf>
      <numFmt numFmtId="195" formatCode="\^"/>
    </dxf>
    <dxf>
      <numFmt numFmtId="197" formatCode="&quot;-&quot;"/>
    </dxf>
    <dxf>
      <numFmt numFmtId="195" formatCode="\^"/>
    </dxf>
    <dxf>
      <numFmt numFmtId="195" formatCode="\^"/>
    </dxf>
    <dxf>
      <numFmt numFmtId="195" formatCode="\^"/>
    </dxf>
    <dxf>
      <numFmt numFmtId="195" formatCode="\^"/>
    </dxf>
    <dxf>
      <numFmt numFmtId="197" formatCode="&quot;-&quot;"/>
    </dxf>
    <dxf>
      <numFmt numFmtId="195" formatCode="\^"/>
    </dxf>
    <dxf>
      <numFmt numFmtId="195" formatCode="\^"/>
    </dxf>
    <dxf>
      <numFmt numFmtId="195" formatCode="\^"/>
    </dxf>
    <dxf>
      <numFmt numFmtId="195" formatCode="\^"/>
    </dxf>
    <dxf>
      <numFmt numFmtId="197" formatCode="&quot;-&quot;"/>
    </dxf>
    <dxf>
      <numFmt numFmtId="195" formatCode="\^"/>
    </dxf>
    <dxf>
      <numFmt numFmtId="195" formatCode="\^"/>
    </dxf>
    <dxf>
      <numFmt numFmtId="197" formatCode="&quot;-&quot;"/>
    </dxf>
    <dxf>
      <numFmt numFmtId="195" formatCode="\^"/>
    </dxf>
    <dxf>
      <numFmt numFmtId="195" formatCode="\^"/>
    </dxf>
    <dxf>
      <numFmt numFmtId="197" formatCode="&quot;-&quot;"/>
    </dxf>
    <dxf>
      <numFmt numFmtId="195" formatCode="\^"/>
    </dxf>
    <dxf>
      <numFmt numFmtId="195" formatCode="\^"/>
    </dxf>
    <dxf>
      <numFmt numFmtId="197" formatCode="&quot;-&quot;"/>
    </dxf>
    <dxf>
      <numFmt numFmtId="195" formatCode="\^"/>
    </dxf>
    <dxf>
      <numFmt numFmtId="195" formatCode="\^"/>
    </dxf>
    <dxf>
      <numFmt numFmtId="197"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7" formatCode="&quot;-&quot;"/>
    </dxf>
    <dxf>
      <numFmt numFmtId="195" formatCode="\^"/>
    </dxf>
    <dxf>
      <numFmt numFmtId="195" formatCode="\^"/>
    </dxf>
    <dxf>
      <numFmt numFmtId="197" formatCode="&quot;-&quot;"/>
    </dxf>
    <dxf>
      <numFmt numFmtId="196" formatCode="\^;\^;\^"/>
    </dxf>
    <dxf>
      <numFmt numFmtId="197" formatCode="&quot;-&quot;"/>
    </dxf>
    <dxf>
      <numFmt numFmtId="197" formatCode="&quot;-&quot;"/>
    </dxf>
    <dxf>
      <numFmt numFmtId="195" formatCode="\^"/>
    </dxf>
    <dxf>
      <numFmt numFmtId="195" formatCode="\^"/>
    </dxf>
    <dxf>
      <numFmt numFmtId="195" formatCode="\^"/>
    </dxf>
    <dxf>
      <numFmt numFmtId="195" formatCode="\^"/>
    </dxf>
    <dxf>
      <numFmt numFmtId="195" formatCode="\^"/>
    </dxf>
    <dxf>
      <numFmt numFmtId="195" formatCode="\^"/>
    </dxf>
    <dxf>
      <numFmt numFmtId="197" formatCode="&quot;-&quot;"/>
    </dxf>
    <dxf>
      <numFmt numFmtId="197" formatCode="&quot;-&quot;"/>
    </dxf>
    <dxf>
      <numFmt numFmtId="195" formatCode="\^"/>
    </dxf>
    <dxf>
      <numFmt numFmtId="195" formatCode="\^"/>
    </dxf>
    <dxf>
      <numFmt numFmtId="197" formatCode="&quot;-&quot;"/>
    </dxf>
    <dxf>
      <numFmt numFmtId="195" formatCode="\^"/>
    </dxf>
    <dxf>
      <numFmt numFmtId="197" formatCode="&quot;-&quot;"/>
    </dxf>
    <dxf>
      <numFmt numFmtId="196" formatCode="\^;\^;\^"/>
    </dxf>
    <dxf>
      <numFmt numFmtId="197" formatCode="&quot;-&quot;"/>
    </dxf>
    <dxf>
      <numFmt numFmtId="196" formatCode="\^;\^;\^"/>
    </dxf>
    <dxf>
      <numFmt numFmtId="195" formatCode="\^"/>
    </dxf>
    <dxf>
      <numFmt numFmtId="195" formatCode="\^"/>
    </dxf>
    <dxf>
      <numFmt numFmtId="196" formatCode="\^;\^;\^"/>
    </dxf>
    <dxf>
      <numFmt numFmtId="195" formatCode="\^"/>
    </dxf>
    <dxf>
      <numFmt numFmtId="195" formatCode="\^"/>
    </dxf>
    <dxf>
      <numFmt numFmtId="195" formatCode="\^"/>
    </dxf>
    <dxf>
      <numFmt numFmtId="195" formatCode="\^"/>
    </dxf>
    <dxf>
      <numFmt numFmtId="197" formatCode="&quot;-&quot;"/>
    </dxf>
    <dxf>
      <numFmt numFmtId="197" formatCode="&quot;-&quot;"/>
    </dxf>
    <dxf>
      <numFmt numFmtId="195" formatCode="\^"/>
    </dxf>
    <dxf>
      <numFmt numFmtId="195" formatCode="\^"/>
    </dxf>
    <dxf>
      <numFmt numFmtId="197" formatCode="&quot;-&quot;"/>
    </dxf>
    <dxf>
      <numFmt numFmtId="197" formatCode="&quot;-&quot;"/>
    </dxf>
    <dxf>
      <numFmt numFmtId="197" formatCode="&quot;-&quot;"/>
    </dxf>
    <dxf>
      <numFmt numFmtId="195" formatCode="\^"/>
    </dxf>
    <dxf>
      <numFmt numFmtId="195" formatCode="\^"/>
    </dxf>
    <dxf>
      <numFmt numFmtId="197" formatCode="&quot;-&quot;"/>
    </dxf>
    <dxf>
      <numFmt numFmtId="195" formatCode="\^"/>
    </dxf>
    <dxf>
      <numFmt numFmtId="195" formatCode="\^"/>
    </dxf>
    <dxf>
      <numFmt numFmtId="197" formatCode="&quot;-&quot;"/>
    </dxf>
    <dxf>
      <numFmt numFmtId="195" formatCode="\^"/>
    </dxf>
    <dxf>
      <numFmt numFmtId="197" formatCode="&quot;-&quot;"/>
    </dxf>
    <dxf>
      <numFmt numFmtId="195" formatCode="\^"/>
    </dxf>
    <dxf>
      <numFmt numFmtId="197" formatCode="&quot;-&quot;"/>
    </dxf>
    <dxf>
      <numFmt numFmtId="195" formatCode="\^"/>
    </dxf>
    <dxf>
      <numFmt numFmtId="197" formatCode="&quot;-&quot;"/>
    </dxf>
    <dxf>
      <numFmt numFmtId="195" formatCode="\^"/>
    </dxf>
    <dxf>
      <numFmt numFmtId="197" formatCode="&quot;-&quot;"/>
    </dxf>
    <dxf>
      <numFmt numFmtId="197" formatCode="&quot;-&quot;"/>
    </dxf>
    <dxf>
      <numFmt numFmtId="195" formatCode="\^"/>
    </dxf>
    <dxf>
      <numFmt numFmtId="195" formatCode="\^"/>
    </dxf>
    <dxf>
      <numFmt numFmtId="195" formatCode="\^"/>
    </dxf>
    <dxf>
      <numFmt numFmtId="190" formatCode="\^;&quot;^&quot;"/>
    </dxf>
    <dxf>
      <numFmt numFmtId="195" formatCode="\^"/>
    </dxf>
    <dxf>
      <numFmt numFmtId="195" formatCode="\^"/>
    </dxf>
    <dxf>
      <numFmt numFmtId="195" formatCode="\^"/>
    </dxf>
    <dxf>
      <numFmt numFmtId="195" formatCode="\^"/>
    </dxf>
    <dxf>
      <numFmt numFmtId="197" formatCode="&quot;-&quot;"/>
    </dxf>
    <dxf>
      <numFmt numFmtId="195" formatCode="\^"/>
    </dxf>
    <dxf>
      <numFmt numFmtId="195" formatCode="\^"/>
    </dxf>
    <dxf>
      <numFmt numFmtId="197" formatCode="&quot;-&quot;"/>
    </dxf>
    <dxf>
      <numFmt numFmtId="197" formatCode="&quot;-&quot;"/>
    </dxf>
    <dxf>
      <numFmt numFmtId="195"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2" sqref="A2"/>
    </sheetView>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688</v>
      </c>
    </row>
    <row r="3" spans="1:9" ht="15" customHeight="1" x14ac:dyDescent="0.2">
      <c r="A3" s="511">
        <v>44562</v>
      </c>
    </row>
    <row r="4" spans="1:9" ht="15" customHeight="1" x14ac:dyDescent="0.25">
      <c r="A4" s="796" t="s">
        <v>19</v>
      </c>
      <c r="B4" s="796"/>
      <c r="C4" s="796"/>
      <c r="D4" s="796"/>
      <c r="E4" s="796"/>
      <c r="F4" s="796"/>
      <c r="G4" s="796"/>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500</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508</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510</v>
      </c>
      <c r="D25" s="215"/>
      <c r="E25" s="215"/>
      <c r="F25" s="215"/>
      <c r="G25" s="8"/>
      <c r="H25" s="8"/>
    </row>
    <row r="26" spans="2:9" ht="15" customHeight="1" x14ac:dyDescent="0.2">
      <c r="C26" s="215" t="s">
        <v>33</v>
      </c>
      <c r="D26" s="215"/>
      <c r="E26" s="215"/>
      <c r="F26" s="215"/>
      <c r="G26" s="8"/>
      <c r="H26" s="8"/>
    </row>
    <row r="27" spans="2:9" ht="15" customHeight="1" x14ac:dyDescent="0.2">
      <c r="C27" s="215" t="s">
        <v>439</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443</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244</v>
      </c>
      <c r="D35" s="8"/>
      <c r="E35" s="8"/>
      <c r="F35" s="8"/>
      <c r="G35" s="8"/>
    </row>
    <row r="36" spans="1:9" ht="15" customHeight="1" x14ac:dyDescent="0.2">
      <c r="C36" s="8" t="s">
        <v>223</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503</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249</v>
      </c>
      <c r="D43" s="8"/>
      <c r="E43" s="8"/>
      <c r="F43" s="8"/>
      <c r="H43" s="11"/>
      <c r="I43" s="11"/>
    </row>
    <row r="44" spans="1:9" ht="15" customHeight="1" x14ac:dyDescent="0.2">
      <c r="C44" s="8" t="s">
        <v>502</v>
      </c>
      <c r="D44" s="8"/>
      <c r="E44" s="8"/>
      <c r="F44" s="8"/>
      <c r="G44" s="11"/>
    </row>
    <row r="45" spans="1:9" ht="15" customHeight="1" x14ac:dyDescent="0.2">
      <c r="C45" s="8" t="s">
        <v>251</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501</v>
      </c>
      <c r="D49" s="8"/>
      <c r="E49" s="8"/>
      <c r="F49" s="8"/>
      <c r="G49" s="8"/>
    </row>
    <row r="50" spans="1:8" ht="15" customHeight="1" x14ac:dyDescent="0.2">
      <c r="B50" s="6"/>
      <c r="C50" s="8" t="s">
        <v>484</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322</v>
      </c>
      <c r="D63" s="8"/>
      <c r="E63" s="8"/>
      <c r="F63" s="8"/>
      <c r="G63" s="8"/>
    </row>
    <row r="64" spans="1:8" ht="15" customHeight="1" x14ac:dyDescent="0.2">
      <c r="B64" s="6"/>
      <c r="C64" s="8" t="s">
        <v>367</v>
      </c>
      <c r="D64" s="8"/>
      <c r="E64" s="8"/>
      <c r="F64" s="8"/>
      <c r="G64" s="8"/>
    </row>
    <row r="65" spans="2:9" ht="15" customHeight="1" x14ac:dyDescent="0.2">
      <c r="B65" s="6"/>
      <c r="C65" s="8" t="s">
        <v>493</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494</v>
      </c>
      <c r="D69" s="8"/>
      <c r="E69" s="8"/>
      <c r="F69" s="8"/>
      <c r="G69" s="10"/>
      <c r="H69" s="10"/>
    </row>
    <row r="70" spans="2:9" ht="15" customHeight="1" x14ac:dyDescent="0.2">
      <c r="B70" s="6"/>
      <c r="C70" s="8" t="s">
        <v>18</v>
      </c>
      <c r="D70" s="8"/>
      <c r="E70" s="8"/>
      <c r="F70" s="8"/>
      <c r="G70" s="10"/>
    </row>
    <row r="71" spans="2:9" ht="15" customHeight="1" x14ac:dyDescent="0.2">
      <c r="C71" s="215" t="s">
        <v>505</v>
      </c>
      <c r="D71" s="215"/>
      <c r="E71" s="215"/>
      <c r="F71" s="8"/>
      <c r="G71" s="8"/>
    </row>
    <row r="72" spans="2:9" ht="15" customHeight="1" x14ac:dyDescent="0.2">
      <c r="C72" s="8" t="s">
        <v>504</v>
      </c>
      <c r="D72" s="8"/>
      <c r="E72" s="8"/>
      <c r="F72" s="8"/>
      <c r="G72" s="8"/>
      <c r="H72" s="8"/>
    </row>
    <row r="73" spans="2:9" ht="15" customHeight="1" x14ac:dyDescent="0.2">
      <c r="C73" s="8" t="s">
        <v>344</v>
      </c>
      <c r="D73" s="8"/>
      <c r="E73" s="8"/>
      <c r="F73" s="8"/>
    </row>
    <row r="74" spans="2:9" ht="15" customHeight="1" x14ac:dyDescent="0.2">
      <c r="C74" s="8" t="s">
        <v>526</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351</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366</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506</v>
      </c>
      <c r="D90" s="8"/>
      <c r="E90" s="8"/>
      <c r="F90" s="8"/>
      <c r="G90" s="8"/>
      <c r="H90" s="8"/>
      <c r="I90" s="10"/>
      <c r="J90" s="10"/>
    </row>
    <row r="91" spans="1:10" ht="15" customHeight="1" x14ac:dyDescent="0.2">
      <c r="C91" s="215" t="s">
        <v>507</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97" t="s">
        <v>512</v>
      </c>
      <c r="B98" s="798"/>
      <c r="C98" s="798"/>
      <c r="D98" s="798"/>
      <c r="E98" s="798"/>
      <c r="F98" s="798"/>
      <c r="G98" s="798"/>
      <c r="H98" s="798"/>
      <c r="I98" s="798"/>
      <c r="J98" s="798"/>
      <c r="K98" s="798"/>
    </row>
    <row r="99" spans="1:11" ht="15" customHeight="1" x14ac:dyDescent="0.2">
      <c r="A99" s="798"/>
      <c r="B99" s="798"/>
      <c r="C99" s="798"/>
      <c r="D99" s="798"/>
      <c r="E99" s="798"/>
      <c r="F99" s="798"/>
      <c r="G99" s="798"/>
      <c r="H99" s="798"/>
      <c r="I99" s="798"/>
      <c r="J99" s="798"/>
      <c r="K99" s="798"/>
    </row>
    <row r="100" spans="1:11" ht="15" customHeight="1" x14ac:dyDescent="0.2">
      <c r="A100" s="798"/>
      <c r="B100" s="798"/>
      <c r="C100" s="798"/>
      <c r="D100" s="798"/>
      <c r="E100" s="798"/>
      <c r="F100" s="798"/>
      <c r="G100" s="798"/>
      <c r="H100" s="798"/>
      <c r="I100" s="798"/>
      <c r="J100" s="798"/>
      <c r="K100" s="798"/>
    </row>
    <row r="101" spans="1:11" ht="15" customHeight="1" x14ac:dyDescent="0.2">
      <c r="A101" s="798"/>
      <c r="B101" s="798"/>
      <c r="C101" s="798"/>
      <c r="D101" s="798"/>
      <c r="E101" s="798"/>
      <c r="F101" s="798"/>
      <c r="G101" s="798"/>
      <c r="H101" s="798"/>
      <c r="I101" s="798"/>
      <c r="J101" s="798"/>
      <c r="K101" s="798"/>
    </row>
    <row r="102" spans="1:11" ht="15" customHeight="1" x14ac:dyDescent="0.2">
      <c r="A102" s="798"/>
      <c r="B102" s="798"/>
      <c r="C102" s="798"/>
      <c r="D102" s="798"/>
      <c r="E102" s="798"/>
      <c r="F102" s="798"/>
      <c r="G102" s="798"/>
      <c r="H102" s="798"/>
      <c r="I102" s="798"/>
      <c r="J102" s="798"/>
      <c r="K102" s="798"/>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election activeCell="B5" sqref="B5"/>
    </sheetView>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1" t="s">
        <v>27</v>
      </c>
      <c r="B1" s="362"/>
      <c r="C1" s="362"/>
      <c r="D1" s="362"/>
      <c r="E1" s="362"/>
      <c r="F1" s="362"/>
      <c r="G1" s="362"/>
      <c r="H1" s="362"/>
    </row>
    <row r="2" spans="1:8" ht="15.75" x14ac:dyDescent="0.25">
      <c r="A2" s="363"/>
      <c r="B2" s="364"/>
      <c r="C2" s="337"/>
      <c r="D2" s="337"/>
      <c r="E2" s="337"/>
      <c r="F2" s="337"/>
      <c r="G2" s="352"/>
      <c r="H2" s="352" t="s">
        <v>151</v>
      </c>
    </row>
    <row r="3" spans="1:8" x14ac:dyDescent="0.2">
      <c r="A3" s="353"/>
      <c r="B3" s="814">
        <f>INDICE!A3</f>
        <v>44562</v>
      </c>
      <c r="C3" s="815"/>
      <c r="D3" s="815" t="s">
        <v>115</v>
      </c>
      <c r="E3" s="815"/>
      <c r="F3" s="815" t="s">
        <v>116</v>
      </c>
      <c r="G3" s="816"/>
      <c r="H3" s="815"/>
    </row>
    <row r="4" spans="1:8" x14ac:dyDescent="0.2">
      <c r="A4" s="354"/>
      <c r="B4" s="355" t="s">
        <v>47</v>
      </c>
      <c r="C4" s="355" t="s">
        <v>424</v>
      </c>
      <c r="D4" s="355" t="s">
        <v>47</v>
      </c>
      <c r="E4" s="355" t="s">
        <v>424</v>
      </c>
      <c r="F4" s="355" t="s">
        <v>47</v>
      </c>
      <c r="G4" s="356" t="s">
        <v>424</v>
      </c>
      <c r="H4" s="356" t="s">
        <v>106</v>
      </c>
    </row>
    <row r="5" spans="1:8" x14ac:dyDescent="0.2">
      <c r="A5" s="357" t="s">
        <v>171</v>
      </c>
      <c r="B5" s="329">
        <v>1671.8955500000013</v>
      </c>
      <c r="C5" s="322">
        <v>17.726552199218311</v>
      </c>
      <c r="D5" s="321">
        <v>1671.8955500000013</v>
      </c>
      <c r="E5" s="322">
        <v>17.726552199218311</v>
      </c>
      <c r="F5" s="321">
        <v>22064.179949999998</v>
      </c>
      <c r="G5" s="336">
        <v>15.661898281869297</v>
      </c>
      <c r="H5" s="327">
        <v>70.106420681824559</v>
      </c>
    </row>
    <row r="6" spans="1:8" x14ac:dyDescent="0.2">
      <c r="A6" s="357" t="s">
        <v>172</v>
      </c>
      <c r="B6" s="593">
        <v>0.43378</v>
      </c>
      <c r="C6" s="336">
        <v>-72.152353805956267</v>
      </c>
      <c r="D6" s="358">
        <v>0.43378</v>
      </c>
      <c r="E6" s="322">
        <v>-72.152353805956267</v>
      </c>
      <c r="F6" s="321">
        <v>25.269909999999999</v>
      </c>
      <c r="G6" s="322">
        <v>-23.338142792394585</v>
      </c>
      <c r="H6" s="327">
        <v>8.0292263073744805E-2</v>
      </c>
    </row>
    <row r="7" spans="1:8" x14ac:dyDescent="0.2">
      <c r="A7" s="357" t="s">
        <v>173</v>
      </c>
      <c r="B7" s="344">
        <v>0</v>
      </c>
      <c r="C7" s="335">
        <v>0</v>
      </c>
      <c r="D7" s="335">
        <v>0</v>
      </c>
      <c r="E7" s="335">
        <v>0</v>
      </c>
      <c r="F7" s="335">
        <v>5.8999999999999997E-2</v>
      </c>
      <c r="G7" s="322">
        <v>-93.593154448414026</v>
      </c>
      <c r="H7" s="593">
        <v>1.8746578525016285E-4</v>
      </c>
    </row>
    <row r="8" spans="1:8" x14ac:dyDescent="0.2">
      <c r="A8" s="368" t="s">
        <v>174</v>
      </c>
      <c r="B8" s="330">
        <v>1672.3293300000012</v>
      </c>
      <c r="C8" s="331">
        <v>17.628076743563852</v>
      </c>
      <c r="D8" s="330">
        <v>1672.3293300000012</v>
      </c>
      <c r="E8" s="377">
        <v>17.628076743563852</v>
      </c>
      <c r="F8" s="330">
        <v>22089.508859999998</v>
      </c>
      <c r="G8" s="331">
        <v>15.589363521007968</v>
      </c>
      <c r="H8" s="331">
        <v>70.186900410683549</v>
      </c>
    </row>
    <row r="9" spans="1:8" x14ac:dyDescent="0.2">
      <c r="A9" s="357" t="s">
        <v>175</v>
      </c>
      <c r="B9" s="329">
        <v>456.46516999999955</v>
      </c>
      <c r="C9" s="322">
        <v>-3.8879136809287305</v>
      </c>
      <c r="D9" s="321">
        <v>456.46516999999955</v>
      </c>
      <c r="E9" s="322">
        <v>-3.8879136809287305</v>
      </c>
      <c r="F9" s="321">
        <v>4574.0576099999998</v>
      </c>
      <c r="G9" s="322">
        <v>2.1747642527946587</v>
      </c>
      <c r="H9" s="327">
        <v>14.533547485392088</v>
      </c>
    </row>
    <row r="10" spans="1:8" x14ac:dyDescent="0.2">
      <c r="A10" s="357" t="s">
        <v>176</v>
      </c>
      <c r="B10" s="329">
        <v>143.80891000000003</v>
      </c>
      <c r="C10" s="322">
        <v>-21.507993462533971</v>
      </c>
      <c r="D10" s="321">
        <v>143.80891000000003</v>
      </c>
      <c r="E10" s="335">
        <v>-21.507993462533971</v>
      </c>
      <c r="F10" s="321">
        <v>1079.3058100000003</v>
      </c>
      <c r="G10" s="335">
        <v>-2.809618069789193</v>
      </c>
      <c r="H10" s="327">
        <v>3.4293713762154772</v>
      </c>
    </row>
    <row r="11" spans="1:8" x14ac:dyDescent="0.2">
      <c r="A11" s="357" t="s">
        <v>177</v>
      </c>
      <c r="B11" s="329">
        <v>313.25943999999993</v>
      </c>
      <c r="C11" s="322">
        <v>26.341316156540717</v>
      </c>
      <c r="D11" s="321">
        <v>313.25943999999993</v>
      </c>
      <c r="E11" s="322">
        <v>26.341316156540717</v>
      </c>
      <c r="F11" s="321">
        <v>3729.5374300000003</v>
      </c>
      <c r="G11" s="322">
        <v>10.492493564324947</v>
      </c>
      <c r="H11" s="327">
        <v>11.850180727708889</v>
      </c>
    </row>
    <row r="12" spans="1:8" s="3" customFormat="1" x14ac:dyDescent="0.2">
      <c r="A12" s="359" t="s">
        <v>148</v>
      </c>
      <c r="B12" s="332">
        <v>2585.8628500000009</v>
      </c>
      <c r="C12" s="333">
        <v>11.08607723229677</v>
      </c>
      <c r="D12" s="332">
        <v>2585.8628500000009</v>
      </c>
      <c r="E12" s="333">
        <v>11.08607723229677</v>
      </c>
      <c r="F12" s="332">
        <v>31472.409709999996</v>
      </c>
      <c r="G12" s="333">
        <v>12.109525720798429</v>
      </c>
      <c r="H12" s="333">
        <v>100</v>
      </c>
    </row>
    <row r="13" spans="1:8" x14ac:dyDescent="0.2">
      <c r="A13" s="369" t="s">
        <v>149</v>
      </c>
      <c r="B13" s="334"/>
      <c r="C13" s="334"/>
      <c r="D13" s="334"/>
      <c r="E13" s="334"/>
      <c r="F13" s="334"/>
      <c r="G13" s="334"/>
      <c r="H13" s="334"/>
    </row>
    <row r="14" spans="1:8" s="105" customFormat="1" x14ac:dyDescent="0.2">
      <c r="A14" s="610" t="s">
        <v>178</v>
      </c>
      <c r="B14" s="601">
        <v>108.23470999999998</v>
      </c>
      <c r="C14" s="602">
        <v>1.4747084615891892</v>
      </c>
      <c r="D14" s="603">
        <v>108.23470999999998</v>
      </c>
      <c r="E14" s="602">
        <v>1.4747084615891892</v>
      </c>
      <c r="F14" s="321">
        <v>1362.9536799999996</v>
      </c>
      <c r="G14" s="602">
        <v>-1.7458559744262223</v>
      </c>
      <c r="H14" s="604">
        <v>4.3306302013694769</v>
      </c>
    </row>
    <row r="15" spans="1:8" s="105" customFormat="1" x14ac:dyDescent="0.2">
      <c r="A15" s="611" t="s">
        <v>566</v>
      </c>
      <c r="B15" s="606">
        <v>6.4720930296665857</v>
      </c>
      <c r="C15" s="607"/>
      <c r="D15" s="608">
        <v>6.4720930296665857</v>
      </c>
      <c r="E15" s="607"/>
      <c r="F15" s="608">
        <v>6.1701402626839563</v>
      </c>
      <c r="G15" s="607"/>
      <c r="H15" s="609"/>
    </row>
    <row r="16" spans="1:8" s="105" customFormat="1" x14ac:dyDescent="0.2">
      <c r="A16" s="612" t="s">
        <v>430</v>
      </c>
      <c r="B16" s="613">
        <v>215.92059</v>
      </c>
      <c r="C16" s="614">
        <v>23.724582222959999</v>
      </c>
      <c r="D16" s="615">
        <v>215.92059</v>
      </c>
      <c r="E16" s="614">
        <v>23.724582222959999</v>
      </c>
      <c r="F16" s="615">
        <v>2685.6163999999994</v>
      </c>
      <c r="G16" s="614">
        <v>10.558535420231756</v>
      </c>
      <c r="H16" s="616">
        <v>8.5332404628256846</v>
      </c>
    </row>
    <row r="17" spans="1:22" x14ac:dyDescent="0.2">
      <c r="A17" s="365"/>
      <c r="B17" s="362"/>
      <c r="C17" s="362"/>
      <c r="D17" s="362"/>
      <c r="E17" s="362"/>
      <c r="F17" s="362"/>
      <c r="G17" s="362"/>
      <c r="H17" s="366" t="s">
        <v>221</v>
      </c>
    </row>
    <row r="18" spans="1:22" x14ac:dyDescent="0.2">
      <c r="A18" s="360" t="s">
        <v>482</v>
      </c>
      <c r="B18" s="337"/>
      <c r="C18" s="337"/>
      <c r="D18" s="337"/>
      <c r="E18" s="337"/>
      <c r="F18" s="321"/>
      <c r="G18" s="337"/>
      <c r="H18" s="337"/>
      <c r="I18" s="88"/>
      <c r="J18" s="88"/>
      <c r="K18" s="88"/>
      <c r="L18" s="88"/>
      <c r="M18" s="88"/>
      <c r="N18" s="88"/>
    </row>
    <row r="19" spans="1:22" x14ac:dyDescent="0.2">
      <c r="A19" s="817" t="s">
        <v>431</v>
      </c>
      <c r="B19" s="818"/>
      <c r="C19" s="818"/>
      <c r="D19" s="818"/>
      <c r="E19" s="818"/>
      <c r="F19" s="818"/>
      <c r="G19" s="818"/>
      <c r="H19" s="337"/>
      <c r="I19" s="88"/>
      <c r="J19" s="88"/>
      <c r="K19" s="88"/>
      <c r="L19" s="88"/>
      <c r="M19" s="88"/>
      <c r="N19" s="88"/>
    </row>
    <row r="20" spans="1:22" ht="14.25" x14ac:dyDescent="0.2">
      <c r="A20" s="133" t="s">
        <v>536</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7"/>
      <c r="E23" s="637"/>
      <c r="F23" s="637"/>
      <c r="G23" s="637"/>
      <c r="H23" s="637"/>
      <c r="I23" s="637"/>
      <c r="J23" s="637"/>
      <c r="K23" s="637"/>
      <c r="L23" s="637"/>
      <c r="M23" s="637"/>
      <c r="N23" s="637"/>
      <c r="O23" s="637"/>
      <c r="P23" s="637"/>
      <c r="Q23" s="637"/>
      <c r="R23" s="637"/>
      <c r="S23" s="637"/>
      <c r="T23" s="637"/>
      <c r="U23" s="637"/>
      <c r="V23" s="637"/>
    </row>
    <row r="24" spans="1:22" x14ac:dyDescent="0.2">
      <c r="B24" s="81" t="s">
        <v>372</v>
      </c>
    </row>
    <row r="32" spans="1:22" x14ac:dyDescent="0.2">
      <c r="C32" s="81" t="s">
        <v>372</v>
      </c>
    </row>
  </sheetData>
  <mergeCells count="4">
    <mergeCell ref="B3:C3"/>
    <mergeCell ref="D3:E3"/>
    <mergeCell ref="F3:H3"/>
    <mergeCell ref="A19:G19"/>
  </mergeCells>
  <conditionalFormatting sqref="B6">
    <cfRule type="cellIs" dxfId="242" priority="35" operator="between">
      <formula>0</formula>
      <formula>0.5</formula>
    </cfRule>
    <cfRule type="cellIs" dxfId="241" priority="36" operator="between">
      <formula>0</formula>
      <formula>0.49</formula>
    </cfRule>
  </conditionalFormatting>
  <conditionalFormatting sqref="D6">
    <cfRule type="cellIs" dxfId="240" priority="33" operator="between">
      <formula>0</formula>
      <formula>0.5</formula>
    </cfRule>
    <cfRule type="cellIs" dxfId="239" priority="34" operator="between">
      <formula>0</formula>
      <formula>0.49</formula>
    </cfRule>
  </conditionalFormatting>
  <conditionalFormatting sqref="E8">
    <cfRule type="cellIs" dxfId="238" priority="15" operator="between">
      <formula>-0.04999999</formula>
      <formula>-0.00000001</formula>
    </cfRule>
  </conditionalFormatting>
  <conditionalFormatting sqref="H7">
    <cfRule type="cellIs" dxfId="237" priority="11" operator="between">
      <formula>0</formula>
      <formula>0.5</formula>
    </cfRule>
    <cfRule type="cellIs" dxfId="236" priority="12" operator="between">
      <formula>0</formula>
      <formula>0.49</formula>
    </cfRule>
  </conditionalFormatting>
  <conditionalFormatting sqref="E10">
    <cfRule type="cellIs" dxfId="235" priority="6" operator="between">
      <formula>-0.5</formula>
      <formula>0.5</formula>
    </cfRule>
  </conditionalFormatting>
  <conditionalFormatting sqref="E10">
    <cfRule type="cellIs" dxfId="234" priority="5" operator="equal">
      <formula>0</formula>
    </cfRule>
  </conditionalFormatting>
  <conditionalFormatting sqref="G10">
    <cfRule type="cellIs" dxfId="233" priority="4" operator="between">
      <formula>-0.5</formula>
      <formula>0.5</formula>
    </cfRule>
  </conditionalFormatting>
  <conditionalFormatting sqref="G10">
    <cfRule type="cellIs" dxfId="232" priority="3" operator="equal">
      <formula>0</formula>
    </cfRule>
  </conditionalFormatting>
  <conditionalFormatting sqref="B7:F7">
    <cfRule type="cellIs" dxfId="231" priority="2" operator="between">
      <formula>0</formula>
      <formula>0.5</formula>
    </cfRule>
  </conditionalFormatting>
  <conditionalFormatting sqref="B7:F7">
    <cfRule type="cellIs" dxfId="230"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432</v>
      </c>
    </row>
    <row r="2" spans="1:10" ht="15.75" x14ac:dyDescent="0.25">
      <c r="A2" s="2"/>
      <c r="J2" s="79" t="s">
        <v>151</v>
      </c>
    </row>
    <row r="3" spans="1:10" ht="13.9" customHeight="1" x14ac:dyDescent="0.2">
      <c r="A3" s="90" t="s">
        <v>520</v>
      </c>
      <c r="B3" s="812">
        <f>INDICE!A3</f>
        <v>44562</v>
      </c>
      <c r="C3" s="812"/>
      <c r="D3" s="812">
        <f>INDICE!C3</f>
        <v>0</v>
      </c>
      <c r="E3" s="812"/>
      <c r="F3" s="91"/>
      <c r="G3" s="813" t="s">
        <v>116</v>
      </c>
      <c r="H3" s="813"/>
      <c r="I3" s="813"/>
      <c r="J3" s="813"/>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267.16814000000005</v>
      </c>
      <c r="C5" s="94">
        <v>61.774390000000004</v>
      </c>
      <c r="D5" s="94">
        <v>7.5229300000000032</v>
      </c>
      <c r="E5" s="346">
        <v>336.46546000000006</v>
      </c>
      <c r="F5" s="94"/>
      <c r="G5" s="94">
        <v>3585.3269599999953</v>
      </c>
      <c r="H5" s="94">
        <v>719.38204999999937</v>
      </c>
      <c r="I5" s="94">
        <v>51.986689999999982</v>
      </c>
      <c r="J5" s="346">
        <v>4356.6956999999948</v>
      </c>
    </row>
    <row r="6" spans="1:10" x14ac:dyDescent="0.2">
      <c r="A6" s="371" t="s">
        <v>154</v>
      </c>
      <c r="B6" s="96">
        <v>69.969679999999997</v>
      </c>
      <c r="C6" s="96">
        <v>32.692459999999997</v>
      </c>
      <c r="D6" s="96">
        <v>11.02521</v>
      </c>
      <c r="E6" s="348">
        <v>113.68735</v>
      </c>
      <c r="F6" s="96"/>
      <c r="G6" s="96">
        <v>914.04613000000029</v>
      </c>
      <c r="H6" s="96">
        <v>327.00419000000005</v>
      </c>
      <c r="I6" s="96">
        <v>66.919329999999988</v>
      </c>
      <c r="J6" s="348">
        <v>1307.9696500000002</v>
      </c>
    </row>
    <row r="7" spans="1:10" x14ac:dyDescent="0.2">
      <c r="A7" s="371" t="s">
        <v>155</v>
      </c>
      <c r="B7" s="96">
        <v>29.19126</v>
      </c>
      <c r="C7" s="96">
        <v>8.6771799999999999</v>
      </c>
      <c r="D7" s="96">
        <v>4.5747899999999992</v>
      </c>
      <c r="E7" s="348">
        <v>42.44323</v>
      </c>
      <c r="F7" s="96"/>
      <c r="G7" s="96">
        <v>400.32701999999989</v>
      </c>
      <c r="H7" s="96">
        <v>83.82917999999998</v>
      </c>
      <c r="I7" s="96">
        <v>37.892069999999997</v>
      </c>
      <c r="J7" s="348">
        <v>522.04826999999989</v>
      </c>
    </row>
    <row r="8" spans="1:10" x14ac:dyDescent="0.2">
      <c r="A8" s="371" t="s">
        <v>156</v>
      </c>
      <c r="B8" s="96">
        <v>21.506479999999996</v>
      </c>
      <c r="C8" s="96">
        <v>4.6611400000000005</v>
      </c>
      <c r="D8" s="96">
        <v>4.7402600000000001</v>
      </c>
      <c r="E8" s="348">
        <v>30.907879999999995</v>
      </c>
      <c r="F8" s="96"/>
      <c r="G8" s="96">
        <v>346.91533999999996</v>
      </c>
      <c r="H8" s="96">
        <v>52.577070000000013</v>
      </c>
      <c r="I8" s="96">
        <v>86.074619999999996</v>
      </c>
      <c r="J8" s="348">
        <v>485.56702999999993</v>
      </c>
    </row>
    <row r="9" spans="1:10" x14ac:dyDescent="0.2">
      <c r="A9" s="371" t="s">
        <v>157</v>
      </c>
      <c r="B9" s="96">
        <v>50.171899999999994</v>
      </c>
      <c r="C9" s="96">
        <v>0</v>
      </c>
      <c r="D9" s="96">
        <v>0</v>
      </c>
      <c r="E9" s="348">
        <v>50.171899999999994</v>
      </c>
      <c r="F9" s="96"/>
      <c r="G9" s="96">
        <v>618.01268000000016</v>
      </c>
      <c r="H9" s="96">
        <v>0</v>
      </c>
      <c r="I9" s="96">
        <v>2.2556700000000003</v>
      </c>
      <c r="J9" s="348">
        <v>620.26835000000017</v>
      </c>
    </row>
    <row r="10" spans="1:10" x14ac:dyDescent="0.2">
      <c r="A10" s="371" t="s">
        <v>158</v>
      </c>
      <c r="B10" s="96">
        <v>21.746819999999996</v>
      </c>
      <c r="C10" s="96">
        <v>6.3495400000000011</v>
      </c>
      <c r="D10" s="96">
        <v>0.25875999999999999</v>
      </c>
      <c r="E10" s="348">
        <v>28.355119999999996</v>
      </c>
      <c r="F10" s="96"/>
      <c r="G10" s="96">
        <v>291.49204999999995</v>
      </c>
      <c r="H10" s="96">
        <v>62.543379999999992</v>
      </c>
      <c r="I10" s="96">
        <v>1.9475099999999999</v>
      </c>
      <c r="J10" s="348">
        <v>355.98293999999999</v>
      </c>
    </row>
    <row r="11" spans="1:10" x14ac:dyDescent="0.2">
      <c r="A11" s="371" t="s">
        <v>159</v>
      </c>
      <c r="B11" s="96">
        <v>117.06012000000004</v>
      </c>
      <c r="C11" s="96">
        <v>65.894580000000005</v>
      </c>
      <c r="D11" s="96">
        <v>20.204059999999998</v>
      </c>
      <c r="E11" s="348">
        <v>203.15876000000006</v>
      </c>
      <c r="F11" s="96"/>
      <c r="G11" s="96">
        <v>1640.2010399999986</v>
      </c>
      <c r="H11" s="96">
        <v>688.82030999999984</v>
      </c>
      <c r="I11" s="96">
        <v>139.84127000000001</v>
      </c>
      <c r="J11" s="348">
        <v>2468.8626199999981</v>
      </c>
    </row>
    <row r="12" spans="1:10" x14ac:dyDescent="0.2">
      <c r="A12" s="371" t="s">
        <v>516</v>
      </c>
      <c r="B12" s="96">
        <v>92.590269999999975</v>
      </c>
      <c r="C12" s="96">
        <v>65.500980000000013</v>
      </c>
      <c r="D12" s="96">
        <v>11.393330000000001</v>
      </c>
      <c r="E12" s="348">
        <v>169.48457999999999</v>
      </c>
      <c r="F12" s="96"/>
      <c r="G12" s="96">
        <v>1283.6577900000013</v>
      </c>
      <c r="H12" s="96">
        <v>596.46420999999998</v>
      </c>
      <c r="I12" s="96">
        <v>77.211629999999957</v>
      </c>
      <c r="J12" s="348">
        <v>1957.3336300000012</v>
      </c>
    </row>
    <row r="13" spans="1:10" x14ac:dyDescent="0.2">
      <c r="A13" s="371" t="s">
        <v>160</v>
      </c>
      <c r="B13" s="96">
        <v>274.62053999999995</v>
      </c>
      <c r="C13" s="96">
        <v>58.073440000000005</v>
      </c>
      <c r="D13" s="96">
        <v>16.014189999999999</v>
      </c>
      <c r="E13" s="348">
        <v>348.70816999999994</v>
      </c>
      <c r="F13" s="96"/>
      <c r="G13" s="96">
        <v>3469.9337100000007</v>
      </c>
      <c r="H13" s="96">
        <v>534.42639000000031</v>
      </c>
      <c r="I13" s="96">
        <v>130.38194000000001</v>
      </c>
      <c r="J13" s="348">
        <v>4134.742040000001</v>
      </c>
    </row>
    <row r="14" spans="1:10" x14ac:dyDescent="0.2">
      <c r="A14" s="371" t="s">
        <v>161</v>
      </c>
      <c r="B14" s="96">
        <v>0.77457999999999994</v>
      </c>
      <c r="C14" s="96">
        <v>0</v>
      </c>
      <c r="D14" s="96">
        <v>0.99450000000000005</v>
      </c>
      <c r="E14" s="348">
        <v>1.76908</v>
      </c>
      <c r="F14" s="96"/>
      <c r="G14" s="96">
        <v>10.587129999999998</v>
      </c>
      <c r="H14" s="96">
        <v>0</v>
      </c>
      <c r="I14" s="96">
        <v>6.7233600000000004</v>
      </c>
      <c r="J14" s="348">
        <v>17.310489999999998</v>
      </c>
    </row>
    <row r="15" spans="1:10" x14ac:dyDescent="0.2">
      <c r="A15" s="371" t="s">
        <v>162</v>
      </c>
      <c r="B15" s="96">
        <v>148.86438000000001</v>
      </c>
      <c r="C15" s="96">
        <v>24.640959999999996</v>
      </c>
      <c r="D15" s="96">
        <v>6.8054199999999998</v>
      </c>
      <c r="E15" s="348">
        <v>180.31076000000002</v>
      </c>
      <c r="F15" s="96"/>
      <c r="G15" s="96">
        <v>2061.0406499999995</v>
      </c>
      <c r="H15" s="96">
        <v>272.85373999999996</v>
      </c>
      <c r="I15" s="96">
        <v>63.762530000000005</v>
      </c>
      <c r="J15" s="348">
        <v>2397.6569199999994</v>
      </c>
    </row>
    <row r="16" spans="1:10" x14ac:dyDescent="0.2">
      <c r="A16" s="371" t="s">
        <v>163</v>
      </c>
      <c r="B16" s="96">
        <v>51.180619999999998</v>
      </c>
      <c r="C16" s="96">
        <v>12.813990000000002</v>
      </c>
      <c r="D16" s="96">
        <v>1.9573399999999999</v>
      </c>
      <c r="E16" s="348">
        <v>65.951949999999997</v>
      </c>
      <c r="F16" s="96"/>
      <c r="G16" s="96">
        <v>670.71535000000006</v>
      </c>
      <c r="H16" s="96">
        <v>157.65885999999995</v>
      </c>
      <c r="I16" s="96">
        <v>12.227949999999998</v>
      </c>
      <c r="J16" s="348">
        <v>840.60215999999991</v>
      </c>
    </row>
    <row r="17" spans="1:10" x14ac:dyDescent="0.2">
      <c r="A17" s="371" t="s">
        <v>164</v>
      </c>
      <c r="B17" s="96">
        <v>101.12017000000003</v>
      </c>
      <c r="C17" s="96">
        <v>29.932980000000004</v>
      </c>
      <c r="D17" s="96">
        <v>23.248059999999999</v>
      </c>
      <c r="E17" s="348">
        <v>154.30121000000005</v>
      </c>
      <c r="F17" s="96"/>
      <c r="G17" s="96">
        <v>1357.7910499999991</v>
      </c>
      <c r="H17" s="96">
        <v>335.23515000000032</v>
      </c>
      <c r="I17" s="96">
        <v>172.13652000000013</v>
      </c>
      <c r="J17" s="348">
        <v>1865.1627199999994</v>
      </c>
    </row>
    <row r="18" spans="1:10" x14ac:dyDescent="0.2">
      <c r="A18" s="371" t="s">
        <v>165</v>
      </c>
      <c r="B18" s="96">
        <v>9.8154399999999988</v>
      </c>
      <c r="C18" s="96">
        <v>5.7694200000000011</v>
      </c>
      <c r="D18" s="96">
        <v>2.1917000000000004</v>
      </c>
      <c r="E18" s="348">
        <v>17.77656</v>
      </c>
      <c r="F18" s="96"/>
      <c r="G18" s="96">
        <v>136.20783</v>
      </c>
      <c r="H18" s="96">
        <v>51.090209999999999</v>
      </c>
      <c r="I18" s="96">
        <v>13.843910000000003</v>
      </c>
      <c r="J18" s="348">
        <v>201.14195000000001</v>
      </c>
    </row>
    <row r="19" spans="1:10" x14ac:dyDescent="0.2">
      <c r="A19" s="371" t="s">
        <v>166</v>
      </c>
      <c r="B19" s="96">
        <v>144.54990000000004</v>
      </c>
      <c r="C19" s="96">
        <v>27.762450000000005</v>
      </c>
      <c r="D19" s="96">
        <v>21.205190000000002</v>
      </c>
      <c r="E19" s="348">
        <v>193.51754000000005</v>
      </c>
      <c r="F19" s="96"/>
      <c r="G19" s="96">
        <v>1900.0396399999991</v>
      </c>
      <c r="H19" s="96">
        <v>205.89029000000014</v>
      </c>
      <c r="I19" s="96">
        <v>138.25918000000004</v>
      </c>
      <c r="J19" s="348">
        <v>2244.1891099999993</v>
      </c>
    </row>
    <row r="20" spans="1:10" x14ac:dyDescent="0.2">
      <c r="A20" s="371" t="s">
        <v>167</v>
      </c>
      <c r="B20" s="96">
        <v>0.93447000000000002</v>
      </c>
      <c r="C20" s="96">
        <v>0</v>
      </c>
      <c r="D20" s="96">
        <v>0</v>
      </c>
      <c r="E20" s="348">
        <v>0.93447000000000002</v>
      </c>
      <c r="F20" s="96"/>
      <c r="G20" s="96">
        <v>12.155969999999998</v>
      </c>
      <c r="H20" s="96">
        <v>0</v>
      </c>
      <c r="I20" s="96">
        <v>0</v>
      </c>
      <c r="J20" s="348">
        <v>12.155969999999998</v>
      </c>
    </row>
    <row r="21" spans="1:10" x14ac:dyDescent="0.2">
      <c r="A21" s="371" t="s">
        <v>168</v>
      </c>
      <c r="B21" s="96">
        <v>76.597949999999997</v>
      </c>
      <c r="C21" s="96">
        <v>18.265810000000002</v>
      </c>
      <c r="D21" s="96">
        <v>1.1616199999999999</v>
      </c>
      <c r="E21" s="348">
        <v>96.025379999999998</v>
      </c>
      <c r="F21" s="96"/>
      <c r="G21" s="96">
        <v>939.4152899999998</v>
      </c>
      <c r="H21" s="96">
        <v>171.30065000000002</v>
      </c>
      <c r="I21" s="96">
        <v>7.4776399999999992</v>
      </c>
      <c r="J21" s="348">
        <v>1118.1935799999999</v>
      </c>
    </row>
    <row r="22" spans="1:10" x14ac:dyDescent="0.2">
      <c r="A22" s="371" t="s">
        <v>169</v>
      </c>
      <c r="B22" s="96">
        <v>59.068049999999999</v>
      </c>
      <c r="C22" s="96">
        <v>13.162570000000001</v>
      </c>
      <c r="D22" s="96">
        <v>1.9361900000000001</v>
      </c>
      <c r="E22" s="348">
        <v>74.166809999999998</v>
      </c>
      <c r="F22" s="96"/>
      <c r="G22" s="96">
        <v>704.14352999999994</v>
      </c>
      <c r="H22" s="96">
        <v>115.83606999999995</v>
      </c>
      <c r="I22" s="96">
        <v>13.351389999999999</v>
      </c>
      <c r="J22" s="348">
        <v>833.33098999999993</v>
      </c>
    </row>
    <row r="23" spans="1:10" x14ac:dyDescent="0.2">
      <c r="A23" s="372" t="s">
        <v>170</v>
      </c>
      <c r="B23" s="96">
        <v>134.96478000000002</v>
      </c>
      <c r="C23" s="96">
        <v>20.493279999999999</v>
      </c>
      <c r="D23" s="96">
        <v>8.5753599999999999</v>
      </c>
      <c r="E23" s="348">
        <v>164.03342000000001</v>
      </c>
      <c r="F23" s="96"/>
      <c r="G23" s="96">
        <v>1722.1707900000006</v>
      </c>
      <c r="H23" s="96">
        <v>199.14586000000006</v>
      </c>
      <c r="I23" s="96">
        <v>57.012599999999992</v>
      </c>
      <c r="J23" s="348">
        <v>1978.3292500000007</v>
      </c>
    </row>
    <row r="24" spans="1:10" x14ac:dyDescent="0.2">
      <c r="A24" s="373" t="s">
        <v>433</v>
      </c>
      <c r="B24" s="100">
        <v>1671.8955500000013</v>
      </c>
      <c r="C24" s="100">
        <v>456.46517000000028</v>
      </c>
      <c r="D24" s="100">
        <v>143.80891000000005</v>
      </c>
      <c r="E24" s="100">
        <v>2272.1696300000017</v>
      </c>
      <c r="F24" s="100"/>
      <c r="G24" s="100">
        <v>22064.179949999929</v>
      </c>
      <c r="H24" s="100">
        <v>4574.057609999998</v>
      </c>
      <c r="I24" s="100">
        <v>1079.3058099999989</v>
      </c>
      <c r="J24" s="100">
        <v>27717.543369999927</v>
      </c>
    </row>
    <row r="25" spans="1:10" x14ac:dyDescent="0.2">
      <c r="J25" s="79" t="s">
        <v>221</v>
      </c>
    </row>
    <row r="26" spans="1:10" x14ac:dyDescent="0.2">
      <c r="A26" s="350" t="s">
        <v>554</v>
      </c>
      <c r="G26" s="58"/>
      <c r="H26" s="58"/>
      <c r="I26" s="58"/>
      <c r="J26" s="58"/>
    </row>
    <row r="27" spans="1:10" x14ac:dyDescent="0.2">
      <c r="A27" s="101" t="s">
        <v>222</v>
      </c>
      <c r="G27" s="58"/>
      <c r="H27" s="58"/>
      <c r="I27" s="58"/>
      <c r="J27" s="58"/>
    </row>
    <row r="28" spans="1:10" ht="18" x14ac:dyDescent="0.25">
      <c r="A28" s="102"/>
      <c r="E28" s="819"/>
      <c r="F28" s="819"/>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229" priority="2" operator="between">
      <formula>0</formula>
      <formula>0.5</formula>
    </cfRule>
    <cfRule type="cellIs" dxfId="228" priority="3" operator="between">
      <formula>0</formula>
      <formula>0.49</formula>
    </cfRule>
  </conditionalFormatting>
  <conditionalFormatting sqref="B5:J24">
    <cfRule type="cellIs" dxfId="227"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F7" sqref="F7"/>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20" t="s">
        <v>28</v>
      </c>
      <c r="B1" s="820"/>
      <c r="C1" s="820"/>
      <c r="D1" s="106"/>
      <c r="E1" s="106"/>
      <c r="F1" s="106"/>
      <c r="G1" s="106"/>
      <c r="H1" s="107"/>
    </row>
    <row r="2" spans="1:65" ht="13.9" customHeight="1" x14ac:dyDescent="0.2">
      <c r="A2" s="821"/>
      <c r="B2" s="821"/>
      <c r="C2" s="821"/>
      <c r="D2" s="109"/>
      <c r="E2" s="109"/>
      <c r="F2" s="109"/>
      <c r="H2" s="79" t="s">
        <v>151</v>
      </c>
    </row>
    <row r="3" spans="1:65" s="81" customFormat="1" ht="12.75" x14ac:dyDescent="0.2">
      <c r="A3" s="70"/>
      <c r="B3" s="809">
        <f>INDICE!A3</f>
        <v>44562</v>
      </c>
      <c r="C3" s="810"/>
      <c r="D3" s="810" t="s">
        <v>115</v>
      </c>
      <c r="E3" s="810"/>
      <c r="F3" s="810" t="s">
        <v>116</v>
      </c>
      <c r="G3" s="810"/>
      <c r="H3" s="81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424</v>
      </c>
      <c r="D4" s="82" t="s">
        <v>47</v>
      </c>
      <c r="E4" s="82" t="s">
        <v>424</v>
      </c>
      <c r="F4" s="82" t="s">
        <v>47</v>
      </c>
      <c r="G4" s="82"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183</v>
      </c>
      <c r="B5" s="382">
        <v>371.76484000000039</v>
      </c>
      <c r="C5" s="111">
        <v>37.915284183735103</v>
      </c>
      <c r="D5" s="110">
        <v>371.76484000000039</v>
      </c>
      <c r="E5" s="111">
        <v>37.915284183735103</v>
      </c>
      <c r="F5" s="110">
        <v>4972.3164300000008</v>
      </c>
      <c r="G5" s="111">
        <v>30.773115516989918</v>
      </c>
      <c r="H5" s="379">
        <v>18.123980546776529</v>
      </c>
    </row>
    <row r="6" spans="1:65" ht="13.9" customHeight="1" x14ac:dyDescent="0.2">
      <c r="A6" s="107" t="s">
        <v>184</v>
      </c>
      <c r="B6" s="383">
        <v>23.289830000000009</v>
      </c>
      <c r="C6" s="113">
        <v>-0.30772562979086143</v>
      </c>
      <c r="D6" s="112">
        <v>23.289830000000009</v>
      </c>
      <c r="E6" s="113">
        <v>-0.30772562979086143</v>
      </c>
      <c r="F6" s="112">
        <v>372.93578000000002</v>
      </c>
      <c r="G6" s="639">
        <v>15.391819749341304</v>
      </c>
      <c r="H6" s="380">
        <v>1.3593424547835808</v>
      </c>
    </row>
    <row r="7" spans="1:65" ht="13.9" customHeight="1" x14ac:dyDescent="0.2">
      <c r="A7" s="107" t="s">
        <v>584</v>
      </c>
      <c r="B7" s="348">
        <v>0</v>
      </c>
      <c r="C7" s="113">
        <v>0</v>
      </c>
      <c r="D7" s="113">
        <v>0</v>
      </c>
      <c r="E7" s="113">
        <v>0</v>
      </c>
      <c r="F7" s="96">
        <v>0.25198999999999999</v>
      </c>
      <c r="G7" s="113">
        <v>-47.018628316723422</v>
      </c>
      <c r="H7" s="348">
        <v>9.184978313985172E-4</v>
      </c>
    </row>
    <row r="8" spans="1:65" ht="13.9" customHeight="1" x14ac:dyDescent="0.2">
      <c r="A8" s="375" t="s">
        <v>185</v>
      </c>
      <c r="B8" s="376">
        <v>395.05467000000039</v>
      </c>
      <c r="C8" s="377">
        <v>34.866843908383849</v>
      </c>
      <c r="D8" s="376">
        <v>395.05467000000039</v>
      </c>
      <c r="E8" s="377">
        <v>34.866843908383849</v>
      </c>
      <c r="F8" s="376">
        <v>5345.5042000000012</v>
      </c>
      <c r="G8" s="378">
        <v>29.559301045098174</v>
      </c>
      <c r="H8" s="378">
        <v>19.484241499391512</v>
      </c>
    </row>
    <row r="9" spans="1:65" ht="13.9" customHeight="1" x14ac:dyDescent="0.2">
      <c r="A9" s="107" t="s">
        <v>171</v>
      </c>
      <c r="B9" s="383">
        <v>1671.8955500000013</v>
      </c>
      <c r="C9" s="113">
        <v>17.726552199218311</v>
      </c>
      <c r="D9" s="112">
        <v>1671.8955500000013</v>
      </c>
      <c r="E9" s="113">
        <v>17.726552199218311</v>
      </c>
      <c r="F9" s="112">
        <v>22064.179949999998</v>
      </c>
      <c r="G9" s="114">
        <v>15.661898281869297</v>
      </c>
      <c r="H9" s="380">
        <v>80.423435198466777</v>
      </c>
    </row>
    <row r="10" spans="1:65" ht="13.9" customHeight="1" x14ac:dyDescent="0.2">
      <c r="A10" s="107" t="s">
        <v>585</v>
      </c>
      <c r="B10" s="348">
        <v>0.43378</v>
      </c>
      <c r="C10" s="113">
        <v>-72.152353805956267</v>
      </c>
      <c r="D10" s="96">
        <v>0.43378</v>
      </c>
      <c r="E10" s="113">
        <v>-72.152353805956267</v>
      </c>
      <c r="F10" s="112">
        <v>25.32891</v>
      </c>
      <c r="G10" s="114">
        <v>-25.247530450473104</v>
      </c>
      <c r="H10" s="484">
        <v>9.2323302141704894E-2</v>
      </c>
    </row>
    <row r="11" spans="1:65" ht="13.9" customHeight="1" x14ac:dyDescent="0.2">
      <c r="A11" s="375" t="s">
        <v>453</v>
      </c>
      <c r="B11" s="376">
        <v>1672.3293300000012</v>
      </c>
      <c r="C11" s="377">
        <v>17.628076743563852</v>
      </c>
      <c r="D11" s="376">
        <v>1672.3293300000012</v>
      </c>
      <c r="E11" s="377">
        <v>17.628076743563852</v>
      </c>
      <c r="F11" s="376">
        <v>22089.508859999998</v>
      </c>
      <c r="G11" s="378">
        <v>15.589363521007968</v>
      </c>
      <c r="H11" s="378">
        <v>80.515758500608484</v>
      </c>
    </row>
    <row r="12" spans="1:65" ht="13.9" customHeight="1" x14ac:dyDescent="0.2">
      <c r="A12" s="106" t="s">
        <v>434</v>
      </c>
      <c r="B12" s="116">
        <v>2067.3840000000018</v>
      </c>
      <c r="C12" s="117">
        <v>20.573091359528604</v>
      </c>
      <c r="D12" s="116">
        <v>2067.3840000000018</v>
      </c>
      <c r="E12" s="117">
        <v>20.573091359528604</v>
      </c>
      <c r="F12" s="116">
        <v>27435.013060000001</v>
      </c>
      <c r="G12" s="117">
        <v>18.069917202570682</v>
      </c>
      <c r="H12" s="117">
        <v>100</v>
      </c>
    </row>
    <row r="13" spans="1:65" ht="13.9" customHeight="1" x14ac:dyDescent="0.2">
      <c r="A13" s="118" t="s">
        <v>186</v>
      </c>
      <c r="B13" s="119">
        <v>4503.6852200000012</v>
      </c>
      <c r="C13" s="119"/>
      <c r="D13" s="119">
        <v>4503.6852200000012</v>
      </c>
      <c r="E13" s="119"/>
      <c r="F13" s="119">
        <v>53845.298861953903</v>
      </c>
      <c r="G13" s="120"/>
      <c r="H13" s="121"/>
    </row>
    <row r="14" spans="1:65" ht="13.9" customHeight="1" x14ac:dyDescent="0.2">
      <c r="A14" s="122" t="s">
        <v>187</v>
      </c>
      <c r="B14" s="384">
        <v>45.904273922590029</v>
      </c>
      <c r="C14" s="123"/>
      <c r="D14" s="123">
        <v>45.904273922590029</v>
      </c>
      <c r="E14" s="123"/>
      <c r="F14" s="123">
        <v>50.951547562836687</v>
      </c>
      <c r="G14" s="124"/>
      <c r="H14" s="381"/>
    </row>
    <row r="15" spans="1:65" ht="13.9" customHeight="1" x14ac:dyDescent="0.2">
      <c r="A15" s="107"/>
      <c r="B15" s="107"/>
      <c r="C15" s="107"/>
      <c r="D15" s="107"/>
      <c r="E15" s="107"/>
      <c r="F15" s="107"/>
      <c r="H15" s="79" t="s">
        <v>221</v>
      </c>
    </row>
    <row r="16" spans="1:65" ht="13.9" customHeight="1" x14ac:dyDescent="0.2">
      <c r="A16" s="101" t="s">
        <v>482</v>
      </c>
      <c r="B16" s="101"/>
      <c r="C16" s="125"/>
      <c r="D16" s="125"/>
      <c r="E16" s="125"/>
      <c r="F16" s="101"/>
      <c r="G16" s="101"/>
      <c r="H16" s="101"/>
    </row>
    <row r="17" spans="1:12" ht="13.9" customHeight="1" x14ac:dyDescent="0.2">
      <c r="A17" s="101" t="s">
        <v>586</v>
      </c>
      <c r="B17" s="101"/>
      <c r="C17" s="125"/>
      <c r="D17" s="125"/>
      <c r="E17" s="125"/>
      <c r="F17" s="101"/>
      <c r="G17" s="101"/>
      <c r="H17" s="101"/>
    </row>
    <row r="18" spans="1:12" ht="13.9" customHeight="1" x14ac:dyDescent="0.2">
      <c r="A18" s="101" t="s">
        <v>587</v>
      </c>
    </row>
    <row r="19" spans="1:12" ht="13.9" customHeight="1" x14ac:dyDescent="0.2">
      <c r="A19" s="133" t="s">
        <v>536</v>
      </c>
      <c r="L19" s="638"/>
    </row>
    <row r="20" spans="1:12" ht="13.9" customHeight="1" x14ac:dyDescent="0.2">
      <c r="A20" s="101"/>
      <c r="L20" s="638"/>
    </row>
  </sheetData>
  <mergeCells count="4">
    <mergeCell ref="A1:C2"/>
    <mergeCell ref="B3:C3"/>
    <mergeCell ref="D3:E3"/>
    <mergeCell ref="F3:H3"/>
  </mergeCells>
  <conditionalFormatting sqref="B7">
    <cfRule type="cellIs" dxfId="226" priority="25" operator="equal">
      <formula>0</formula>
    </cfRule>
    <cfRule type="cellIs" dxfId="225" priority="32" operator="between">
      <formula>0</formula>
      <formula>0.5</formula>
    </cfRule>
    <cfRule type="cellIs" dxfId="224" priority="33" operator="between">
      <formula>0</formula>
      <formula>0.49</formula>
    </cfRule>
  </conditionalFormatting>
  <conditionalFormatting sqref="F7">
    <cfRule type="cellIs" dxfId="223" priority="28" operator="between">
      <formula>0</formula>
      <formula>0.5</formula>
    </cfRule>
    <cfRule type="cellIs" dxfId="222" priority="29" operator="between">
      <formula>0</formula>
      <formula>0.49</formula>
    </cfRule>
  </conditionalFormatting>
  <conditionalFormatting sqref="H7">
    <cfRule type="cellIs" dxfId="221" priority="26" operator="between">
      <formula>0</formula>
      <formula>0.5</formula>
    </cfRule>
    <cfRule type="cellIs" dxfId="220" priority="27" operator="between">
      <formula>0</formula>
      <formula>0.49</formula>
    </cfRule>
  </conditionalFormatting>
  <conditionalFormatting sqref="C7:D7">
    <cfRule type="cellIs" dxfId="219" priority="24" operator="equal">
      <formula>0</formula>
    </cfRule>
  </conditionalFormatting>
  <conditionalFormatting sqref="E7">
    <cfRule type="cellIs" dxfId="218" priority="23" operator="equal">
      <formula>0</formula>
    </cfRule>
  </conditionalFormatting>
  <conditionalFormatting sqref="E11">
    <cfRule type="cellIs" dxfId="217" priority="9" operator="between">
      <formula>-0.04999999</formula>
      <formula>-0.00000001</formula>
    </cfRule>
  </conditionalFormatting>
  <conditionalFormatting sqref="B10">
    <cfRule type="cellIs" dxfId="216" priority="6" operator="equal">
      <formula>0</formula>
    </cfRule>
    <cfRule type="cellIs" dxfId="215" priority="7" operator="between">
      <formula>0</formula>
      <formula>0.5</formula>
    </cfRule>
    <cfRule type="cellIs" dxfId="214" priority="8" operator="between">
      <formula>0</formula>
      <formula>0.49</formula>
    </cfRule>
  </conditionalFormatting>
  <conditionalFormatting sqref="D10">
    <cfRule type="cellIs" dxfId="213" priority="1" operator="equal">
      <formula>0</formula>
    </cfRule>
    <cfRule type="cellIs" dxfId="212" priority="2" operator="between">
      <formula>0</formula>
      <formula>0.5</formula>
    </cfRule>
    <cfRule type="cellIs" dxfId="211"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22" t="s">
        <v>26</v>
      </c>
      <c r="B1" s="822"/>
      <c r="C1" s="822"/>
      <c r="D1" s="822"/>
      <c r="E1" s="822"/>
      <c r="F1" s="126"/>
      <c r="G1" s="126"/>
      <c r="H1" s="126"/>
      <c r="I1" s="126"/>
      <c r="J1" s="126"/>
      <c r="K1" s="126"/>
      <c r="L1" s="126"/>
      <c r="M1" s="126"/>
      <c r="N1" s="126"/>
    </row>
    <row r="2" spans="1:14" x14ac:dyDescent="0.2">
      <c r="A2" s="822"/>
      <c r="B2" s="823"/>
      <c r="C2" s="823"/>
      <c r="D2" s="823"/>
      <c r="E2" s="823"/>
      <c r="F2" s="126"/>
      <c r="G2" s="126"/>
      <c r="H2" s="126"/>
      <c r="I2" s="126"/>
      <c r="J2" s="126"/>
      <c r="K2" s="126"/>
      <c r="L2" s="126"/>
      <c r="M2" s="127" t="s">
        <v>151</v>
      </c>
      <c r="N2" s="126"/>
    </row>
    <row r="3" spans="1:14" x14ac:dyDescent="0.2">
      <c r="A3" s="530"/>
      <c r="B3" s="145">
        <v>2021</v>
      </c>
      <c r="C3" s="145" t="s">
        <v>513</v>
      </c>
      <c r="D3" s="145" t="s">
        <v>513</v>
      </c>
      <c r="E3" s="145" t="s">
        <v>513</v>
      </c>
      <c r="F3" s="145" t="s">
        <v>513</v>
      </c>
      <c r="G3" s="145" t="s">
        <v>513</v>
      </c>
      <c r="H3" s="145" t="s">
        <v>513</v>
      </c>
      <c r="I3" s="145" t="s">
        <v>513</v>
      </c>
      <c r="J3" s="145" t="s">
        <v>513</v>
      </c>
      <c r="K3" s="145" t="s">
        <v>513</v>
      </c>
      <c r="L3" s="145" t="s">
        <v>513</v>
      </c>
      <c r="M3" s="145">
        <v>2022</v>
      </c>
    </row>
    <row r="4" spans="1:14" x14ac:dyDescent="0.2">
      <c r="A4" s="128"/>
      <c r="B4" s="477">
        <v>44255</v>
      </c>
      <c r="C4" s="477">
        <v>44286</v>
      </c>
      <c r="D4" s="477">
        <v>44316</v>
      </c>
      <c r="E4" s="477">
        <v>44347</v>
      </c>
      <c r="F4" s="477">
        <v>44377</v>
      </c>
      <c r="G4" s="477">
        <v>44408</v>
      </c>
      <c r="H4" s="477">
        <v>44439</v>
      </c>
      <c r="I4" s="477">
        <v>44469</v>
      </c>
      <c r="J4" s="477">
        <v>44500</v>
      </c>
      <c r="K4" s="477">
        <v>44530</v>
      </c>
      <c r="L4" s="477">
        <v>44561</v>
      </c>
      <c r="M4" s="477">
        <v>44592</v>
      </c>
    </row>
    <row r="5" spans="1:14" x14ac:dyDescent="0.2">
      <c r="A5" s="129" t="s">
        <v>188</v>
      </c>
      <c r="B5" s="130">
        <v>11.135059999999999</v>
      </c>
      <c r="C5" s="130">
        <v>13.609349999999976</v>
      </c>
      <c r="D5" s="130">
        <v>12.748659999999987</v>
      </c>
      <c r="E5" s="130">
        <v>12.583739999999999</v>
      </c>
      <c r="F5" s="130">
        <v>14.265019999999993</v>
      </c>
      <c r="G5" s="130">
        <v>15.852929999999995</v>
      </c>
      <c r="H5" s="130">
        <v>15.130300000000011</v>
      </c>
      <c r="I5" s="130">
        <v>14.60090999999999</v>
      </c>
      <c r="J5" s="130">
        <v>14.902839999999991</v>
      </c>
      <c r="K5" s="130">
        <v>13.628619999999994</v>
      </c>
      <c r="L5" s="130">
        <v>14.801449999999992</v>
      </c>
      <c r="M5" s="130">
        <v>12.780459999999984</v>
      </c>
    </row>
    <row r="6" spans="1:14" x14ac:dyDescent="0.2">
      <c r="A6" s="131" t="s">
        <v>436</v>
      </c>
      <c r="B6" s="132">
        <v>100.61003999999997</v>
      </c>
      <c r="C6" s="132">
        <v>117.49925000000009</v>
      </c>
      <c r="D6" s="132">
        <v>116.09016999999982</v>
      </c>
      <c r="E6" s="132">
        <v>117.14537</v>
      </c>
      <c r="F6" s="132">
        <v>111.74666000000006</v>
      </c>
      <c r="G6" s="132">
        <v>112.11138999999987</v>
      </c>
      <c r="H6" s="132">
        <v>114.79895999999998</v>
      </c>
      <c r="I6" s="132">
        <v>119.87881999999996</v>
      </c>
      <c r="J6" s="132">
        <v>116.33639000000002</v>
      </c>
      <c r="K6" s="132">
        <v>108.85275000000009</v>
      </c>
      <c r="L6" s="132">
        <v>119.64916999999998</v>
      </c>
      <c r="M6" s="132">
        <v>108.23470999999998</v>
      </c>
    </row>
    <row r="7" spans="1:14" ht="15.75" customHeight="1" x14ac:dyDescent="0.2">
      <c r="A7" s="129"/>
      <c r="B7" s="130"/>
      <c r="C7" s="130"/>
      <c r="D7" s="130"/>
      <c r="E7" s="130"/>
      <c r="F7" s="130"/>
      <c r="G7" s="130"/>
      <c r="H7" s="130"/>
      <c r="I7" s="130"/>
      <c r="J7" s="130"/>
      <c r="K7" s="130"/>
      <c r="L7" s="824" t="s">
        <v>221</v>
      </c>
      <c r="M7" s="824"/>
    </row>
    <row r="8" spans="1:14" x14ac:dyDescent="0.2">
      <c r="A8" s="133" t="s">
        <v>435</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511</v>
      </c>
    </row>
    <row r="2" spans="1:4" x14ac:dyDescent="0.2">
      <c r="A2" s="449"/>
      <c r="B2" s="449"/>
      <c r="C2" s="449"/>
      <c r="D2" s="449"/>
    </row>
    <row r="3" spans="1:4" x14ac:dyDescent="0.2">
      <c r="B3" s="645">
        <v>2020</v>
      </c>
      <c r="C3" s="645">
        <v>2021</v>
      </c>
      <c r="D3" s="645">
        <v>2022</v>
      </c>
    </row>
    <row r="4" spans="1:4" x14ac:dyDescent="0.2">
      <c r="A4" s="549" t="s">
        <v>126</v>
      </c>
      <c r="B4" s="570">
        <v>0.47528730049246454</v>
      </c>
      <c r="C4" s="570">
        <v>-19.412456337669809</v>
      </c>
      <c r="D4" s="572">
        <v>18.069917202570664</v>
      </c>
    </row>
    <row r="5" spans="1:4" x14ac:dyDescent="0.2">
      <c r="A5" s="551" t="s">
        <v>127</v>
      </c>
      <c r="B5" s="570">
        <v>0.64443129582822056</v>
      </c>
      <c r="C5" s="570">
        <v>-21.040243673253354</v>
      </c>
      <c r="D5" s="572" t="s">
        <v>513</v>
      </c>
    </row>
    <row r="6" spans="1:4" x14ac:dyDescent="0.2">
      <c r="A6" s="551" t="s">
        <v>128</v>
      </c>
      <c r="B6" s="570">
        <v>-1.2549961750524887</v>
      </c>
      <c r="C6" s="570">
        <v>-17.539868547296948</v>
      </c>
      <c r="D6" s="572" t="s">
        <v>513</v>
      </c>
    </row>
    <row r="7" spans="1:4" x14ac:dyDescent="0.2">
      <c r="A7" s="551" t="s">
        <v>129</v>
      </c>
      <c r="B7" s="570">
        <v>-6.4586700376007906</v>
      </c>
      <c r="C7" s="570">
        <v>-9.1234385699535192</v>
      </c>
      <c r="D7" s="572" t="s">
        <v>513</v>
      </c>
    </row>
    <row r="8" spans="1:4" x14ac:dyDescent="0.2">
      <c r="A8" s="551" t="s">
        <v>130</v>
      </c>
      <c r="B8" s="570">
        <v>-10.418372973216485</v>
      </c>
      <c r="C8" s="570">
        <v>-1.9652378076763308</v>
      </c>
      <c r="D8" s="570" t="s">
        <v>513</v>
      </c>
    </row>
    <row r="9" spans="1:4" x14ac:dyDescent="0.2">
      <c r="A9" s="551" t="s">
        <v>131</v>
      </c>
      <c r="B9" s="570">
        <v>-11.808359351401492</v>
      </c>
      <c r="C9" s="570">
        <v>1.6879186601939518</v>
      </c>
      <c r="D9" s="572" t="s">
        <v>513</v>
      </c>
    </row>
    <row r="10" spans="1:4" x14ac:dyDescent="0.2">
      <c r="A10" s="551" t="s">
        <v>132</v>
      </c>
      <c r="B10" s="570">
        <v>-13.023955481721416</v>
      </c>
      <c r="C10" s="570">
        <v>3.2774857019355284</v>
      </c>
      <c r="D10" s="572" t="s">
        <v>513</v>
      </c>
    </row>
    <row r="11" spans="1:4" x14ac:dyDescent="0.2">
      <c r="A11" s="551" t="s">
        <v>133</v>
      </c>
      <c r="B11" s="570">
        <v>-13.930821688253443</v>
      </c>
      <c r="C11" s="570">
        <v>5.334967599515255</v>
      </c>
      <c r="D11" s="572" t="s">
        <v>513</v>
      </c>
    </row>
    <row r="12" spans="1:4" x14ac:dyDescent="0.2">
      <c r="A12" s="551" t="s">
        <v>134</v>
      </c>
      <c r="B12" s="570">
        <v>-14.353907305196179</v>
      </c>
      <c r="C12" s="570">
        <v>6.6690591423623058</v>
      </c>
      <c r="D12" s="572" t="s">
        <v>513</v>
      </c>
    </row>
    <row r="13" spans="1:4" x14ac:dyDescent="0.2">
      <c r="A13" s="551" t="s">
        <v>135</v>
      </c>
      <c r="B13" s="570">
        <v>-15.510661984889975</v>
      </c>
      <c r="C13" s="570">
        <v>8.5846158131379404</v>
      </c>
      <c r="D13" s="572" t="s">
        <v>513</v>
      </c>
    </row>
    <row r="14" spans="1:4" x14ac:dyDescent="0.2">
      <c r="A14" s="551" t="s">
        <v>136</v>
      </c>
      <c r="B14" s="570">
        <v>-16.944512727487009</v>
      </c>
      <c r="C14" s="570">
        <v>12.313638052858375</v>
      </c>
      <c r="D14" s="572" t="s">
        <v>513</v>
      </c>
    </row>
    <row r="15" spans="1:4" x14ac:dyDescent="0.2">
      <c r="A15" s="552" t="s">
        <v>137</v>
      </c>
      <c r="B15" s="455">
        <v>-17.544352729425665</v>
      </c>
      <c r="C15" s="455">
        <v>13.904241722264697</v>
      </c>
      <c r="D15" s="573" t="s">
        <v>513</v>
      </c>
    </row>
    <row r="16" spans="1:4" x14ac:dyDescent="0.2">
      <c r="D16" s="79" t="s">
        <v>221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20" t="s">
        <v>33</v>
      </c>
      <c r="B1" s="820"/>
      <c r="C1" s="820"/>
      <c r="D1" s="106"/>
      <c r="E1" s="106"/>
      <c r="F1" s="106"/>
      <c r="G1" s="106"/>
    </row>
    <row r="2" spans="1:13" ht="13.9" customHeight="1" x14ac:dyDescent="0.2">
      <c r="A2" s="821"/>
      <c r="B2" s="821"/>
      <c r="C2" s="821"/>
      <c r="D2" s="109"/>
      <c r="E2" s="109"/>
      <c r="F2" s="109"/>
      <c r="G2" s="79" t="s">
        <v>151</v>
      </c>
    </row>
    <row r="3" spans="1:13" ht="13.9" customHeight="1" x14ac:dyDescent="0.2">
      <c r="A3" s="134"/>
      <c r="B3" s="825">
        <f>INDICE!A3</f>
        <v>44562</v>
      </c>
      <c r="C3" s="826"/>
      <c r="D3" s="826" t="s">
        <v>115</v>
      </c>
      <c r="E3" s="826"/>
      <c r="F3" s="826" t="s">
        <v>116</v>
      </c>
      <c r="G3" s="826"/>
    </row>
    <row r="4" spans="1:13" ht="30.6" customHeight="1" x14ac:dyDescent="0.2">
      <c r="A4" s="122"/>
      <c r="B4" s="135" t="s">
        <v>189</v>
      </c>
      <c r="C4" s="136" t="s">
        <v>190</v>
      </c>
      <c r="D4" s="135" t="s">
        <v>189</v>
      </c>
      <c r="E4" s="136" t="s">
        <v>190</v>
      </c>
      <c r="F4" s="135" t="s">
        <v>189</v>
      </c>
      <c r="G4" s="136" t="s">
        <v>190</v>
      </c>
    </row>
    <row r="5" spans="1:13" ht="13.9" customHeight="1" x14ac:dyDescent="0.2">
      <c r="A5" s="107" t="s">
        <v>191</v>
      </c>
      <c r="B5" s="112">
        <v>368.28641000000016</v>
      </c>
      <c r="C5" s="115">
        <v>26.768260000000016</v>
      </c>
      <c r="D5" s="112">
        <v>368.28641000000016</v>
      </c>
      <c r="E5" s="112">
        <v>26.768260000000016</v>
      </c>
      <c r="F5" s="112">
        <v>5007.0245299999997</v>
      </c>
      <c r="G5" s="112">
        <v>338.47967000000006</v>
      </c>
      <c r="L5" s="137"/>
      <c r="M5" s="137"/>
    </row>
    <row r="6" spans="1:13" ht="13.9" customHeight="1" x14ac:dyDescent="0.2">
      <c r="A6" s="107" t="s">
        <v>192</v>
      </c>
      <c r="B6" s="112">
        <v>1220.7293599999991</v>
      </c>
      <c r="C6" s="112">
        <v>451.59997000000021</v>
      </c>
      <c r="D6" s="112">
        <v>1220.7293599999991</v>
      </c>
      <c r="E6" s="112">
        <v>451.59997000000021</v>
      </c>
      <c r="F6" s="112">
        <v>16411.701610000004</v>
      </c>
      <c r="G6" s="112">
        <v>5677.8072499999998</v>
      </c>
      <c r="L6" s="137"/>
      <c r="M6" s="137"/>
    </row>
    <row r="7" spans="1:13" ht="13.9" customHeight="1" x14ac:dyDescent="0.2">
      <c r="A7" s="118" t="s">
        <v>186</v>
      </c>
      <c r="B7" s="119">
        <v>1589.0157699999993</v>
      </c>
      <c r="C7" s="119">
        <v>478.36823000000021</v>
      </c>
      <c r="D7" s="119">
        <v>1589.0157699999993</v>
      </c>
      <c r="E7" s="119">
        <v>478.36823000000021</v>
      </c>
      <c r="F7" s="119">
        <v>21418.726140000002</v>
      </c>
      <c r="G7" s="119">
        <v>6016.2869199999996</v>
      </c>
    </row>
    <row r="8" spans="1:13" ht="13.9" customHeight="1" x14ac:dyDescent="0.2">
      <c r="G8" s="79" t="s">
        <v>221</v>
      </c>
    </row>
    <row r="9" spans="1:13" ht="13.9" customHeight="1" x14ac:dyDescent="0.2">
      <c r="A9" s="101" t="s">
        <v>437</v>
      </c>
    </row>
    <row r="10" spans="1:13" ht="13.9" customHeight="1" x14ac:dyDescent="0.2">
      <c r="A10" s="101" t="s">
        <v>222</v>
      </c>
    </row>
    <row r="14" spans="1:13" ht="13.9" customHeight="1" x14ac:dyDescent="0.2">
      <c r="B14" s="487"/>
      <c r="D14" s="487"/>
      <c r="F14" s="487"/>
    </row>
    <row r="15" spans="1:13" ht="13.9" customHeight="1" x14ac:dyDescent="0.2">
      <c r="B15" s="487"/>
      <c r="D15" s="487"/>
      <c r="F15" s="48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440</v>
      </c>
    </row>
    <row r="2" spans="1:13" ht="15.75" x14ac:dyDescent="0.25">
      <c r="A2" s="2"/>
      <c r="J2" s="79" t="s">
        <v>151</v>
      </c>
    </row>
    <row r="3" spans="1:13" ht="13.9" customHeight="1" x14ac:dyDescent="0.2">
      <c r="A3" s="90"/>
      <c r="B3" s="812">
        <f>INDICE!A3</f>
        <v>44562</v>
      </c>
      <c r="C3" s="812"/>
      <c r="D3" s="812">
        <f>INDICE!C3</f>
        <v>0</v>
      </c>
      <c r="E3" s="812"/>
      <c r="F3" s="91"/>
      <c r="G3" s="813" t="s">
        <v>116</v>
      </c>
      <c r="H3" s="813"/>
      <c r="I3" s="813"/>
      <c r="J3" s="813"/>
    </row>
    <row r="4" spans="1:13" x14ac:dyDescent="0.2">
      <c r="A4" s="92"/>
      <c r="B4" s="617" t="s">
        <v>143</v>
      </c>
      <c r="C4" s="617" t="s">
        <v>144</v>
      </c>
      <c r="D4" s="617" t="s">
        <v>179</v>
      </c>
      <c r="E4" s="617" t="s">
        <v>182</v>
      </c>
      <c r="F4" s="617"/>
      <c r="G4" s="617" t="s">
        <v>143</v>
      </c>
      <c r="H4" s="617" t="s">
        <v>144</v>
      </c>
      <c r="I4" s="617" t="s">
        <v>179</v>
      </c>
      <c r="J4" s="617" t="s">
        <v>182</v>
      </c>
    </row>
    <row r="5" spans="1:13" x14ac:dyDescent="0.2">
      <c r="A5" s="370" t="s">
        <v>153</v>
      </c>
      <c r="B5" s="94">
        <f>'GNA CCAA'!B5</f>
        <v>58.117699999999978</v>
      </c>
      <c r="C5" s="94">
        <f>'GNA CCAA'!C5</f>
        <v>2.0902499999999997</v>
      </c>
      <c r="D5" s="94">
        <f>'GO CCAA'!B5</f>
        <v>267.16814000000005</v>
      </c>
      <c r="E5" s="346">
        <f>SUM(B5:D5)</f>
        <v>327.37609000000003</v>
      </c>
      <c r="F5" s="94"/>
      <c r="G5" s="94">
        <f>'GNA CCAA'!F5</f>
        <v>755.5814300000003</v>
      </c>
      <c r="H5" s="94">
        <f>'GNA CCAA'!G5</f>
        <v>35.711650000000084</v>
      </c>
      <c r="I5" s="94">
        <f>'GO CCAA'!G5</f>
        <v>3585.3269599999953</v>
      </c>
      <c r="J5" s="346">
        <f>SUM(G5:I5)</f>
        <v>4376.6200399999962</v>
      </c>
    </row>
    <row r="6" spans="1:13" x14ac:dyDescent="0.2">
      <c r="A6" s="371" t="s">
        <v>154</v>
      </c>
      <c r="B6" s="96">
        <f>'GNA CCAA'!B6</f>
        <v>11.08745</v>
      </c>
      <c r="C6" s="96">
        <f>'GNA CCAA'!C6</f>
        <v>0.41598999999999997</v>
      </c>
      <c r="D6" s="96">
        <f>'GO CCAA'!B6</f>
        <v>69.969679999999997</v>
      </c>
      <c r="E6" s="348">
        <f>SUM(B6:D6)</f>
        <v>81.473119999999994</v>
      </c>
      <c r="F6" s="96"/>
      <c r="G6" s="96">
        <f>'GNA CCAA'!F6</f>
        <v>147.42545000000018</v>
      </c>
      <c r="H6" s="96">
        <f>'GNA CCAA'!G6</f>
        <v>7.5435200000000018</v>
      </c>
      <c r="I6" s="96">
        <f>'GO CCAA'!G6</f>
        <v>914.04613000000029</v>
      </c>
      <c r="J6" s="348">
        <f t="shared" ref="J6:J24" si="0">SUM(G6:I6)</f>
        <v>1069.0151000000005</v>
      </c>
    </row>
    <row r="7" spans="1:13" x14ac:dyDescent="0.2">
      <c r="A7" s="371" t="s">
        <v>155</v>
      </c>
      <c r="B7" s="96">
        <f>'GNA CCAA'!B7</f>
        <v>6.6207800000000008</v>
      </c>
      <c r="C7" s="96">
        <f>'GNA CCAA'!C7</f>
        <v>0.42272000000000004</v>
      </c>
      <c r="D7" s="96">
        <f>'GO CCAA'!B7</f>
        <v>29.19126</v>
      </c>
      <c r="E7" s="348">
        <f t="shared" ref="E7:E24" si="1">SUM(B7:D7)</f>
        <v>36.234760000000001</v>
      </c>
      <c r="F7" s="96"/>
      <c r="G7" s="96">
        <f>'GNA CCAA'!F7</f>
        <v>92.167529999999914</v>
      </c>
      <c r="H7" s="96">
        <f>'GNA CCAA'!G7</f>
        <v>7.2647200000000005</v>
      </c>
      <c r="I7" s="96">
        <f>'GO CCAA'!G7</f>
        <v>400.32701999999989</v>
      </c>
      <c r="J7" s="348">
        <f t="shared" si="0"/>
        <v>499.75926999999979</v>
      </c>
    </row>
    <row r="8" spans="1:13" x14ac:dyDescent="0.2">
      <c r="A8" s="371" t="s">
        <v>156</v>
      </c>
      <c r="B8" s="96">
        <f>'GNA CCAA'!B8</f>
        <v>13.145490000000001</v>
      </c>
      <c r="C8" s="96">
        <f>'GNA CCAA'!C8</f>
        <v>0.64613999999999994</v>
      </c>
      <c r="D8" s="96">
        <f>'GO CCAA'!B8</f>
        <v>21.506479999999996</v>
      </c>
      <c r="E8" s="348">
        <f t="shared" si="1"/>
        <v>35.298109999999994</v>
      </c>
      <c r="F8" s="96"/>
      <c r="G8" s="96">
        <f>'GNA CCAA'!F8</f>
        <v>219.33954999999992</v>
      </c>
      <c r="H8" s="96">
        <f>'GNA CCAA'!G8</f>
        <v>12.272509999999999</v>
      </c>
      <c r="I8" s="96">
        <f>'GO CCAA'!G8</f>
        <v>346.91533999999996</v>
      </c>
      <c r="J8" s="348">
        <f t="shared" si="0"/>
        <v>578.52739999999994</v>
      </c>
    </row>
    <row r="9" spans="1:13" x14ac:dyDescent="0.2">
      <c r="A9" s="371" t="s">
        <v>157</v>
      </c>
      <c r="B9" s="96">
        <f>'GNA CCAA'!B9</f>
        <v>30.548040000000004</v>
      </c>
      <c r="C9" s="96">
        <f>'GNA CCAA'!C9</f>
        <v>8.4825099999999996</v>
      </c>
      <c r="D9" s="96">
        <f>'GO CCAA'!B9</f>
        <v>50.171899999999994</v>
      </c>
      <c r="E9" s="348">
        <f t="shared" si="1"/>
        <v>89.202449999999999</v>
      </c>
      <c r="F9" s="96"/>
      <c r="G9" s="96">
        <f>'GNA CCAA'!F9</f>
        <v>369.89610999999991</v>
      </c>
      <c r="H9" s="96">
        <f>'GNA CCAA'!G9</f>
        <v>116.63934000000003</v>
      </c>
      <c r="I9" s="96">
        <f>'GO CCAA'!G9</f>
        <v>618.01268000000016</v>
      </c>
      <c r="J9" s="348">
        <f t="shared" si="0"/>
        <v>1104.5481300000001</v>
      </c>
    </row>
    <row r="10" spans="1:13" x14ac:dyDescent="0.2">
      <c r="A10" s="371" t="s">
        <v>158</v>
      </c>
      <c r="B10" s="96">
        <f>'GNA CCAA'!B10</f>
        <v>4.6503000000000005</v>
      </c>
      <c r="C10" s="96">
        <f>'GNA CCAA'!C10</f>
        <v>0.19883000000000003</v>
      </c>
      <c r="D10" s="96">
        <f>'GO CCAA'!B10</f>
        <v>21.746819999999996</v>
      </c>
      <c r="E10" s="348">
        <f t="shared" si="1"/>
        <v>26.595949999999995</v>
      </c>
      <c r="F10" s="96"/>
      <c r="G10" s="96">
        <f>'GNA CCAA'!F10</f>
        <v>66.25857000000002</v>
      </c>
      <c r="H10" s="96">
        <f>'GNA CCAA'!G10</f>
        <v>4.0201500000000001</v>
      </c>
      <c r="I10" s="96">
        <f>'GO CCAA'!G10</f>
        <v>291.49204999999995</v>
      </c>
      <c r="J10" s="348">
        <f t="shared" si="0"/>
        <v>361.77076999999997</v>
      </c>
    </row>
    <row r="11" spans="1:13" x14ac:dyDescent="0.2">
      <c r="A11" s="371" t="s">
        <v>159</v>
      </c>
      <c r="B11" s="96">
        <f>'GNA CCAA'!B11</f>
        <v>18.779550000000004</v>
      </c>
      <c r="C11" s="96">
        <f>'GNA CCAA'!C11</f>
        <v>0.99535000000000018</v>
      </c>
      <c r="D11" s="96">
        <f>'GO CCAA'!B11</f>
        <v>117.06012000000004</v>
      </c>
      <c r="E11" s="348">
        <f t="shared" si="1"/>
        <v>136.83502000000004</v>
      </c>
      <c r="F11" s="96"/>
      <c r="G11" s="96">
        <f>'GNA CCAA'!F11</f>
        <v>271.60400999999996</v>
      </c>
      <c r="H11" s="96">
        <f>'GNA CCAA'!G11</f>
        <v>17.517970000000012</v>
      </c>
      <c r="I11" s="96">
        <f>'GO CCAA'!G11</f>
        <v>1640.2010399999986</v>
      </c>
      <c r="J11" s="348">
        <f t="shared" si="0"/>
        <v>1929.3230199999985</v>
      </c>
    </row>
    <row r="12" spans="1:13" x14ac:dyDescent="0.2">
      <c r="A12" s="371" t="s">
        <v>516</v>
      </c>
      <c r="B12" s="96">
        <f>'GNA CCAA'!B12</f>
        <v>14.217560000000006</v>
      </c>
      <c r="C12" s="96">
        <f>'GNA CCAA'!C12</f>
        <v>0.58012999999999992</v>
      </c>
      <c r="D12" s="96">
        <f>'GO CCAA'!B12</f>
        <v>92.590269999999975</v>
      </c>
      <c r="E12" s="348">
        <f t="shared" si="1"/>
        <v>107.38795999999998</v>
      </c>
      <c r="F12" s="96"/>
      <c r="G12" s="96">
        <f>'GNA CCAA'!F12</f>
        <v>200.70057000000025</v>
      </c>
      <c r="H12" s="96">
        <f>'GNA CCAA'!G12</f>
        <v>10.098649999999996</v>
      </c>
      <c r="I12" s="96">
        <f>'GO CCAA'!G12</f>
        <v>1283.6577900000013</v>
      </c>
      <c r="J12" s="348">
        <f t="shared" si="0"/>
        <v>1494.4570100000017</v>
      </c>
    </row>
    <row r="13" spans="1:13" x14ac:dyDescent="0.2">
      <c r="A13" s="371" t="s">
        <v>160</v>
      </c>
      <c r="B13" s="96">
        <f>'GNA CCAA'!B13</f>
        <v>62.528679999999994</v>
      </c>
      <c r="C13" s="96">
        <f>'GNA CCAA'!C13</f>
        <v>3.2822600000000008</v>
      </c>
      <c r="D13" s="96">
        <f>'GO CCAA'!B13</f>
        <v>274.62053999999995</v>
      </c>
      <c r="E13" s="348">
        <f t="shared" si="1"/>
        <v>340.43147999999997</v>
      </c>
      <c r="F13" s="96"/>
      <c r="G13" s="96">
        <f>'GNA CCAA'!F13</f>
        <v>851.52167999999983</v>
      </c>
      <c r="H13" s="96">
        <f>'GNA CCAA'!G13</f>
        <v>56.690009999999987</v>
      </c>
      <c r="I13" s="96">
        <f>'GO CCAA'!G13</f>
        <v>3469.9337100000007</v>
      </c>
      <c r="J13" s="348">
        <f t="shared" si="0"/>
        <v>4378.1454000000003</v>
      </c>
    </row>
    <row r="14" spans="1:13" x14ac:dyDescent="0.2">
      <c r="A14" s="371" t="s">
        <v>161</v>
      </c>
      <c r="B14" s="96">
        <f>'GNA CCAA'!B14</f>
        <v>0.36756</v>
      </c>
      <c r="C14" s="96">
        <f>'GNA CCAA'!C14</f>
        <v>2.9440000000000001E-2</v>
      </c>
      <c r="D14" s="96">
        <f>'GO CCAA'!B14</f>
        <v>0.77457999999999994</v>
      </c>
      <c r="E14" s="348">
        <f t="shared" si="1"/>
        <v>1.1715800000000001</v>
      </c>
      <c r="F14" s="96"/>
      <c r="G14" s="96">
        <f>'GNA CCAA'!F14</f>
        <v>5.1449299999999996</v>
      </c>
      <c r="H14" s="96">
        <f>'GNA CCAA'!G14</f>
        <v>0.61736000000000013</v>
      </c>
      <c r="I14" s="96">
        <f>'GO CCAA'!G14</f>
        <v>10.587129999999998</v>
      </c>
      <c r="J14" s="348">
        <f t="shared" si="0"/>
        <v>16.349419999999999</v>
      </c>
    </row>
    <row r="15" spans="1:13" x14ac:dyDescent="0.2">
      <c r="A15" s="371" t="s">
        <v>162</v>
      </c>
      <c r="B15" s="96">
        <f>'GNA CCAA'!B15</f>
        <v>40.534310000000005</v>
      </c>
      <c r="C15" s="96">
        <f>'GNA CCAA'!C15</f>
        <v>1.5840499999999997</v>
      </c>
      <c r="D15" s="96">
        <f>'GO CCAA'!B15</f>
        <v>148.86438000000001</v>
      </c>
      <c r="E15" s="348">
        <f t="shared" si="1"/>
        <v>190.98274000000001</v>
      </c>
      <c r="F15" s="96"/>
      <c r="G15" s="96">
        <f>'GNA CCAA'!F15</f>
        <v>565.55310000000031</v>
      </c>
      <c r="H15" s="96">
        <f>'GNA CCAA'!G15</f>
        <v>27.425370000000001</v>
      </c>
      <c r="I15" s="96">
        <f>'GO CCAA'!G15</f>
        <v>2061.0406499999995</v>
      </c>
      <c r="J15" s="348">
        <f t="shared" si="0"/>
        <v>2654.0191199999999</v>
      </c>
      <c r="L15" s="92"/>
      <c r="M15" s="92"/>
    </row>
    <row r="16" spans="1:13" x14ac:dyDescent="0.2">
      <c r="A16" s="371" t="s">
        <v>163</v>
      </c>
      <c r="B16" s="96">
        <f>'GNA CCAA'!B16</f>
        <v>7.1876200000000008</v>
      </c>
      <c r="C16" s="96">
        <f>'GNA CCAA'!C16</f>
        <v>0.20971999999999996</v>
      </c>
      <c r="D16" s="96">
        <f>'GO CCAA'!B16</f>
        <v>51.180619999999998</v>
      </c>
      <c r="E16" s="348">
        <f t="shared" si="1"/>
        <v>58.577959999999997</v>
      </c>
      <c r="F16" s="96"/>
      <c r="G16" s="96">
        <f>'GNA CCAA'!F16</f>
        <v>94.963740000000044</v>
      </c>
      <c r="H16" s="96">
        <f>'GNA CCAA'!G16</f>
        <v>3.750669999999996</v>
      </c>
      <c r="I16" s="96">
        <f>'GO CCAA'!G16</f>
        <v>670.71535000000006</v>
      </c>
      <c r="J16" s="348">
        <f t="shared" si="0"/>
        <v>769.4297600000001</v>
      </c>
    </row>
    <row r="17" spans="1:10" x14ac:dyDescent="0.2">
      <c r="A17" s="371" t="s">
        <v>164</v>
      </c>
      <c r="B17" s="96">
        <f>'GNA CCAA'!B17</f>
        <v>18.330220000000008</v>
      </c>
      <c r="C17" s="96">
        <f>'GNA CCAA'!C17</f>
        <v>0.96633999999999953</v>
      </c>
      <c r="D17" s="96">
        <f>'GO CCAA'!B17</f>
        <v>101.12017000000003</v>
      </c>
      <c r="E17" s="348">
        <f t="shared" si="1"/>
        <v>120.41673000000003</v>
      </c>
      <c r="F17" s="96"/>
      <c r="G17" s="96">
        <f>'GNA CCAA'!F17</f>
        <v>251.10517999999996</v>
      </c>
      <c r="H17" s="96">
        <f>'GNA CCAA'!G17</f>
        <v>16.729110000000002</v>
      </c>
      <c r="I17" s="96">
        <f>'GO CCAA'!G17</f>
        <v>1357.7910499999991</v>
      </c>
      <c r="J17" s="348">
        <f t="shared" si="0"/>
        <v>1625.6253399999991</v>
      </c>
    </row>
    <row r="18" spans="1:10" x14ac:dyDescent="0.2">
      <c r="A18" s="371" t="s">
        <v>165</v>
      </c>
      <c r="B18" s="96">
        <f>'GNA CCAA'!B18</f>
        <v>1.6616499999999998</v>
      </c>
      <c r="C18" s="96">
        <f>'GNA CCAA'!C18</f>
        <v>7.6189999999999994E-2</v>
      </c>
      <c r="D18" s="96">
        <f>'GO CCAA'!B18</f>
        <v>9.8154399999999988</v>
      </c>
      <c r="E18" s="348">
        <f t="shared" si="1"/>
        <v>11.553279999999999</v>
      </c>
      <c r="F18" s="96"/>
      <c r="G18" s="96">
        <f>'GNA CCAA'!F18</f>
        <v>23.634519999999988</v>
      </c>
      <c r="H18" s="96">
        <f>'GNA CCAA'!G18</f>
        <v>1.4552799999999999</v>
      </c>
      <c r="I18" s="96">
        <f>'GO CCAA'!G18</f>
        <v>136.20783</v>
      </c>
      <c r="J18" s="348">
        <f t="shared" si="0"/>
        <v>161.29763</v>
      </c>
    </row>
    <row r="19" spans="1:10" x14ac:dyDescent="0.2">
      <c r="A19" s="371" t="s">
        <v>166</v>
      </c>
      <c r="B19" s="96">
        <f>'GNA CCAA'!B19</f>
        <v>51.699950000000008</v>
      </c>
      <c r="C19" s="96">
        <f>'GNA CCAA'!C19</f>
        <v>1.99916</v>
      </c>
      <c r="D19" s="96">
        <f>'GO CCAA'!B19</f>
        <v>144.54990000000004</v>
      </c>
      <c r="E19" s="348">
        <f t="shared" si="1"/>
        <v>198.24901000000006</v>
      </c>
      <c r="F19" s="96"/>
      <c r="G19" s="96">
        <f>'GNA CCAA'!F19</f>
        <v>642.91267000000005</v>
      </c>
      <c r="H19" s="96">
        <f>'GNA CCAA'!G19</f>
        <v>32.160229999999984</v>
      </c>
      <c r="I19" s="96">
        <f>'GO CCAA'!G19</f>
        <v>1900.0396399999991</v>
      </c>
      <c r="J19" s="348">
        <f t="shared" si="0"/>
        <v>2575.1125399999992</v>
      </c>
    </row>
    <row r="20" spans="1:10" x14ac:dyDescent="0.2">
      <c r="A20" s="371" t="s">
        <v>167</v>
      </c>
      <c r="B20" s="96">
        <f>'GNA CCAA'!B20</f>
        <v>0.45565999999999995</v>
      </c>
      <c r="C20" s="499">
        <f>'GNA CCAA'!C20</f>
        <v>0</v>
      </c>
      <c r="D20" s="96">
        <f>'GO CCAA'!B20</f>
        <v>0.93447000000000002</v>
      </c>
      <c r="E20" s="348">
        <f t="shared" si="1"/>
        <v>1.3901300000000001</v>
      </c>
      <c r="F20" s="96"/>
      <c r="G20" s="96">
        <f>'GNA CCAA'!F20</f>
        <v>5.9730900000000009</v>
      </c>
      <c r="H20" s="499">
        <f>'GNA CCAA'!G20</f>
        <v>0</v>
      </c>
      <c r="I20" s="96">
        <f>'GO CCAA'!G20</f>
        <v>12.155969999999998</v>
      </c>
      <c r="J20" s="348">
        <f t="shared" si="0"/>
        <v>18.129059999999999</v>
      </c>
    </row>
    <row r="21" spans="1:10" x14ac:dyDescent="0.2">
      <c r="A21" s="371" t="s">
        <v>168</v>
      </c>
      <c r="B21" s="96">
        <f>'GNA CCAA'!B21</f>
        <v>11.165650000000001</v>
      </c>
      <c r="C21" s="96">
        <f>'GNA CCAA'!C21</f>
        <v>0.43824999999999992</v>
      </c>
      <c r="D21" s="96">
        <f>'GO CCAA'!B21</f>
        <v>76.597949999999997</v>
      </c>
      <c r="E21" s="348">
        <f t="shared" si="1"/>
        <v>88.201849999999993</v>
      </c>
      <c r="F21" s="96"/>
      <c r="G21" s="96">
        <f>'GNA CCAA'!F21</f>
        <v>137.46957999999998</v>
      </c>
      <c r="H21" s="96">
        <f>'GNA CCAA'!G21</f>
        <v>7.7970800000000029</v>
      </c>
      <c r="I21" s="96">
        <f>'GO CCAA'!G21</f>
        <v>939.4152899999998</v>
      </c>
      <c r="J21" s="348">
        <f t="shared" si="0"/>
        <v>1084.6819499999997</v>
      </c>
    </row>
    <row r="22" spans="1:10" x14ac:dyDescent="0.2">
      <c r="A22" s="371" t="s">
        <v>169</v>
      </c>
      <c r="B22" s="96">
        <f>'GNA CCAA'!B22</f>
        <v>8.1808499999999995</v>
      </c>
      <c r="C22" s="96">
        <f>'GNA CCAA'!C22</f>
        <v>0.18924000000000002</v>
      </c>
      <c r="D22" s="96">
        <f>'GO CCAA'!B22</f>
        <v>59.068049999999999</v>
      </c>
      <c r="E22" s="348">
        <f t="shared" si="1"/>
        <v>67.438140000000004</v>
      </c>
      <c r="F22" s="96"/>
      <c r="G22" s="96">
        <f>'GNA CCAA'!F22</f>
        <v>88.792810000000003</v>
      </c>
      <c r="H22" s="96">
        <f>'GNA CCAA'!G22</f>
        <v>3.1977800000000003</v>
      </c>
      <c r="I22" s="96">
        <f>'GO CCAA'!G22</f>
        <v>704.14352999999994</v>
      </c>
      <c r="J22" s="348">
        <f t="shared" si="0"/>
        <v>796.13411999999994</v>
      </c>
    </row>
    <row r="23" spans="1:10" x14ac:dyDescent="0.2">
      <c r="A23" s="372" t="s">
        <v>170</v>
      </c>
      <c r="B23" s="96">
        <f>'GNA CCAA'!B23</f>
        <v>12.48582</v>
      </c>
      <c r="C23" s="96">
        <f>'GNA CCAA'!C23</f>
        <v>0.68325999999999987</v>
      </c>
      <c r="D23" s="96">
        <f>'GO CCAA'!B23</f>
        <v>134.96478000000002</v>
      </c>
      <c r="E23" s="348">
        <f t="shared" si="1"/>
        <v>148.13386000000003</v>
      </c>
      <c r="F23" s="96"/>
      <c r="G23" s="96">
        <f>'GNA CCAA'!F23</f>
        <v>182.27191000000022</v>
      </c>
      <c r="H23" s="96">
        <f>'GNA CCAA'!G23</f>
        <v>12.044380000000002</v>
      </c>
      <c r="I23" s="96">
        <f>'GO CCAA'!G23</f>
        <v>1722.1707900000006</v>
      </c>
      <c r="J23" s="348">
        <f t="shared" si="0"/>
        <v>1916.4870800000008</v>
      </c>
    </row>
    <row r="24" spans="1:10" x14ac:dyDescent="0.2">
      <c r="A24" s="373" t="s">
        <v>433</v>
      </c>
      <c r="B24" s="100">
        <f>'GNA CCAA'!B24</f>
        <v>371.76484000000022</v>
      </c>
      <c r="C24" s="100">
        <f>'GNA CCAA'!C24</f>
        <v>23.289829999999984</v>
      </c>
      <c r="D24" s="100">
        <f>'GO CCAA'!B24</f>
        <v>1671.8955500000013</v>
      </c>
      <c r="E24" s="100">
        <f t="shared" si="1"/>
        <v>2066.9502200000015</v>
      </c>
      <c r="F24" s="100"/>
      <c r="G24" s="100">
        <f>'GNA CCAA'!F24</f>
        <v>4972.3164299999889</v>
      </c>
      <c r="H24" s="374">
        <f>'GNA CCAA'!G24</f>
        <v>372.93578000000156</v>
      </c>
      <c r="I24" s="100">
        <f>'GO CCAA'!G24</f>
        <v>22064.179949999929</v>
      </c>
      <c r="J24" s="100">
        <f t="shared" si="0"/>
        <v>27409.43215999992</v>
      </c>
    </row>
    <row r="25" spans="1:10" x14ac:dyDescent="0.2">
      <c r="J25" s="79" t="s">
        <v>221</v>
      </c>
    </row>
    <row r="26" spans="1:10" x14ac:dyDescent="0.2">
      <c r="A26" s="350" t="s">
        <v>438</v>
      </c>
      <c r="G26" s="58"/>
      <c r="H26" s="58"/>
      <c r="I26" s="58"/>
      <c r="J26" s="58"/>
    </row>
    <row r="27" spans="1:10" x14ac:dyDescent="0.2">
      <c r="A27" s="101" t="s">
        <v>222</v>
      </c>
      <c r="G27" s="58"/>
      <c r="H27" s="58"/>
      <c r="I27" s="58"/>
      <c r="J27" s="58"/>
    </row>
    <row r="28" spans="1:10" ht="18" x14ac:dyDescent="0.25">
      <c r="A28" s="102"/>
      <c r="E28" s="819"/>
      <c r="F28" s="819"/>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210" priority="5" operator="between">
      <formula>0</formula>
      <formula>0.5</formula>
    </cfRule>
    <cfRule type="cellIs" dxfId="209" priority="6" operator="between">
      <formula>0</formula>
      <formula>0.49</formula>
    </cfRule>
  </conditionalFormatting>
  <conditionalFormatting sqref="E6:E23">
    <cfRule type="cellIs" dxfId="208" priority="3" operator="between">
      <formula>0</formula>
      <formula>0.5</formula>
    </cfRule>
    <cfRule type="cellIs" dxfId="207" priority="4" operator="between">
      <formula>0</formula>
      <formula>0.49</formula>
    </cfRule>
  </conditionalFormatting>
  <conditionalFormatting sqref="J6:J23">
    <cfRule type="cellIs" dxfId="206" priority="1" operator="between">
      <formula>0</formula>
      <formula>0.5</formula>
    </cfRule>
    <cfRule type="cellIs" dxfId="20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809">
        <f>INDICE!A3</f>
        <v>44562</v>
      </c>
      <c r="C3" s="810"/>
      <c r="D3" s="810" t="s">
        <v>115</v>
      </c>
      <c r="E3" s="810"/>
      <c r="F3" s="810" t="s">
        <v>116</v>
      </c>
      <c r="G3" s="810"/>
      <c r="H3" s="81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424</v>
      </c>
      <c r="D4" s="82" t="s">
        <v>47</v>
      </c>
      <c r="E4" s="82" t="s">
        <v>424</v>
      </c>
      <c r="F4" s="82" t="s">
        <v>47</v>
      </c>
      <c r="G4" s="82"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350.25226999999984</v>
      </c>
      <c r="C5" s="86">
        <v>173.65500316625165</v>
      </c>
      <c r="D5" s="85">
        <v>350.25226999999984</v>
      </c>
      <c r="E5" s="86">
        <v>173.65500316625165</v>
      </c>
      <c r="F5" s="85">
        <v>3579.3540700000003</v>
      </c>
      <c r="G5" s="86">
        <v>72.842298612066372</v>
      </c>
      <c r="H5" s="86">
        <v>99.994191468101945</v>
      </c>
    </row>
    <row r="6" spans="1:65" x14ac:dyDescent="0.2">
      <c r="A6" s="84" t="s">
        <v>141</v>
      </c>
      <c r="B6" s="96">
        <v>8.3400000000000002E-3</v>
      </c>
      <c r="C6" s="351">
        <v>-20.947867298578203</v>
      </c>
      <c r="D6" s="96">
        <v>8.3400000000000002E-3</v>
      </c>
      <c r="E6" s="351">
        <v>-20.947867298578203</v>
      </c>
      <c r="F6" s="96">
        <v>0.20791999999999999</v>
      </c>
      <c r="G6" s="351">
        <v>9.3682604807742589</v>
      </c>
      <c r="H6" s="73">
        <v>5.8085318980605222E-3</v>
      </c>
    </row>
    <row r="7" spans="1:65" x14ac:dyDescent="0.2">
      <c r="A7" s="60" t="s">
        <v>114</v>
      </c>
      <c r="B7" s="61">
        <v>350.26060999999987</v>
      </c>
      <c r="C7" s="87">
        <v>173.63896375809546</v>
      </c>
      <c r="D7" s="61">
        <v>350.26060999999987</v>
      </c>
      <c r="E7" s="87">
        <v>173.63896375809546</v>
      </c>
      <c r="F7" s="61">
        <v>3579.5619900000002</v>
      </c>
      <c r="G7" s="87">
        <v>72.836472127565642</v>
      </c>
      <c r="H7" s="87">
        <v>100</v>
      </c>
    </row>
    <row r="8" spans="1:65" x14ac:dyDescent="0.2">
      <c r="H8" s="79" t="s">
        <v>221</v>
      </c>
    </row>
    <row r="9" spans="1:65" x14ac:dyDescent="0.2">
      <c r="A9" s="80" t="s">
        <v>482</v>
      </c>
    </row>
    <row r="10" spans="1:65" x14ac:dyDescent="0.2">
      <c r="A10" s="133" t="s">
        <v>536</v>
      </c>
    </row>
    <row r="13" spans="1:65" x14ac:dyDescent="0.2">
      <c r="B13" s="85"/>
    </row>
  </sheetData>
  <mergeCells count="3">
    <mergeCell ref="B3:C3"/>
    <mergeCell ref="D3:E3"/>
    <mergeCell ref="F3:H3"/>
  </mergeCells>
  <conditionalFormatting sqref="B6">
    <cfRule type="cellIs" dxfId="204" priority="7" operator="between">
      <formula>0</formula>
      <formula>0.5</formula>
    </cfRule>
    <cfRule type="cellIs" dxfId="203" priority="8" operator="between">
      <formula>0</formula>
      <formula>0.49</formula>
    </cfRule>
  </conditionalFormatting>
  <conditionalFormatting sqref="D6">
    <cfRule type="cellIs" dxfId="202" priority="5" operator="between">
      <formula>0</formula>
      <formula>0.5</formula>
    </cfRule>
    <cfRule type="cellIs" dxfId="201" priority="6" operator="between">
      <formula>0</formula>
      <formula>0.49</formula>
    </cfRule>
  </conditionalFormatting>
  <conditionalFormatting sqref="F6">
    <cfRule type="cellIs" dxfId="200" priority="3" operator="between">
      <formula>0</formula>
      <formula>0.5</formula>
    </cfRule>
    <cfRule type="cellIs" dxfId="199" priority="4" operator="between">
      <formula>0</formula>
      <formula>0.49</formula>
    </cfRule>
  </conditionalFormatting>
  <conditionalFormatting sqref="H6">
    <cfRule type="cellIs" dxfId="198" priority="1" operator="between">
      <formula>0</formula>
      <formula>0.5</formula>
    </cfRule>
    <cfRule type="cellIs" dxfId="19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809">
        <f>INDICE!A3</f>
        <v>44562</v>
      </c>
      <c r="C3" s="810"/>
      <c r="D3" s="810" t="s">
        <v>115</v>
      </c>
      <c r="E3" s="810"/>
      <c r="F3" s="810" t="s">
        <v>116</v>
      </c>
      <c r="G3" s="810"/>
      <c r="H3" s="81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424</v>
      </c>
      <c r="D4" s="82" t="s">
        <v>47</v>
      </c>
      <c r="E4" s="82" t="s">
        <v>424</v>
      </c>
      <c r="F4" s="82" t="s">
        <v>47</v>
      </c>
      <c r="G4" s="83"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108.75293999999998</v>
      </c>
      <c r="C5" s="86">
        <v>-1.6628520419936998</v>
      </c>
      <c r="D5" s="85">
        <v>108.75293999999998</v>
      </c>
      <c r="E5" s="73">
        <v>-1.6628520419936998</v>
      </c>
      <c r="F5" s="85">
        <v>1342.49548</v>
      </c>
      <c r="G5" s="86">
        <v>-5.9823838196769588</v>
      </c>
      <c r="H5" s="86">
        <v>21.315921716411363</v>
      </c>
    </row>
    <row r="6" spans="1:65" x14ac:dyDescent="0.2">
      <c r="A6" s="84" t="s">
        <v>195</v>
      </c>
      <c r="B6" s="85">
        <v>406.01565999999997</v>
      </c>
      <c r="C6" s="86">
        <v>7.8703044054313001</v>
      </c>
      <c r="D6" s="85">
        <v>406.01565999999997</v>
      </c>
      <c r="E6" s="86">
        <v>7.8703044054313001</v>
      </c>
      <c r="F6" s="85">
        <v>4955.5923900000007</v>
      </c>
      <c r="G6" s="86">
        <v>13.52409414805188</v>
      </c>
      <c r="H6" s="86">
        <v>78.684078283588647</v>
      </c>
    </row>
    <row r="7" spans="1:65" x14ac:dyDescent="0.2">
      <c r="A7" s="60" t="s">
        <v>441</v>
      </c>
      <c r="B7" s="61">
        <v>514.76859999999999</v>
      </c>
      <c r="C7" s="87">
        <v>5.7053681499210152</v>
      </c>
      <c r="D7" s="61">
        <v>514.76859999999999</v>
      </c>
      <c r="E7" s="87">
        <v>5.7053681499210152</v>
      </c>
      <c r="F7" s="61">
        <v>6298.0878700000003</v>
      </c>
      <c r="G7" s="87">
        <v>8.7160610191433161</v>
      </c>
      <c r="H7" s="87">
        <v>100</v>
      </c>
    </row>
    <row r="8" spans="1:65" x14ac:dyDescent="0.2">
      <c r="A8" s="66" t="s">
        <v>430</v>
      </c>
      <c r="B8" s="426">
        <v>371.83996000000002</v>
      </c>
      <c r="C8" s="618">
        <v>5.5893200298650836</v>
      </c>
      <c r="D8" s="426">
        <v>371.83996000000002</v>
      </c>
      <c r="E8" s="618">
        <v>5.5893200298650836</v>
      </c>
      <c r="F8" s="426">
        <v>4596.1257100000003</v>
      </c>
      <c r="G8" s="618">
        <v>15.004594052643554</v>
      </c>
      <c r="H8" s="618">
        <v>72.976525651427593</v>
      </c>
    </row>
    <row r="9" spans="1:65" x14ac:dyDescent="0.2">
      <c r="H9" s="79" t="s">
        <v>221</v>
      </c>
    </row>
    <row r="10" spans="1:65" x14ac:dyDescent="0.2">
      <c r="A10" s="80" t="s">
        <v>482</v>
      </c>
    </row>
    <row r="11" spans="1:65" x14ac:dyDescent="0.2">
      <c r="A11" s="80" t="s">
        <v>442</v>
      </c>
    </row>
    <row r="12" spans="1:65" x14ac:dyDescent="0.2">
      <c r="A12" s="133" t="s">
        <v>536</v>
      </c>
    </row>
  </sheetData>
  <mergeCells count="3">
    <mergeCell ref="B3:C3"/>
    <mergeCell ref="D3:E3"/>
    <mergeCell ref="F3:H3"/>
  </mergeCells>
  <conditionalFormatting sqref="E5">
    <cfRule type="cellIs" dxfId="196"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443</v>
      </c>
    </row>
    <row r="2" spans="1:3" ht="15.75" x14ac:dyDescent="0.25">
      <c r="A2" s="2"/>
      <c r="C2" s="55" t="s">
        <v>151</v>
      </c>
    </row>
    <row r="3" spans="1:3" ht="13.9" customHeight="1" x14ac:dyDescent="0.2">
      <c r="A3" s="90"/>
      <c r="B3" s="287">
        <f>INDICE!A3</f>
        <v>44562</v>
      </c>
      <c r="C3" s="619" t="s">
        <v>116</v>
      </c>
    </row>
    <row r="4" spans="1:3" x14ac:dyDescent="0.2">
      <c r="A4" s="370" t="s">
        <v>153</v>
      </c>
      <c r="B4" s="94">
        <v>9.3630399999999998</v>
      </c>
      <c r="C4" s="94">
        <v>100.18163000000006</v>
      </c>
    </row>
    <row r="5" spans="1:3" x14ac:dyDescent="0.2">
      <c r="A5" s="371" t="s">
        <v>154</v>
      </c>
      <c r="B5" s="96">
        <v>8.8699999999999987E-2</v>
      </c>
      <c r="C5" s="96">
        <v>1.9715800000000001</v>
      </c>
    </row>
    <row r="6" spans="1:3" x14ac:dyDescent="0.2">
      <c r="A6" s="371" t="s">
        <v>155</v>
      </c>
      <c r="B6" s="96">
        <v>5.4913400000000001</v>
      </c>
      <c r="C6" s="96">
        <v>48.978269999999995</v>
      </c>
    </row>
    <row r="7" spans="1:3" x14ac:dyDescent="0.2">
      <c r="A7" s="371" t="s">
        <v>156</v>
      </c>
      <c r="B7" s="96">
        <v>5.2979099999999999</v>
      </c>
      <c r="C7" s="96">
        <v>49.285420000000002</v>
      </c>
    </row>
    <row r="8" spans="1:3" x14ac:dyDescent="0.2">
      <c r="A8" s="371" t="s">
        <v>157</v>
      </c>
      <c r="B8" s="96">
        <v>44.934089999999998</v>
      </c>
      <c r="C8" s="96">
        <v>714.66306000000031</v>
      </c>
    </row>
    <row r="9" spans="1:3" x14ac:dyDescent="0.2">
      <c r="A9" s="371" t="s">
        <v>158</v>
      </c>
      <c r="B9" s="96">
        <v>0.27168000000000003</v>
      </c>
      <c r="C9" s="96">
        <v>5.1079600000000003</v>
      </c>
    </row>
    <row r="10" spans="1:3" x14ac:dyDescent="0.2">
      <c r="A10" s="371" t="s">
        <v>159</v>
      </c>
      <c r="B10" s="96">
        <v>0.79689999999999994</v>
      </c>
      <c r="C10" s="96">
        <v>11.956970000000007</v>
      </c>
    </row>
    <row r="11" spans="1:3" x14ac:dyDescent="0.2">
      <c r="A11" s="371" t="s">
        <v>516</v>
      </c>
      <c r="B11" s="96">
        <v>4.7603799999999996</v>
      </c>
      <c r="C11" s="96">
        <v>44.765319999999988</v>
      </c>
    </row>
    <row r="12" spans="1:3" x14ac:dyDescent="0.2">
      <c r="A12" s="371" t="s">
        <v>160</v>
      </c>
      <c r="B12" s="96">
        <v>1.1775800000000001</v>
      </c>
      <c r="C12" s="96">
        <v>9.5927999999999969</v>
      </c>
    </row>
    <row r="13" spans="1:3" x14ac:dyDescent="0.2">
      <c r="A13" s="371" t="s">
        <v>161</v>
      </c>
      <c r="B13" s="96">
        <v>4.8988800000000001</v>
      </c>
      <c r="C13" s="96">
        <v>42.223210000000002</v>
      </c>
    </row>
    <row r="14" spans="1:3" x14ac:dyDescent="0.2">
      <c r="A14" s="371" t="s">
        <v>162</v>
      </c>
      <c r="B14" s="96">
        <v>0.64423999999999992</v>
      </c>
      <c r="C14" s="96">
        <v>7.3430200000000001</v>
      </c>
    </row>
    <row r="15" spans="1:3" x14ac:dyDescent="0.2">
      <c r="A15" s="371" t="s">
        <v>163</v>
      </c>
      <c r="B15" s="96">
        <v>0.31368000000000001</v>
      </c>
      <c r="C15" s="96">
        <v>2.9614400000000001</v>
      </c>
    </row>
    <row r="16" spans="1:3" x14ac:dyDescent="0.2">
      <c r="A16" s="371" t="s">
        <v>164</v>
      </c>
      <c r="B16" s="96">
        <v>24.837589999999999</v>
      </c>
      <c r="C16" s="96">
        <v>241.21668999999994</v>
      </c>
    </row>
    <row r="17" spans="1:3" x14ac:dyDescent="0.2">
      <c r="A17" s="371" t="s">
        <v>165</v>
      </c>
      <c r="B17" s="96">
        <v>5.1319999999999998E-2</v>
      </c>
      <c r="C17" s="96">
        <v>0.72933999999999988</v>
      </c>
    </row>
    <row r="18" spans="1:3" x14ac:dyDescent="0.2">
      <c r="A18" s="371" t="s">
        <v>166</v>
      </c>
      <c r="B18" s="96">
        <v>0.28134000000000003</v>
      </c>
      <c r="C18" s="96">
        <v>5.5788000000000002</v>
      </c>
    </row>
    <row r="19" spans="1:3" x14ac:dyDescent="0.2">
      <c r="A19" s="371" t="s">
        <v>167</v>
      </c>
      <c r="B19" s="96">
        <v>4.5069900000000001</v>
      </c>
      <c r="C19" s="96">
        <v>43.15475</v>
      </c>
    </row>
    <row r="20" spans="1:3" x14ac:dyDescent="0.2">
      <c r="A20" s="371" t="s">
        <v>168</v>
      </c>
      <c r="B20" s="96">
        <v>0.52117999999999998</v>
      </c>
      <c r="C20" s="96">
        <v>4.6416400000000007</v>
      </c>
    </row>
    <row r="21" spans="1:3" x14ac:dyDescent="0.2">
      <c r="A21" s="371" t="s">
        <v>169</v>
      </c>
      <c r="B21" s="96">
        <v>0.18653999999999998</v>
      </c>
      <c r="C21" s="96">
        <v>2.1756199999999999</v>
      </c>
    </row>
    <row r="22" spans="1:3" x14ac:dyDescent="0.2">
      <c r="A22" s="372" t="s">
        <v>170</v>
      </c>
      <c r="B22" s="96">
        <v>0.32956000000000008</v>
      </c>
      <c r="C22" s="96">
        <v>5.9679599999999997</v>
      </c>
    </row>
    <row r="23" spans="1:3" x14ac:dyDescent="0.2">
      <c r="A23" s="373" t="s">
        <v>433</v>
      </c>
      <c r="B23" s="100">
        <v>108.75294</v>
      </c>
      <c r="C23" s="100">
        <v>1342.4954799999998</v>
      </c>
    </row>
    <row r="24" spans="1:3" x14ac:dyDescent="0.2">
      <c r="C24" s="79" t="s">
        <v>221</v>
      </c>
    </row>
    <row r="25" spans="1:3" x14ac:dyDescent="0.2">
      <c r="A25" s="101" t="s">
        <v>222</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95" priority="3" operator="between">
      <formula>0</formula>
      <formula>0.5</formula>
    </cfRule>
    <cfRule type="cellIs" dxfId="194" priority="4" operator="between">
      <formula>0</formula>
      <formula>0.49</formula>
    </cfRule>
  </conditionalFormatting>
  <conditionalFormatting sqref="C5:C22">
    <cfRule type="cellIs" dxfId="193" priority="1" operator="between">
      <formula>0</formula>
      <formula>0.5</formula>
    </cfRule>
    <cfRule type="cellIs" dxfId="19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activeCell="E5" sqref="E5"/>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99" t="s">
        <v>0</v>
      </c>
      <c r="B1" s="799"/>
      <c r="C1" s="799"/>
      <c r="D1" s="799"/>
      <c r="E1" s="799"/>
      <c r="F1" s="799"/>
    </row>
    <row r="2" spans="1:6" ht="12.75" x14ac:dyDescent="0.2">
      <c r="A2" s="800"/>
      <c r="B2" s="800"/>
      <c r="C2" s="800"/>
      <c r="D2" s="800"/>
      <c r="E2" s="800"/>
      <c r="F2" s="800"/>
    </row>
    <row r="3" spans="1:6" ht="29.65" customHeight="1" x14ac:dyDescent="0.25">
      <c r="A3" s="20"/>
      <c r="B3" s="21" t="s">
        <v>42</v>
      </c>
      <c r="C3" s="21" t="s">
        <v>43</v>
      </c>
      <c r="D3" s="22" t="s">
        <v>44</v>
      </c>
      <c r="E3" s="22" t="s">
        <v>419</v>
      </c>
      <c r="F3" s="460" t="s">
        <v>420</v>
      </c>
    </row>
    <row r="4" spans="1:6" ht="12.75" x14ac:dyDescent="0.2">
      <c r="A4" s="23" t="s">
        <v>45</v>
      </c>
      <c r="B4" s="286"/>
      <c r="C4" s="286"/>
      <c r="D4" s="286"/>
      <c r="E4" s="286"/>
      <c r="F4" s="460"/>
    </row>
    <row r="5" spans="1:6" ht="12.75" x14ac:dyDescent="0.2">
      <c r="A5" s="24" t="s">
        <v>46</v>
      </c>
      <c r="B5" s="25" t="s">
        <v>538</v>
      </c>
      <c r="C5" s="26" t="s">
        <v>47</v>
      </c>
      <c r="D5" s="27">
        <v>4803.29907</v>
      </c>
      <c r="E5" s="296">
        <v>4503.6852200000003</v>
      </c>
      <c r="F5" s="28" t="s">
        <v>684</v>
      </c>
    </row>
    <row r="6" spans="1:6" ht="12.75" x14ac:dyDescent="0.2">
      <c r="A6" s="19" t="s">
        <v>413</v>
      </c>
      <c r="B6" s="28" t="s">
        <v>538</v>
      </c>
      <c r="C6" s="29" t="s">
        <v>47</v>
      </c>
      <c r="D6" s="30">
        <v>218.12661999999997</v>
      </c>
      <c r="E6" s="297">
        <v>204.72476000000003</v>
      </c>
      <c r="F6" s="28" t="s">
        <v>684</v>
      </c>
    </row>
    <row r="7" spans="1:6" ht="12.75" x14ac:dyDescent="0.2">
      <c r="A7" s="19" t="s">
        <v>48</v>
      </c>
      <c r="B7" s="28" t="s">
        <v>538</v>
      </c>
      <c r="C7" s="29" t="s">
        <v>47</v>
      </c>
      <c r="D7" s="30">
        <v>451.81318000000005</v>
      </c>
      <c r="E7" s="297">
        <v>395.33140000000037</v>
      </c>
      <c r="F7" s="28" t="s">
        <v>684</v>
      </c>
    </row>
    <row r="8" spans="1:6" ht="12.75" x14ac:dyDescent="0.2">
      <c r="A8" s="19" t="s">
        <v>49</v>
      </c>
      <c r="B8" s="28" t="s">
        <v>538</v>
      </c>
      <c r="C8" s="29" t="s">
        <v>47</v>
      </c>
      <c r="D8" s="30">
        <v>409.70659999999981</v>
      </c>
      <c r="E8" s="297">
        <v>350.26060999999987</v>
      </c>
      <c r="F8" s="28" t="s">
        <v>684</v>
      </c>
    </row>
    <row r="9" spans="1:6" ht="12.75" x14ac:dyDescent="0.2">
      <c r="A9" s="19" t="s">
        <v>571</v>
      </c>
      <c r="B9" s="28" t="s">
        <v>538</v>
      </c>
      <c r="C9" s="29" t="s">
        <v>47</v>
      </c>
      <c r="D9" s="30">
        <v>1833.4279600000004</v>
      </c>
      <c r="E9" s="297">
        <v>1672.3293300000012</v>
      </c>
      <c r="F9" s="28" t="s">
        <v>684</v>
      </c>
    </row>
    <row r="10" spans="1:6" ht="12.75" x14ac:dyDescent="0.2">
      <c r="A10" s="31" t="s">
        <v>50</v>
      </c>
      <c r="B10" s="32" t="s">
        <v>538</v>
      </c>
      <c r="C10" s="33" t="s">
        <v>514</v>
      </c>
      <c r="D10" s="34">
        <v>38161.732000000004</v>
      </c>
      <c r="E10" s="298">
        <v>40631.334999999999</v>
      </c>
      <c r="F10" s="32" t="s">
        <v>684</v>
      </c>
    </row>
    <row r="11" spans="1:6" ht="12.75" x14ac:dyDescent="0.2">
      <c r="A11" s="35" t="s">
        <v>51</v>
      </c>
      <c r="B11" s="36"/>
      <c r="C11" s="37"/>
      <c r="D11" s="38"/>
      <c r="E11" s="38"/>
      <c r="F11" s="459"/>
    </row>
    <row r="12" spans="1:6" ht="12.75" x14ac:dyDescent="0.2">
      <c r="A12" s="19" t="s">
        <v>52</v>
      </c>
      <c r="B12" s="28" t="s">
        <v>538</v>
      </c>
      <c r="C12" s="29" t="s">
        <v>47</v>
      </c>
      <c r="D12" s="30">
        <v>4867.1179999999995</v>
      </c>
      <c r="E12" s="297">
        <v>5179.0041600000004</v>
      </c>
      <c r="F12" s="25" t="s">
        <v>684</v>
      </c>
    </row>
    <row r="13" spans="1:6" ht="12.75" x14ac:dyDescent="0.2">
      <c r="A13" s="19" t="s">
        <v>53</v>
      </c>
      <c r="B13" s="28" t="s">
        <v>538</v>
      </c>
      <c r="C13" s="29" t="s">
        <v>54</v>
      </c>
      <c r="D13" s="30">
        <v>38572.74927</v>
      </c>
      <c r="E13" s="297">
        <v>37824.269490000006</v>
      </c>
      <c r="F13" s="28" t="s">
        <v>684</v>
      </c>
    </row>
    <row r="14" spans="1:6" ht="12.75" x14ac:dyDescent="0.2">
      <c r="A14" s="19" t="s">
        <v>55</v>
      </c>
      <c r="B14" s="28" t="s">
        <v>538</v>
      </c>
      <c r="C14" s="29" t="s">
        <v>56</v>
      </c>
      <c r="D14" s="39">
        <v>66.77</v>
      </c>
      <c r="E14" s="299">
        <v>71.638889833520651</v>
      </c>
      <c r="F14" s="28" t="s">
        <v>684</v>
      </c>
    </row>
    <row r="15" spans="1:6" ht="12.75" x14ac:dyDescent="0.2">
      <c r="A15" s="19" t="s">
        <v>421</v>
      </c>
      <c r="B15" s="28" t="s">
        <v>538</v>
      </c>
      <c r="C15" s="29" t="s">
        <v>47</v>
      </c>
      <c r="D15" s="30">
        <v>748.55400000000054</v>
      </c>
      <c r="E15" s="297">
        <v>77.1099999999999</v>
      </c>
      <c r="F15" s="32" t="s">
        <v>684</v>
      </c>
    </row>
    <row r="16" spans="1:6" ht="12.75" x14ac:dyDescent="0.2">
      <c r="A16" s="23" t="s">
        <v>57</v>
      </c>
      <c r="B16" s="25"/>
      <c r="C16" s="26"/>
      <c r="D16" s="40"/>
      <c r="E16" s="40"/>
      <c r="F16" s="459"/>
    </row>
    <row r="17" spans="1:6" ht="12.75" x14ac:dyDescent="0.2">
      <c r="A17" s="24" t="s">
        <v>58</v>
      </c>
      <c r="B17" s="25" t="s">
        <v>538</v>
      </c>
      <c r="C17" s="26" t="s">
        <v>47</v>
      </c>
      <c r="D17" s="27">
        <v>5512.6440000000002</v>
      </c>
      <c r="E17" s="296">
        <v>5338.2470000000003</v>
      </c>
      <c r="F17" s="25" t="s">
        <v>684</v>
      </c>
    </row>
    <row r="18" spans="1:6" ht="12.75" x14ac:dyDescent="0.2">
      <c r="A18" s="19" t="s">
        <v>59</v>
      </c>
      <c r="B18" s="28" t="s">
        <v>538</v>
      </c>
      <c r="C18" s="29" t="s">
        <v>60</v>
      </c>
      <c r="D18" s="39">
        <v>82.160680277664369</v>
      </c>
      <c r="E18" s="299">
        <v>79.561459983666822</v>
      </c>
      <c r="F18" s="28" t="s">
        <v>684</v>
      </c>
    </row>
    <row r="19" spans="1:6" ht="12.75" x14ac:dyDescent="0.2">
      <c r="A19" s="31" t="s">
        <v>61</v>
      </c>
      <c r="B19" s="32" t="s">
        <v>538</v>
      </c>
      <c r="C19" s="41" t="s">
        <v>47</v>
      </c>
      <c r="D19" s="34">
        <v>14228.319</v>
      </c>
      <c r="E19" s="298">
        <v>14696.346</v>
      </c>
      <c r="F19" s="32" t="s">
        <v>684</v>
      </c>
    </row>
    <row r="20" spans="1:6" ht="12.75" x14ac:dyDescent="0.2">
      <c r="A20" s="23" t="s">
        <v>66</v>
      </c>
      <c r="B20" s="25"/>
      <c r="C20" s="26"/>
      <c r="D20" s="27"/>
      <c r="E20" s="27"/>
      <c r="F20" s="459"/>
    </row>
    <row r="21" spans="1:6" ht="12.75" x14ac:dyDescent="0.2">
      <c r="A21" s="24" t="s">
        <v>67</v>
      </c>
      <c r="B21" s="25" t="s">
        <v>68</v>
      </c>
      <c r="C21" s="26" t="s">
        <v>69</v>
      </c>
      <c r="D21" s="43">
        <v>74.254347826086956</v>
      </c>
      <c r="E21" s="300">
        <v>86.560952380952372</v>
      </c>
      <c r="F21" s="28" t="s">
        <v>684</v>
      </c>
    </row>
    <row r="22" spans="1:6" ht="12.75" x14ac:dyDescent="0.2">
      <c r="A22" s="19" t="s">
        <v>70</v>
      </c>
      <c r="B22" s="28" t="s">
        <v>71</v>
      </c>
      <c r="C22" s="29" t="s">
        <v>72</v>
      </c>
      <c r="D22" s="44">
        <v>1.1303782608695649</v>
      </c>
      <c r="E22" s="301">
        <v>1.131447619047619</v>
      </c>
      <c r="F22" s="28" t="s">
        <v>684</v>
      </c>
    </row>
    <row r="23" spans="1:6" ht="12.75" x14ac:dyDescent="0.2">
      <c r="A23" s="19" t="s">
        <v>73</v>
      </c>
      <c r="B23" s="28" t="s">
        <v>574</v>
      </c>
      <c r="C23" s="29" t="s">
        <v>74</v>
      </c>
      <c r="D23" s="42">
        <v>147.9506968774194</v>
      </c>
      <c r="E23" s="302">
        <v>150.9698684612903</v>
      </c>
      <c r="F23" s="28" t="s">
        <v>684</v>
      </c>
    </row>
    <row r="24" spans="1:6" ht="12.75" x14ac:dyDescent="0.2">
      <c r="A24" s="19" t="s">
        <v>75</v>
      </c>
      <c r="B24" s="28" t="s">
        <v>574</v>
      </c>
      <c r="C24" s="29" t="s">
        <v>74</v>
      </c>
      <c r="D24" s="42">
        <v>134.69034566451612</v>
      </c>
      <c r="E24" s="302">
        <v>138.76171926129032</v>
      </c>
      <c r="F24" s="28" t="s">
        <v>684</v>
      </c>
    </row>
    <row r="25" spans="1:6" ht="12.75" x14ac:dyDescent="0.2">
      <c r="A25" s="19" t="s">
        <v>76</v>
      </c>
      <c r="B25" s="28" t="s">
        <v>574</v>
      </c>
      <c r="C25" s="29" t="s">
        <v>77</v>
      </c>
      <c r="D25" s="42">
        <v>16.920000000000002</v>
      </c>
      <c r="E25" s="302">
        <v>17.75</v>
      </c>
      <c r="F25" s="28" t="s">
        <v>684</v>
      </c>
    </row>
    <row r="26" spans="1:6" ht="12.75" x14ac:dyDescent="0.2">
      <c r="A26" s="31" t="s">
        <v>674</v>
      </c>
      <c r="B26" s="32" t="s">
        <v>574</v>
      </c>
      <c r="C26" s="33" t="s">
        <v>78</v>
      </c>
      <c r="D26" s="44">
        <v>8.3238000000000003</v>
      </c>
      <c r="E26" s="301">
        <v>8.7993390099999989</v>
      </c>
      <c r="F26" s="32" t="s">
        <v>684</v>
      </c>
    </row>
    <row r="27" spans="1:6" ht="12.75" x14ac:dyDescent="0.2">
      <c r="A27" s="35" t="s">
        <v>79</v>
      </c>
      <c r="B27" s="36"/>
      <c r="C27" s="37"/>
      <c r="D27" s="38"/>
      <c r="E27" s="38"/>
      <c r="F27" s="459"/>
    </row>
    <row r="28" spans="1:6" ht="12.75" x14ac:dyDescent="0.2">
      <c r="A28" s="19" t="s">
        <v>80</v>
      </c>
      <c r="B28" s="28" t="s">
        <v>81</v>
      </c>
      <c r="C28" s="29" t="s">
        <v>422</v>
      </c>
      <c r="D28" s="45">
        <v>3.4</v>
      </c>
      <c r="E28" s="303">
        <v>5.2</v>
      </c>
      <c r="F28" s="28" t="s">
        <v>678</v>
      </c>
    </row>
    <row r="29" spans="1:6" x14ac:dyDescent="0.2">
      <c r="A29" s="19" t="s">
        <v>82</v>
      </c>
      <c r="B29" s="28" t="s">
        <v>81</v>
      </c>
      <c r="C29" s="29" t="s">
        <v>422</v>
      </c>
      <c r="D29" s="46">
        <v>1.3</v>
      </c>
      <c r="E29" s="304">
        <v>1.7</v>
      </c>
      <c r="F29" s="629">
        <v>44562</v>
      </c>
    </row>
    <row r="30" spans="1:6" ht="12.75" x14ac:dyDescent="0.2">
      <c r="A30" s="47" t="s">
        <v>83</v>
      </c>
      <c r="B30" s="28" t="s">
        <v>81</v>
      </c>
      <c r="C30" s="29" t="s">
        <v>422</v>
      </c>
      <c r="D30" s="46">
        <v>6.2</v>
      </c>
      <c r="E30" s="304">
        <v>5</v>
      </c>
      <c r="F30" s="629">
        <v>44562</v>
      </c>
    </row>
    <row r="31" spans="1:6" ht="12.75" x14ac:dyDescent="0.2">
      <c r="A31" s="47" t="s">
        <v>84</v>
      </c>
      <c r="B31" s="28" t="s">
        <v>81</v>
      </c>
      <c r="C31" s="29" t="s">
        <v>422</v>
      </c>
      <c r="D31" s="46">
        <v>4.8</v>
      </c>
      <c r="E31" s="304">
        <v>6.7</v>
      </c>
      <c r="F31" s="629">
        <v>44562</v>
      </c>
    </row>
    <row r="32" spans="1:6" ht="12.75" x14ac:dyDescent="0.2">
      <c r="A32" s="47" t="s">
        <v>85</v>
      </c>
      <c r="B32" s="28" t="s">
        <v>81</v>
      </c>
      <c r="C32" s="29" t="s">
        <v>422</v>
      </c>
      <c r="D32" s="46">
        <v>5.9</v>
      </c>
      <c r="E32" s="304">
        <v>4.3</v>
      </c>
      <c r="F32" s="629">
        <v>44562</v>
      </c>
    </row>
    <row r="33" spans="1:7" ht="12.75" x14ac:dyDescent="0.2">
      <c r="A33" s="47" t="s">
        <v>86</v>
      </c>
      <c r="B33" s="28" t="s">
        <v>81</v>
      </c>
      <c r="C33" s="29" t="s">
        <v>422</v>
      </c>
      <c r="D33" s="46">
        <v>-3.3</v>
      </c>
      <c r="E33" s="304">
        <v>-1.3</v>
      </c>
      <c r="F33" s="629">
        <v>44562</v>
      </c>
    </row>
    <row r="34" spans="1:7" ht="12.75" x14ac:dyDescent="0.2">
      <c r="A34" s="47" t="s">
        <v>87</v>
      </c>
      <c r="B34" s="28" t="s">
        <v>81</v>
      </c>
      <c r="C34" s="29" t="s">
        <v>422</v>
      </c>
      <c r="D34" s="46">
        <v>1.3</v>
      </c>
      <c r="E34" s="304">
        <v>1.6</v>
      </c>
      <c r="F34" s="629">
        <v>44562</v>
      </c>
    </row>
    <row r="35" spans="1:7" ht="12.75" x14ac:dyDescent="0.2">
      <c r="A35" s="47" t="s">
        <v>88</v>
      </c>
      <c r="B35" s="28" t="s">
        <v>81</v>
      </c>
      <c r="C35" s="29" t="s">
        <v>422</v>
      </c>
      <c r="D35" s="46">
        <v>1.2</v>
      </c>
      <c r="E35" s="304">
        <v>0.2</v>
      </c>
      <c r="F35" s="629">
        <v>44562</v>
      </c>
    </row>
    <row r="36" spans="1:7" x14ac:dyDescent="0.2">
      <c r="A36" s="19" t="s">
        <v>89</v>
      </c>
      <c r="B36" s="28" t="s">
        <v>90</v>
      </c>
      <c r="C36" s="29" t="s">
        <v>422</v>
      </c>
      <c r="D36" s="46">
        <v>-1.9</v>
      </c>
      <c r="E36" s="304">
        <v>-3.6</v>
      </c>
      <c r="F36" s="629">
        <v>44562</v>
      </c>
    </row>
    <row r="37" spans="1:7" ht="12.75" x14ac:dyDescent="0.2">
      <c r="A37" s="19" t="s">
        <v>675</v>
      </c>
      <c r="B37" s="28" t="s">
        <v>81</v>
      </c>
      <c r="C37" s="29" t="s">
        <v>422</v>
      </c>
      <c r="D37" s="46">
        <v>354.5</v>
      </c>
      <c r="E37" s="304">
        <v>467.7</v>
      </c>
      <c r="F37" s="629">
        <v>44562</v>
      </c>
      <c r="G37" s="629"/>
    </row>
    <row r="38" spans="1:7" ht="12.75" x14ac:dyDescent="0.2">
      <c r="A38" s="31" t="s">
        <v>91</v>
      </c>
      <c r="B38" s="32" t="s">
        <v>92</v>
      </c>
      <c r="C38" s="33" t="s">
        <v>422</v>
      </c>
      <c r="D38" s="48">
        <v>-18.7</v>
      </c>
      <c r="E38" s="721">
        <v>1</v>
      </c>
      <c r="F38" s="629">
        <v>44562</v>
      </c>
    </row>
    <row r="39" spans="1:7" ht="12.75" x14ac:dyDescent="0.2">
      <c r="A39" s="35" t="s">
        <v>62</v>
      </c>
      <c r="B39" s="36"/>
      <c r="C39" s="37"/>
      <c r="D39" s="38"/>
      <c r="E39" s="38"/>
      <c r="F39" s="459"/>
    </row>
    <row r="40" spans="1:7" ht="12.75" x14ac:dyDescent="0.2">
      <c r="A40" s="19" t="s">
        <v>63</v>
      </c>
      <c r="B40" s="28" t="s">
        <v>538</v>
      </c>
      <c r="C40" s="29" t="s">
        <v>47</v>
      </c>
      <c r="D40" s="42">
        <v>7.3999999999999996E-2</v>
      </c>
      <c r="E40" s="302">
        <v>7.4999999999999997E-2</v>
      </c>
      <c r="F40" s="28" t="s">
        <v>684</v>
      </c>
    </row>
    <row r="41" spans="1:7" ht="12.75" x14ac:dyDescent="0.2">
      <c r="A41" s="19" t="s">
        <v>50</v>
      </c>
      <c r="B41" s="28" t="s">
        <v>538</v>
      </c>
      <c r="C41" s="29" t="s">
        <v>54</v>
      </c>
      <c r="D41" s="30">
        <v>39.438973637628003</v>
      </c>
      <c r="E41" s="297">
        <v>40.076647317404003</v>
      </c>
      <c r="F41" s="28" t="s">
        <v>684</v>
      </c>
    </row>
    <row r="42" spans="1:7" ht="12.75" x14ac:dyDescent="0.2">
      <c r="A42" s="19" t="s">
        <v>64</v>
      </c>
      <c r="B42" s="28" t="s">
        <v>538</v>
      </c>
      <c r="C42" s="29" t="s">
        <v>60</v>
      </c>
      <c r="D42" s="746">
        <v>0</v>
      </c>
      <c r="E42" s="733">
        <v>1.6653028872208788E-3</v>
      </c>
      <c r="F42" s="629">
        <v>44562</v>
      </c>
    </row>
    <row r="43" spans="1:7" ht="12.75" x14ac:dyDescent="0.2">
      <c r="A43" s="31" t="s">
        <v>65</v>
      </c>
      <c r="B43" s="32" t="s">
        <v>538</v>
      </c>
      <c r="C43" s="33" t="s">
        <v>60</v>
      </c>
      <c r="D43" s="746">
        <v>0.13338730105402916</v>
      </c>
      <c r="E43" s="733">
        <v>9.8634827817998122E-2</v>
      </c>
      <c r="F43" s="629">
        <v>44562</v>
      </c>
    </row>
    <row r="44" spans="1:7" x14ac:dyDescent="0.2">
      <c r="A44" s="35" t="s">
        <v>93</v>
      </c>
      <c r="B44" s="36"/>
      <c r="C44" s="37"/>
      <c r="D44" s="38"/>
      <c r="E44" s="38"/>
      <c r="F44" s="459"/>
    </row>
    <row r="45" spans="1:7" ht="12.75" x14ac:dyDescent="0.2">
      <c r="A45" s="49" t="s">
        <v>94</v>
      </c>
      <c r="B45" s="28" t="s">
        <v>81</v>
      </c>
      <c r="C45" s="29" t="s">
        <v>422</v>
      </c>
      <c r="D45" s="46">
        <v>31</v>
      </c>
      <c r="E45" s="304">
        <v>40.4</v>
      </c>
      <c r="F45" s="629">
        <v>44562</v>
      </c>
    </row>
    <row r="46" spans="1:7" ht="12.75" x14ac:dyDescent="0.2">
      <c r="A46" s="50" t="s">
        <v>95</v>
      </c>
      <c r="B46" s="28" t="s">
        <v>81</v>
      </c>
      <c r="C46" s="29" t="s">
        <v>422</v>
      </c>
      <c r="D46" s="46">
        <v>30.7</v>
      </c>
      <c r="E46" s="304">
        <v>40.799999999999997</v>
      </c>
      <c r="F46" s="629">
        <v>44562</v>
      </c>
    </row>
    <row r="47" spans="1:7" ht="12.75" x14ac:dyDescent="0.2">
      <c r="A47" s="50" t="s">
        <v>96</v>
      </c>
      <c r="B47" s="28" t="s">
        <v>81</v>
      </c>
      <c r="C47" s="29" t="s">
        <v>422</v>
      </c>
      <c r="D47" s="46">
        <v>36.4</v>
      </c>
      <c r="E47" s="304">
        <v>50</v>
      </c>
      <c r="F47" s="629">
        <v>44562</v>
      </c>
    </row>
    <row r="48" spans="1:7" ht="12.75" x14ac:dyDescent="0.2">
      <c r="A48" s="49" t="s">
        <v>97</v>
      </c>
      <c r="B48" s="28" t="s">
        <v>81</v>
      </c>
      <c r="C48" s="29" t="s">
        <v>422</v>
      </c>
      <c r="D48" s="46">
        <v>32.1</v>
      </c>
      <c r="E48" s="304">
        <v>54</v>
      </c>
      <c r="F48" s="629">
        <v>44562</v>
      </c>
    </row>
    <row r="49" spans="1:7" ht="12.75" x14ac:dyDescent="0.2">
      <c r="A49" s="306" t="s">
        <v>98</v>
      </c>
      <c r="B49" s="28" t="s">
        <v>81</v>
      </c>
      <c r="C49" s="29" t="s">
        <v>422</v>
      </c>
      <c r="D49" s="46">
        <v>36.799999999999997</v>
      </c>
      <c r="E49" s="304">
        <v>41.2</v>
      </c>
      <c r="F49" s="629">
        <v>44562</v>
      </c>
    </row>
    <row r="50" spans="1:7" ht="12.75" x14ac:dyDescent="0.2">
      <c r="A50" s="50" t="s">
        <v>99</v>
      </c>
      <c r="B50" s="28" t="s">
        <v>81</v>
      </c>
      <c r="C50" s="29" t="s">
        <v>422</v>
      </c>
      <c r="D50" s="46">
        <v>30.8</v>
      </c>
      <c r="E50" s="304">
        <v>36.6</v>
      </c>
      <c r="F50" s="629">
        <v>44562</v>
      </c>
    </row>
    <row r="51" spans="1:7" ht="12.75" x14ac:dyDescent="0.2">
      <c r="A51" s="50" t="s">
        <v>100</v>
      </c>
      <c r="B51" s="28" t="s">
        <v>81</v>
      </c>
      <c r="C51" s="29" t="s">
        <v>422</v>
      </c>
      <c r="D51" s="46">
        <v>84.5</v>
      </c>
      <c r="E51" s="304">
        <v>79.8</v>
      </c>
      <c r="F51" s="629">
        <v>44562</v>
      </c>
    </row>
    <row r="52" spans="1:7" ht="12.75" x14ac:dyDescent="0.2">
      <c r="A52" s="50" t="s">
        <v>101</v>
      </c>
      <c r="B52" s="28" t="s">
        <v>81</v>
      </c>
      <c r="C52" s="29" t="s">
        <v>422</v>
      </c>
      <c r="D52" s="45">
        <v>182.2</v>
      </c>
      <c r="E52" s="722">
        <v>151.30000000000001</v>
      </c>
      <c r="F52" s="629">
        <v>44562</v>
      </c>
    </row>
    <row r="53" spans="1:7" ht="12.75" x14ac:dyDescent="0.2">
      <c r="A53" s="49" t="s">
        <v>102</v>
      </c>
      <c r="B53" s="28" t="s">
        <v>81</v>
      </c>
      <c r="C53" s="29" t="s">
        <v>422</v>
      </c>
      <c r="D53" s="45">
        <v>141.9</v>
      </c>
      <c r="E53" s="722">
        <v>165.9</v>
      </c>
      <c r="F53" s="629">
        <v>44562</v>
      </c>
    </row>
    <row r="54" spans="1:7" ht="12.75" x14ac:dyDescent="0.2">
      <c r="A54" s="51" t="s">
        <v>103</v>
      </c>
      <c r="B54" s="32" t="s">
        <v>81</v>
      </c>
      <c r="C54" s="33" t="s">
        <v>422</v>
      </c>
      <c r="D54" s="48">
        <v>96</v>
      </c>
      <c r="E54" s="305">
        <v>104.7</v>
      </c>
      <c r="F54" s="630">
        <v>44562</v>
      </c>
    </row>
    <row r="55" spans="1:7" ht="12.75" x14ac:dyDescent="0.2">
      <c r="F55" s="55" t="s">
        <v>582</v>
      </c>
    </row>
    <row r="56" spans="1:7" ht="12.75" x14ac:dyDescent="0.2">
      <c r="A56" s="292" t="s">
        <v>553</v>
      </c>
      <c r="B56" s="294"/>
      <c r="C56" s="294"/>
      <c r="D56" s="295"/>
    </row>
    <row r="57" spans="1:7" ht="12.75" x14ac:dyDescent="0.2">
      <c r="A57" s="292" t="s">
        <v>552</v>
      </c>
    </row>
    <row r="58" spans="1:7" ht="12.75" x14ac:dyDescent="0.2">
      <c r="A58" s="292"/>
    </row>
    <row r="59" spans="1:7" ht="12.75" x14ac:dyDescent="0.2">
      <c r="A59" s="734"/>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809">
        <f>INDICE!A3</f>
        <v>44562</v>
      </c>
      <c r="C3" s="810"/>
      <c r="D3" s="810" t="s">
        <v>115</v>
      </c>
      <c r="E3" s="810"/>
      <c r="F3" s="810" t="s">
        <v>116</v>
      </c>
      <c r="G3" s="810"/>
      <c r="H3" s="81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424</v>
      </c>
      <c r="D4" s="82" t="s">
        <v>47</v>
      </c>
      <c r="E4" s="82" t="s">
        <v>424</v>
      </c>
      <c r="F4" s="82" t="s">
        <v>47</v>
      </c>
      <c r="G4" s="83"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620</v>
      </c>
      <c r="B5" s="386">
        <v>33.351545117428898</v>
      </c>
      <c r="C5" s="73">
        <v>3.2986470034226221</v>
      </c>
      <c r="D5" s="85">
        <v>33.351545117428898</v>
      </c>
      <c r="E5" s="86">
        <v>3.2986470034226221</v>
      </c>
      <c r="F5" s="85">
        <v>419.75710754017285</v>
      </c>
      <c r="G5" s="86">
        <v>11.458899175013036</v>
      </c>
      <c r="H5" s="387">
        <v>7.8261430438346036</v>
      </c>
    </row>
    <row r="6" spans="1:65" x14ac:dyDescent="0.2">
      <c r="A6" s="84" t="s">
        <v>196</v>
      </c>
      <c r="B6" s="386">
        <v>62.935000000000002</v>
      </c>
      <c r="C6" s="86">
        <v>54.794992252256677</v>
      </c>
      <c r="D6" s="85">
        <v>62.935000000000002</v>
      </c>
      <c r="E6" s="86">
        <v>54.794992252256677</v>
      </c>
      <c r="F6" s="85">
        <v>1056.604</v>
      </c>
      <c r="G6" s="86">
        <v>16.376845435040245</v>
      </c>
      <c r="H6" s="387">
        <v>19.699807093549737</v>
      </c>
    </row>
    <row r="7" spans="1:65" x14ac:dyDescent="0.2">
      <c r="A7" s="84" t="s">
        <v>197</v>
      </c>
      <c r="B7" s="386">
        <v>78.837000000000003</v>
      </c>
      <c r="C7" s="86">
        <v>-26.320560747663553</v>
      </c>
      <c r="D7" s="85">
        <v>78.837000000000003</v>
      </c>
      <c r="E7" s="86">
        <v>-26.320560747663553</v>
      </c>
      <c r="F7" s="85">
        <v>1310.69</v>
      </c>
      <c r="G7" s="86">
        <v>-9.8562585969738663</v>
      </c>
      <c r="H7" s="387">
        <v>24.43710241438108</v>
      </c>
    </row>
    <row r="8" spans="1:65" x14ac:dyDescent="0.2">
      <c r="A8" s="84" t="s">
        <v>621</v>
      </c>
      <c r="B8" s="386">
        <v>277.61345488257115</v>
      </c>
      <c r="C8" s="86">
        <v>-16.249811523811353</v>
      </c>
      <c r="D8" s="85">
        <v>277.61345488257115</v>
      </c>
      <c r="E8" s="86">
        <v>-16.249811523811353</v>
      </c>
      <c r="F8" s="85">
        <v>2576.4734944137285</v>
      </c>
      <c r="G8" s="501">
        <v>-16.107593346428768</v>
      </c>
      <c r="H8" s="387">
        <v>48.036947448234571</v>
      </c>
      <c r="J8" s="85"/>
    </row>
    <row r="9" spans="1:65" x14ac:dyDescent="0.2">
      <c r="A9" s="60" t="s">
        <v>198</v>
      </c>
      <c r="B9" s="61">
        <v>452.73700000000002</v>
      </c>
      <c r="C9" s="644">
        <v>-11.474787224271509</v>
      </c>
      <c r="D9" s="61">
        <v>452.73700000000002</v>
      </c>
      <c r="E9" s="87">
        <v>-11.474787224271509</v>
      </c>
      <c r="F9" s="61">
        <v>5363.5246019539018</v>
      </c>
      <c r="G9" s="87">
        <v>-7.6795607905111902</v>
      </c>
      <c r="H9" s="87">
        <v>100</v>
      </c>
    </row>
    <row r="10" spans="1:65" x14ac:dyDescent="0.2">
      <c r="H10" s="79" t="s">
        <v>221</v>
      </c>
    </row>
    <row r="11" spans="1:65" x14ac:dyDescent="0.2">
      <c r="A11" s="80" t="s">
        <v>482</v>
      </c>
    </row>
    <row r="12" spans="1:65" x14ac:dyDescent="0.2">
      <c r="A12" s="80" t="s">
        <v>624</v>
      </c>
    </row>
    <row r="13" spans="1:65" x14ac:dyDescent="0.2">
      <c r="A13" s="80" t="s">
        <v>622</v>
      </c>
    </row>
    <row r="14" spans="1:65" x14ac:dyDescent="0.2">
      <c r="A14" s="133" t="s">
        <v>536</v>
      </c>
    </row>
  </sheetData>
  <mergeCells count="3">
    <mergeCell ref="B3:C3"/>
    <mergeCell ref="D3:E3"/>
    <mergeCell ref="F3:H3"/>
  </mergeCells>
  <conditionalFormatting sqref="C9">
    <cfRule type="cellIs" dxfId="191" priority="1" operator="between">
      <formula>0</formula>
      <formula>0.5</formula>
    </cfRule>
    <cfRule type="cellIs" dxfId="19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election activeCell="F23" sqref="F23"/>
    </sheetView>
  </sheetViews>
  <sheetFormatPr baseColWidth="10" defaultRowHeight="14.25" x14ac:dyDescent="0.2"/>
  <cols>
    <col min="1" max="1" width="8.5" customWidth="1"/>
    <col min="2" max="2" width="24.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244</v>
      </c>
      <c r="B1" s="282"/>
      <c r="C1" s="1"/>
      <c r="D1" s="1"/>
      <c r="E1" s="1"/>
      <c r="F1" s="1"/>
      <c r="G1" s="1"/>
      <c r="H1" s="1"/>
      <c r="I1" s="1"/>
    </row>
    <row r="2" spans="1:9" x14ac:dyDescent="0.2">
      <c r="A2" s="388"/>
      <c r="B2" s="388"/>
      <c r="C2" s="388"/>
      <c r="D2" s="388"/>
      <c r="E2" s="388"/>
      <c r="F2" s="1"/>
      <c r="G2" s="1"/>
      <c r="H2" s="389"/>
      <c r="I2" s="392" t="s">
        <v>151</v>
      </c>
    </row>
    <row r="3" spans="1:9" ht="14.65" customHeight="1" x14ac:dyDescent="0.2">
      <c r="A3" s="827" t="s">
        <v>454</v>
      </c>
      <c r="B3" s="827" t="s">
        <v>455</v>
      </c>
      <c r="C3" s="809">
        <f>INDICE!A3</f>
        <v>44562</v>
      </c>
      <c r="D3" s="810"/>
      <c r="E3" s="810" t="s">
        <v>115</v>
      </c>
      <c r="F3" s="810"/>
      <c r="G3" s="810" t="s">
        <v>116</v>
      </c>
      <c r="H3" s="810"/>
      <c r="I3" s="810"/>
    </row>
    <row r="4" spans="1:9" x14ac:dyDescent="0.2">
      <c r="A4" s="828"/>
      <c r="B4" s="828"/>
      <c r="C4" s="82" t="s">
        <v>47</v>
      </c>
      <c r="D4" s="82" t="s">
        <v>452</v>
      </c>
      <c r="E4" s="82" t="s">
        <v>47</v>
      </c>
      <c r="F4" s="82" t="s">
        <v>452</v>
      </c>
      <c r="G4" s="82" t="s">
        <v>47</v>
      </c>
      <c r="H4" s="83" t="s">
        <v>452</v>
      </c>
      <c r="I4" s="83" t="s">
        <v>106</v>
      </c>
    </row>
    <row r="5" spans="1:9" x14ac:dyDescent="0.2">
      <c r="A5" s="393"/>
      <c r="B5" s="398" t="s">
        <v>200</v>
      </c>
      <c r="C5" s="396">
        <v>93.456879999999998</v>
      </c>
      <c r="D5" s="142">
        <v>-5.5991111111111129</v>
      </c>
      <c r="E5" s="141">
        <v>93.456879999999998</v>
      </c>
      <c r="F5" s="531">
        <v>-5.5991111111111129</v>
      </c>
      <c r="G5" s="532">
        <v>1430.2715499999997</v>
      </c>
      <c r="H5" s="531">
        <v>129.947194533762</v>
      </c>
      <c r="I5" s="399">
        <v>2.514761019937457</v>
      </c>
    </row>
    <row r="6" spans="1:9" x14ac:dyDescent="0.2">
      <c r="A6" s="11"/>
      <c r="B6" s="11" t="s">
        <v>232</v>
      </c>
      <c r="C6" s="396">
        <v>559.44836999999995</v>
      </c>
      <c r="D6" s="142">
        <v>207.38921428571425</v>
      </c>
      <c r="E6" s="144">
        <v>559.44836999999995</v>
      </c>
      <c r="F6" s="142">
        <v>207.38921428571425</v>
      </c>
      <c r="G6" s="532">
        <v>4473.3998399999991</v>
      </c>
      <c r="H6" s="533">
        <v>47.490927794263079</v>
      </c>
      <c r="I6" s="399">
        <v>7.8653116914941474</v>
      </c>
    </row>
    <row r="7" spans="1:9" x14ac:dyDescent="0.2">
      <c r="A7" s="11"/>
      <c r="B7" s="260" t="s">
        <v>201</v>
      </c>
      <c r="C7" s="396">
        <v>646.59547999999995</v>
      </c>
      <c r="D7" s="142">
        <v>-10.319628294036068</v>
      </c>
      <c r="E7" s="144">
        <v>646.59547999999995</v>
      </c>
      <c r="F7" s="142">
        <v>-10.319628294036068</v>
      </c>
      <c r="G7" s="532">
        <v>7574.9871799999992</v>
      </c>
      <c r="H7" s="534">
        <v>-11.754576188257232</v>
      </c>
      <c r="I7" s="399">
        <v>13.318647418240237</v>
      </c>
    </row>
    <row r="8" spans="1:9" x14ac:dyDescent="0.2">
      <c r="A8" s="498" t="s">
        <v>306</v>
      </c>
      <c r="B8" s="235"/>
      <c r="C8" s="146">
        <v>1299.5007299999997</v>
      </c>
      <c r="D8" s="147">
        <v>29.69069161676644</v>
      </c>
      <c r="E8" s="146">
        <v>1299.5007299999997</v>
      </c>
      <c r="F8" s="535">
        <v>29.69069161676644</v>
      </c>
      <c r="G8" s="536">
        <v>13478.658569999998</v>
      </c>
      <c r="H8" s="535">
        <v>10.128757006291346</v>
      </c>
      <c r="I8" s="537">
        <v>23.698720129671845</v>
      </c>
    </row>
    <row r="9" spans="1:9" x14ac:dyDescent="0.2">
      <c r="A9" s="393"/>
      <c r="B9" s="11" t="s">
        <v>202</v>
      </c>
      <c r="C9" s="396">
        <v>274.41494999999998</v>
      </c>
      <c r="D9" s="142" t="s">
        <v>142</v>
      </c>
      <c r="E9" s="144">
        <v>274.41494999999998</v>
      </c>
      <c r="F9" s="531" t="s">
        <v>142</v>
      </c>
      <c r="G9" s="532">
        <v>2348.6657300000002</v>
      </c>
      <c r="H9" s="538">
        <v>-14.934236508511404</v>
      </c>
      <c r="I9" s="399">
        <v>4.1295186404756175</v>
      </c>
    </row>
    <row r="10" spans="1:9" x14ac:dyDescent="0.2">
      <c r="A10" s="393"/>
      <c r="B10" s="11" t="s">
        <v>203</v>
      </c>
      <c r="C10" s="396">
        <v>142.90016</v>
      </c>
      <c r="D10" s="142" t="s">
        <v>142</v>
      </c>
      <c r="E10" s="144">
        <v>142.90016</v>
      </c>
      <c r="F10" s="531" t="s">
        <v>142</v>
      </c>
      <c r="G10" s="144">
        <v>287.90016000000003</v>
      </c>
      <c r="H10" s="531">
        <v>-36.86399999999999</v>
      </c>
      <c r="I10" s="481">
        <v>0.50619765176882481</v>
      </c>
    </row>
    <row r="11" spans="1:9" x14ac:dyDescent="0.2">
      <c r="A11" s="11"/>
      <c r="B11" s="11" t="s">
        <v>605</v>
      </c>
      <c r="C11" s="396">
        <v>0</v>
      </c>
      <c r="D11" s="142" t="s">
        <v>142</v>
      </c>
      <c r="E11" s="144">
        <v>0</v>
      </c>
      <c r="F11" s="539" t="s">
        <v>142</v>
      </c>
      <c r="G11" s="144">
        <v>157.60944000000001</v>
      </c>
      <c r="H11" s="539">
        <v>-61.275321867321864</v>
      </c>
      <c r="I11" s="508">
        <v>0.27711526254309649</v>
      </c>
    </row>
    <row r="12" spans="1:9" x14ac:dyDescent="0.2">
      <c r="A12" s="650"/>
      <c r="B12" s="11" t="s">
        <v>204</v>
      </c>
      <c r="C12" s="396">
        <v>0</v>
      </c>
      <c r="D12" s="142" t="s">
        <v>142</v>
      </c>
      <c r="E12" s="144">
        <v>0</v>
      </c>
      <c r="F12" s="142" t="s">
        <v>142</v>
      </c>
      <c r="G12" s="144">
        <v>0</v>
      </c>
      <c r="H12" s="534">
        <v>-100</v>
      </c>
      <c r="I12" s="396">
        <v>0</v>
      </c>
    </row>
    <row r="13" spans="1:9" x14ac:dyDescent="0.2">
      <c r="A13" s="650"/>
      <c r="B13" s="11" t="s">
        <v>686</v>
      </c>
      <c r="C13" s="396">
        <v>0</v>
      </c>
      <c r="D13" s="758" t="s">
        <v>142</v>
      </c>
      <c r="E13" s="144">
        <v>0</v>
      </c>
      <c r="F13" s="758" t="s">
        <v>142</v>
      </c>
      <c r="G13" s="144">
        <v>143.55929</v>
      </c>
      <c r="H13" s="533" t="s">
        <v>142</v>
      </c>
      <c r="I13" s="508">
        <v>0.25241172317375488</v>
      </c>
    </row>
    <row r="14" spans="1:9" x14ac:dyDescent="0.2">
      <c r="A14" s="498" t="s">
        <v>600</v>
      </c>
      <c r="B14" s="146"/>
      <c r="C14" s="146">
        <v>417.31511</v>
      </c>
      <c r="D14" s="147" t="s">
        <v>142</v>
      </c>
      <c r="E14" s="146">
        <v>417.31511</v>
      </c>
      <c r="F14" s="537" t="s">
        <v>142</v>
      </c>
      <c r="G14" s="536">
        <v>2937.7346199999997</v>
      </c>
      <c r="H14" s="535">
        <v>-40.615835455831821</v>
      </c>
      <c r="I14" s="537">
        <v>5.1652432779612925</v>
      </c>
    </row>
    <row r="15" spans="1:9" x14ac:dyDescent="0.2">
      <c r="A15" s="394"/>
      <c r="B15" s="397" t="s">
        <v>537</v>
      </c>
      <c r="C15" s="396">
        <v>132.85282999999998</v>
      </c>
      <c r="D15" s="142">
        <v>47.614255555555538</v>
      </c>
      <c r="E15" s="144">
        <v>132.85282999999998</v>
      </c>
      <c r="F15" s="539">
        <v>47.614255555555538</v>
      </c>
      <c r="G15" s="144">
        <v>1385.77207</v>
      </c>
      <c r="H15" s="539">
        <v>-17.660601901366608</v>
      </c>
      <c r="I15" s="481">
        <v>2.4365202427147783</v>
      </c>
    </row>
    <row r="16" spans="1:9" x14ac:dyDescent="0.2">
      <c r="A16" s="394"/>
      <c r="B16" s="397" t="s">
        <v>206</v>
      </c>
      <c r="C16" s="396">
        <v>80.457179999999994</v>
      </c>
      <c r="D16" s="142">
        <v>-52.949017543859654</v>
      </c>
      <c r="E16" s="144">
        <v>80.457179999999994</v>
      </c>
      <c r="F16" s="539">
        <v>-52.949017543859654</v>
      </c>
      <c r="G16" s="144">
        <v>692.47622000000013</v>
      </c>
      <c r="H16" s="539">
        <v>-20.40503218390803</v>
      </c>
      <c r="I16" s="480">
        <v>1.2175395681258119</v>
      </c>
    </row>
    <row r="17" spans="1:9" x14ac:dyDescent="0.2">
      <c r="A17" s="394"/>
      <c r="B17" s="397" t="s">
        <v>567</v>
      </c>
      <c r="C17" s="396">
        <v>282.99699999999996</v>
      </c>
      <c r="D17" s="142">
        <v>-39.401070663811574</v>
      </c>
      <c r="E17" s="144">
        <v>282.99699999999996</v>
      </c>
      <c r="F17" s="539">
        <v>-39.401070663811574</v>
      </c>
      <c r="G17" s="532">
        <v>4027.9615899999994</v>
      </c>
      <c r="H17" s="539">
        <v>-14.860249630099357</v>
      </c>
      <c r="I17" s="399">
        <v>7.0821242276246785</v>
      </c>
    </row>
    <row r="18" spans="1:9" x14ac:dyDescent="0.2">
      <c r="A18" s="394"/>
      <c r="B18" s="397" t="s">
        <v>207</v>
      </c>
      <c r="C18" s="396">
        <v>102.72356000000001</v>
      </c>
      <c r="D18" s="73" t="s">
        <v>142</v>
      </c>
      <c r="E18" s="144">
        <v>102.72356000000001</v>
      </c>
      <c r="F18" s="73" t="s">
        <v>142</v>
      </c>
      <c r="G18" s="532">
        <v>1701.80718</v>
      </c>
      <c r="H18" s="539">
        <v>87.423698237885461</v>
      </c>
      <c r="I18" s="399">
        <v>2.9921858962472467</v>
      </c>
    </row>
    <row r="19" spans="1:9" x14ac:dyDescent="0.2">
      <c r="A19" s="394"/>
      <c r="B19" s="397" t="s">
        <v>208</v>
      </c>
      <c r="C19" s="396">
        <v>332.91772000000003</v>
      </c>
      <c r="D19" s="142" t="s">
        <v>142</v>
      </c>
      <c r="E19" s="144">
        <v>332.91772000000003</v>
      </c>
      <c r="F19" s="73" t="s">
        <v>142</v>
      </c>
      <c r="G19" s="532">
        <v>835.19263999999998</v>
      </c>
      <c r="H19" s="539">
        <v>-17.876829891838746</v>
      </c>
      <c r="I19" s="399">
        <v>1.4684693233328021</v>
      </c>
    </row>
    <row r="20" spans="1:9" x14ac:dyDescent="0.2">
      <c r="A20" s="650"/>
      <c r="B20" s="397" t="s">
        <v>209</v>
      </c>
      <c r="C20" s="396">
        <v>99.552999999999997</v>
      </c>
      <c r="D20" s="142">
        <v>-66.815666666666658</v>
      </c>
      <c r="E20" s="144">
        <v>99.552999999999997</v>
      </c>
      <c r="F20" s="539">
        <v>-66.815666666666658</v>
      </c>
      <c r="G20" s="532">
        <v>2368.2093799999998</v>
      </c>
      <c r="H20" s="539">
        <v>141.65401836734694</v>
      </c>
      <c r="I20" s="399">
        <v>4.1638810727055668</v>
      </c>
    </row>
    <row r="21" spans="1:9" x14ac:dyDescent="0.2">
      <c r="A21" s="650"/>
      <c r="B21" s="397" t="s">
        <v>687</v>
      </c>
      <c r="C21" s="396">
        <v>43.222099999999998</v>
      </c>
      <c r="D21" s="758">
        <v>-27.963166666666673</v>
      </c>
      <c r="E21" s="144">
        <v>43.222099999999998</v>
      </c>
      <c r="F21" s="539">
        <v>-27.963166666666673</v>
      </c>
      <c r="G21" s="532">
        <v>524.84329000000002</v>
      </c>
      <c r="H21" s="539">
        <v>1.9113184466019464</v>
      </c>
      <c r="I21" s="399">
        <v>0.92280060193306013</v>
      </c>
    </row>
    <row r="22" spans="1:9" x14ac:dyDescent="0.2">
      <c r="A22" s="498" t="s">
        <v>445</v>
      </c>
      <c r="B22" s="146"/>
      <c r="C22" s="146">
        <v>1074.7233900000001</v>
      </c>
      <c r="D22" s="147">
        <v>-1.2202766544117547</v>
      </c>
      <c r="E22" s="146">
        <v>1074.7233900000001</v>
      </c>
      <c r="F22" s="535">
        <v>-1.2202766544117547</v>
      </c>
      <c r="G22" s="536">
        <v>11536.26237</v>
      </c>
      <c r="H22" s="535">
        <v>7.7752463565022456</v>
      </c>
      <c r="I22" s="537">
        <v>20.283520932683945</v>
      </c>
    </row>
    <row r="23" spans="1:9" x14ac:dyDescent="0.2">
      <c r="A23" s="650"/>
      <c r="B23" s="397" t="s">
        <v>210</v>
      </c>
      <c r="C23" s="396">
        <v>366.14520000000005</v>
      </c>
      <c r="D23" s="96">
        <v>3.9672131147553358E-2</v>
      </c>
      <c r="E23" s="144">
        <v>366.14520000000005</v>
      </c>
      <c r="F23" s="96">
        <v>3.9672131147553358E-2</v>
      </c>
      <c r="G23" s="532">
        <v>3942.9084700000003</v>
      </c>
      <c r="H23" s="539">
        <v>-26.861278612502314</v>
      </c>
      <c r="I23" s="399">
        <v>6.9325804079213089</v>
      </c>
    </row>
    <row r="24" spans="1:9" x14ac:dyDescent="0.2">
      <c r="A24" s="650"/>
      <c r="B24" s="397" t="s">
        <v>211</v>
      </c>
      <c r="C24" s="396">
        <v>320.81929000000002</v>
      </c>
      <c r="D24" s="758">
        <v>18.383501845018461</v>
      </c>
      <c r="E24" s="144">
        <v>320.81929000000002</v>
      </c>
      <c r="F24" s="539">
        <v>18.383501845018461</v>
      </c>
      <c r="G24" s="532">
        <v>3822.8334299999992</v>
      </c>
      <c r="H24" s="539">
        <v>17.013573002754796</v>
      </c>
      <c r="I24" s="399">
        <v>6.7214596385405336</v>
      </c>
    </row>
    <row r="25" spans="1:9" x14ac:dyDescent="0.2">
      <c r="A25" s="498" t="s">
        <v>343</v>
      </c>
      <c r="B25" s="146"/>
      <c r="C25" s="146">
        <v>686.96449000000007</v>
      </c>
      <c r="D25" s="147">
        <v>7.843718995290434</v>
      </c>
      <c r="E25" s="146">
        <v>686.96449000000007</v>
      </c>
      <c r="F25" s="535">
        <v>7.843718995290434</v>
      </c>
      <c r="G25" s="536">
        <v>7765.7419</v>
      </c>
      <c r="H25" s="535">
        <v>-10.305591360591361</v>
      </c>
      <c r="I25" s="537">
        <v>13.654040046461841</v>
      </c>
    </row>
    <row r="26" spans="1:9" x14ac:dyDescent="0.2">
      <c r="A26" s="394"/>
      <c r="B26" s="397" t="s">
        <v>212</v>
      </c>
      <c r="C26" s="395">
        <v>0</v>
      </c>
      <c r="D26" s="142">
        <v>-100</v>
      </c>
      <c r="E26" s="141">
        <v>0</v>
      </c>
      <c r="F26" s="142">
        <v>-100</v>
      </c>
      <c r="G26" s="144">
        <v>558.93602999999996</v>
      </c>
      <c r="H26" s="539">
        <v>-60.58279055007052</v>
      </c>
      <c r="I26" s="481">
        <v>0.98274382992697662</v>
      </c>
    </row>
    <row r="27" spans="1:9" x14ac:dyDescent="0.2">
      <c r="A27" s="394"/>
      <c r="B27" s="397" t="s">
        <v>213</v>
      </c>
      <c r="C27" s="396">
        <v>313.12756999999999</v>
      </c>
      <c r="D27" s="142">
        <v>663.72578048780485</v>
      </c>
      <c r="E27" s="144">
        <v>313.12756999999999</v>
      </c>
      <c r="F27" s="142">
        <v>663.72578048780485</v>
      </c>
      <c r="G27" s="144">
        <v>1885.4608499999999</v>
      </c>
      <c r="H27" s="142">
        <v>123.66083629893238</v>
      </c>
      <c r="I27" s="399">
        <v>3.3150931724805308</v>
      </c>
    </row>
    <row r="28" spans="1:9" x14ac:dyDescent="0.2">
      <c r="A28" s="394"/>
      <c r="B28" s="397" t="s">
        <v>214</v>
      </c>
      <c r="C28" s="396">
        <v>94.531779999999998</v>
      </c>
      <c r="D28" s="142" t="s">
        <v>142</v>
      </c>
      <c r="E28" s="144">
        <v>94.531779999999998</v>
      </c>
      <c r="F28" s="142" t="s">
        <v>142</v>
      </c>
      <c r="G28" s="144">
        <v>383.11128999999994</v>
      </c>
      <c r="H28" s="142">
        <v>-23.224190380761538</v>
      </c>
      <c r="I28" s="508">
        <v>0.67360169360143884</v>
      </c>
    </row>
    <row r="29" spans="1:9" x14ac:dyDescent="0.2">
      <c r="A29" s="394"/>
      <c r="B29" s="397" t="s">
        <v>215</v>
      </c>
      <c r="C29" s="396">
        <v>0</v>
      </c>
      <c r="D29" s="142" t="s">
        <v>142</v>
      </c>
      <c r="E29" s="144">
        <v>0</v>
      </c>
      <c r="F29" s="142" t="s">
        <v>142</v>
      </c>
      <c r="G29" s="144">
        <v>0</v>
      </c>
      <c r="H29" s="142">
        <v>-100</v>
      </c>
      <c r="I29" s="481">
        <v>0</v>
      </c>
    </row>
    <row r="30" spans="1:9" x14ac:dyDescent="0.2">
      <c r="A30" s="394"/>
      <c r="B30" s="397" t="s">
        <v>216</v>
      </c>
      <c r="C30" s="396">
        <v>0</v>
      </c>
      <c r="D30" s="142" t="s">
        <v>142</v>
      </c>
      <c r="E30" s="144">
        <v>0</v>
      </c>
      <c r="F30" s="142" t="s">
        <v>142</v>
      </c>
      <c r="G30" s="144">
        <v>0</v>
      </c>
      <c r="H30" s="142">
        <v>-100</v>
      </c>
      <c r="I30" s="481">
        <v>0</v>
      </c>
    </row>
    <row r="31" spans="1:9" x14ac:dyDescent="0.2">
      <c r="A31" s="394"/>
      <c r="B31" s="397" t="s">
        <v>648</v>
      </c>
      <c r="C31" s="396">
        <v>0</v>
      </c>
      <c r="D31" s="142" t="s">
        <v>142</v>
      </c>
      <c r="E31" s="144">
        <v>0</v>
      </c>
      <c r="F31" s="142" t="s">
        <v>142</v>
      </c>
      <c r="G31" s="144">
        <v>414.05174999999997</v>
      </c>
      <c r="H31" s="142" t="s">
        <v>142</v>
      </c>
      <c r="I31" s="399">
        <v>0.72800245599298197</v>
      </c>
    </row>
    <row r="32" spans="1:9" x14ac:dyDescent="0.2">
      <c r="A32" s="394"/>
      <c r="B32" s="397" t="s">
        <v>550</v>
      </c>
      <c r="C32" s="396">
        <v>270.29187999999999</v>
      </c>
      <c r="D32" s="142" t="s">
        <v>142</v>
      </c>
      <c r="E32" s="144">
        <v>270.29187999999999</v>
      </c>
      <c r="F32" s="73" t="s">
        <v>142</v>
      </c>
      <c r="G32" s="144">
        <v>1335.7612100000001</v>
      </c>
      <c r="H32" s="539">
        <v>100.86634736842106</v>
      </c>
      <c r="I32" s="481">
        <v>2.3485891352956667</v>
      </c>
    </row>
    <row r="33" spans="1:9" x14ac:dyDescent="0.2">
      <c r="A33" s="650"/>
      <c r="B33" s="397" t="s">
        <v>217</v>
      </c>
      <c r="C33" s="396">
        <v>241.02993999999998</v>
      </c>
      <c r="D33" s="142">
        <v>-60.356917763157888</v>
      </c>
      <c r="E33" s="144">
        <v>241.02993999999998</v>
      </c>
      <c r="F33" s="73">
        <v>-60.356917763157888</v>
      </c>
      <c r="G33" s="144">
        <v>5903.3987100000013</v>
      </c>
      <c r="H33" s="539">
        <v>171.42063034482763</v>
      </c>
      <c r="I33" s="481">
        <v>10.379593274477896</v>
      </c>
    </row>
    <row r="34" spans="1:9" x14ac:dyDescent="0.2">
      <c r="A34" s="732"/>
      <c r="B34" s="397" t="s">
        <v>218</v>
      </c>
      <c r="C34" s="396">
        <v>781.51927000000001</v>
      </c>
      <c r="D34" s="142">
        <v>-20.171678243105209</v>
      </c>
      <c r="E34" s="144">
        <v>781.51927000000001</v>
      </c>
      <c r="F34" s="73">
        <v>-20.171678243105209</v>
      </c>
      <c r="G34" s="144">
        <v>10076.932840000001</v>
      </c>
      <c r="H34" s="539">
        <v>-9.6239207174887778</v>
      </c>
      <c r="I34" s="481">
        <v>17.717669002476953</v>
      </c>
    </row>
    <row r="35" spans="1:9" x14ac:dyDescent="0.2">
      <c r="A35" s="732"/>
      <c r="B35" s="397" t="s">
        <v>219</v>
      </c>
      <c r="C35" s="396">
        <v>0</v>
      </c>
      <c r="D35" s="142" t="s">
        <v>142</v>
      </c>
      <c r="E35" s="144">
        <v>0</v>
      </c>
      <c r="F35" s="73" t="s">
        <v>142</v>
      </c>
      <c r="G35" s="144">
        <v>72.464370000000002</v>
      </c>
      <c r="H35" s="539" t="s">
        <v>142</v>
      </c>
      <c r="I35" s="481">
        <v>0.12740977264794598</v>
      </c>
    </row>
    <row r="36" spans="1:9" x14ac:dyDescent="0.2">
      <c r="A36" s="732"/>
      <c r="B36" s="397" t="s">
        <v>220</v>
      </c>
      <c r="C36" s="396">
        <v>0</v>
      </c>
      <c r="D36" s="758" t="s">
        <v>142</v>
      </c>
      <c r="E36" s="144">
        <v>0</v>
      </c>
      <c r="F36" s="73" t="s">
        <v>142</v>
      </c>
      <c r="G36" s="144">
        <v>526.53399999999999</v>
      </c>
      <c r="H36" s="539">
        <v>263.12689655172414</v>
      </c>
      <c r="I36" s="481">
        <v>0.92577327632067441</v>
      </c>
    </row>
    <row r="37" spans="1:9" x14ac:dyDescent="0.2">
      <c r="A37" s="498" t="s">
        <v>446</v>
      </c>
      <c r="B37" s="146"/>
      <c r="C37" s="146">
        <v>1700.50044</v>
      </c>
      <c r="D37" s="147">
        <v>-2.7173661327231105</v>
      </c>
      <c r="E37" s="146">
        <v>1700.50044</v>
      </c>
      <c r="F37" s="535">
        <v>-2.7173661327231105</v>
      </c>
      <c r="G37" s="536">
        <v>21156.65105</v>
      </c>
      <c r="H37" s="535">
        <v>18.977904903835341</v>
      </c>
      <c r="I37" s="537">
        <v>37.198475613221063</v>
      </c>
    </row>
    <row r="38" spans="1:9" x14ac:dyDescent="0.2">
      <c r="A38" s="713" t="s">
        <v>186</v>
      </c>
      <c r="B38" s="713"/>
      <c r="C38" s="713">
        <v>5179.0041600000004</v>
      </c>
      <c r="D38" s="714">
        <v>15.731936536312856</v>
      </c>
      <c r="E38" s="713">
        <v>5179.0041600000004</v>
      </c>
      <c r="F38" s="715">
        <v>15.731936536312856</v>
      </c>
      <c r="G38" s="713">
        <v>56875.048510000008</v>
      </c>
      <c r="H38" s="715">
        <v>4.6844257500460031</v>
      </c>
      <c r="I38" s="716">
        <v>100</v>
      </c>
    </row>
    <row r="39" spans="1:9" x14ac:dyDescent="0.2">
      <c r="A39" s="151" t="s">
        <v>530</v>
      </c>
      <c r="B39" s="482"/>
      <c r="C39" s="152">
        <v>2292.9331499999998</v>
      </c>
      <c r="D39" s="540">
        <v>-3.8602452830188745</v>
      </c>
      <c r="E39" s="152">
        <v>2292.9331499999998</v>
      </c>
      <c r="F39" s="540">
        <v>-3.8602452830188745</v>
      </c>
      <c r="G39" s="152">
        <v>27940.283290000003</v>
      </c>
      <c r="H39" s="540">
        <v>4.0490198115666889</v>
      </c>
      <c r="I39" s="541">
        <v>49.125730917112847</v>
      </c>
    </row>
    <row r="40" spans="1:9" x14ac:dyDescent="0.2">
      <c r="A40" s="151" t="s">
        <v>531</v>
      </c>
      <c r="B40" s="482"/>
      <c r="C40" s="152">
        <v>2886.0710100000006</v>
      </c>
      <c r="D40" s="540">
        <v>38.089522009569407</v>
      </c>
      <c r="E40" s="152">
        <v>2886.0710100000006</v>
      </c>
      <c r="F40" s="540">
        <v>38.089522009569407</v>
      </c>
      <c r="G40" s="152">
        <v>28934.76521999999</v>
      </c>
      <c r="H40" s="540">
        <v>5.3054016814062317</v>
      </c>
      <c r="I40" s="541">
        <v>50.874269082887125</v>
      </c>
    </row>
    <row r="41" spans="1:9" x14ac:dyDescent="0.2">
      <c r="A41" s="153" t="s">
        <v>532</v>
      </c>
      <c r="B41" s="483"/>
      <c r="C41" s="154">
        <v>1958.4993499999996</v>
      </c>
      <c r="D41" s="542">
        <v>66.964991474850777</v>
      </c>
      <c r="E41" s="154">
        <v>1958.4993499999996</v>
      </c>
      <c r="F41" s="542">
        <v>66.964991474850777</v>
      </c>
      <c r="G41" s="154">
        <v>16996.034769999998</v>
      </c>
      <c r="H41" s="542">
        <v>9.7226260167850125</v>
      </c>
      <c r="I41" s="543">
        <v>29.88311256914653</v>
      </c>
    </row>
    <row r="42" spans="1:9" x14ac:dyDescent="0.2">
      <c r="A42" s="153" t="s">
        <v>533</v>
      </c>
      <c r="B42" s="483"/>
      <c r="C42" s="154">
        <v>3220.5048100000008</v>
      </c>
      <c r="D42" s="542">
        <v>-2.4680554209569707</v>
      </c>
      <c r="E42" s="154">
        <v>3220.5048100000008</v>
      </c>
      <c r="F42" s="542">
        <v>-2.4680554209569707</v>
      </c>
      <c r="G42" s="154">
        <v>39879.013739999995</v>
      </c>
      <c r="H42" s="542">
        <v>2.6751126158599248</v>
      </c>
      <c r="I42" s="543">
        <v>70.116887430853453</v>
      </c>
    </row>
    <row r="43" spans="1:9" s="1" customFormat="1" x14ac:dyDescent="0.2">
      <c r="A43" s="760" t="s">
        <v>679</v>
      </c>
      <c r="B43" s="760"/>
      <c r="C43" s="727">
        <v>80.457179999999994</v>
      </c>
      <c r="D43" s="728">
        <v>-52.949017543859654</v>
      </c>
      <c r="E43" s="727">
        <v>80.457179999999994</v>
      </c>
      <c r="F43" s="728">
        <v>-52.949017543859654</v>
      </c>
      <c r="G43" s="761">
        <v>692.47622000000013</v>
      </c>
      <c r="H43" s="762">
        <v>-20.40503218390803</v>
      </c>
      <c r="I43" s="763">
        <v>1.2175395681258119</v>
      </c>
    </row>
    <row r="44" spans="1:9" s="1" customFormat="1" x14ac:dyDescent="0.2">
      <c r="B44" s="84"/>
      <c r="C44" s="84"/>
      <c r="D44" s="84"/>
      <c r="E44" s="84"/>
      <c r="F44" s="84"/>
      <c r="G44" s="84"/>
      <c r="H44" s="84"/>
      <c r="I44" s="79" t="s">
        <v>221</v>
      </c>
    </row>
    <row r="45" spans="1:9" s="1" customFormat="1" x14ac:dyDescent="0.2">
      <c r="A45" s="80" t="s">
        <v>482</v>
      </c>
      <c r="B45" s="682"/>
      <c r="C45" s="682"/>
      <c r="D45" s="682"/>
      <c r="E45" s="682"/>
      <c r="F45" s="682"/>
      <c r="G45" s="682"/>
      <c r="H45" s="682"/>
      <c r="I45" s="682"/>
    </row>
    <row r="46" spans="1:9" s="1" customFormat="1" x14ac:dyDescent="0.2">
      <c r="A46" s="787" t="s">
        <v>637</v>
      </c>
      <c r="B46" s="682"/>
      <c r="C46" s="682"/>
      <c r="D46" s="682"/>
      <c r="E46" s="682"/>
      <c r="F46" s="682"/>
      <c r="G46" s="682"/>
      <c r="H46" s="682"/>
      <c r="I46" s="682"/>
    </row>
    <row r="47" spans="1:9" s="1" customFormat="1" x14ac:dyDescent="0.2">
      <c r="A47" s="706" t="s">
        <v>535</v>
      </c>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5">
    <mergeCell ref="A3:A4"/>
    <mergeCell ref="C3:D3"/>
    <mergeCell ref="E3:F3"/>
    <mergeCell ref="G3:I3"/>
    <mergeCell ref="B3:B4"/>
  </mergeCells>
  <conditionalFormatting sqref="F18">
    <cfRule type="cellIs" dxfId="189" priority="59" operator="between">
      <formula>0</formula>
      <formula>0.5</formula>
    </cfRule>
    <cfRule type="cellIs" dxfId="188" priority="60" operator="between">
      <formula>0</formula>
      <formula>0.49</formula>
    </cfRule>
  </conditionalFormatting>
  <conditionalFormatting sqref="F18">
    <cfRule type="cellIs" dxfId="187" priority="58" stopIfTrue="1" operator="equal">
      <formula>0</formula>
    </cfRule>
  </conditionalFormatting>
  <conditionalFormatting sqref="F31">
    <cfRule type="cellIs" dxfId="186" priority="53" operator="between">
      <formula>0</formula>
      <formula>0.5</formula>
    </cfRule>
    <cfRule type="cellIs" dxfId="185" priority="54" operator="between">
      <formula>0</formula>
      <formula>0.49</formula>
    </cfRule>
  </conditionalFormatting>
  <conditionalFormatting sqref="F31">
    <cfRule type="cellIs" dxfId="184" priority="52" stopIfTrue="1" operator="equal">
      <formula>0</formula>
    </cfRule>
  </conditionalFormatting>
  <conditionalFormatting sqref="F32">
    <cfRule type="cellIs" dxfId="183" priority="44" operator="between">
      <formula>0</formula>
      <formula>0.5</formula>
    </cfRule>
    <cfRule type="cellIs" dxfId="182" priority="45" operator="between">
      <formula>0</formula>
      <formula>0.49</formula>
    </cfRule>
  </conditionalFormatting>
  <conditionalFormatting sqref="F32">
    <cfRule type="cellIs" dxfId="181" priority="43" stopIfTrue="1" operator="equal">
      <formula>0</formula>
    </cfRule>
  </conditionalFormatting>
  <conditionalFormatting sqref="F19">
    <cfRule type="cellIs" dxfId="180" priority="30" operator="between">
      <formula>0</formula>
      <formula>0.5</formula>
    </cfRule>
    <cfRule type="cellIs" dxfId="179" priority="31" operator="between">
      <formula>0</formula>
      <formula>0.49</formula>
    </cfRule>
  </conditionalFormatting>
  <conditionalFormatting sqref="F19">
    <cfRule type="cellIs" dxfId="178" priority="29" stopIfTrue="1" operator="equal">
      <formula>0</formula>
    </cfRule>
  </conditionalFormatting>
  <conditionalFormatting sqref="F33">
    <cfRule type="cellIs" dxfId="177" priority="27" operator="between">
      <formula>0</formula>
      <formula>0.5</formula>
    </cfRule>
    <cfRule type="cellIs" dxfId="176" priority="28" operator="between">
      <formula>0</formula>
      <formula>0.49</formula>
    </cfRule>
  </conditionalFormatting>
  <conditionalFormatting sqref="F33">
    <cfRule type="cellIs" dxfId="175" priority="26" stopIfTrue="1" operator="equal">
      <formula>0</formula>
    </cfRule>
  </conditionalFormatting>
  <conditionalFormatting sqref="I36:I37">
    <cfRule type="cellIs" dxfId="174" priority="20" operator="between">
      <formula>0</formula>
      <formula>0.5</formula>
    </cfRule>
    <cfRule type="cellIs" dxfId="173" priority="21" operator="between">
      <formula>0</formula>
      <formula>0.49</formula>
    </cfRule>
  </conditionalFormatting>
  <conditionalFormatting sqref="F34">
    <cfRule type="cellIs" dxfId="172" priority="16" operator="between">
      <formula>0</formula>
      <formula>0.5</formula>
    </cfRule>
    <cfRule type="cellIs" dxfId="171" priority="17" operator="between">
      <formula>0</formula>
      <formula>0.49</formula>
    </cfRule>
  </conditionalFormatting>
  <conditionalFormatting sqref="F34">
    <cfRule type="cellIs" dxfId="170" priority="15" stopIfTrue="1" operator="equal">
      <formula>0</formula>
    </cfRule>
  </conditionalFormatting>
  <conditionalFormatting sqref="I37:I38">
    <cfRule type="cellIs" dxfId="169" priority="11" operator="between">
      <formula>0</formula>
      <formula>0.5</formula>
    </cfRule>
    <cfRule type="cellIs" dxfId="168" priority="12" operator="between">
      <formula>0</formula>
      <formula>0.49</formula>
    </cfRule>
  </conditionalFormatting>
  <conditionalFormatting sqref="F35:F36">
    <cfRule type="cellIs" dxfId="167" priority="9" operator="between">
      <formula>0</formula>
      <formula>0.5</formula>
    </cfRule>
    <cfRule type="cellIs" dxfId="166" priority="10" operator="between">
      <formula>0</formula>
      <formula>0.49</formula>
    </cfRule>
  </conditionalFormatting>
  <conditionalFormatting sqref="F35:F36">
    <cfRule type="cellIs" dxfId="165" priority="8" stopIfTrue="1" operator="equal">
      <formula>0</formula>
    </cfRule>
  </conditionalFormatting>
  <conditionalFormatting sqref="D18">
    <cfRule type="cellIs" dxfId="164" priority="6" operator="between">
      <formula>0</formula>
      <formula>0.5</formula>
    </cfRule>
    <cfRule type="cellIs" dxfId="163" priority="7" operator="between">
      <formula>0</formula>
      <formula>0.49</formula>
    </cfRule>
  </conditionalFormatting>
  <conditionalFormatting sqref="D18">
    <cfRule type="cellIs" dxfId="162" priority="5" stopIfTrue="1" operator="equal">
      <formula>0</formula>
    </cfRule>
  </conditionalFormatting>
  <conditionalFormatting sqref="D23">
    <cfRule type="cellIs" dxfId="161" priority="3" operator="between">
      <formula>0</formula>
      <formula>0.5</formula>
    </cfRule>
    <cfRule type="cellIs" dxfId="160" priority="4" operator="between">
      <formula>0</formula>
      <formula>0.49</formula>
    </cfRule>
  </conditionalFormatting>
  <conditionalFormatting sqref="F23">
    <cfRule type="cellIs" dxfId="159" priority="1" operator="between">
      <formula>0</formula>
      <formula>0.5</formula>
    </cfRule>
    <cfRule type="cellIs" dxfId="158"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223</v>
      </c>
      <c r="B1" s="1"/>
      <c r="C1" s="1"/>
      <c r="D1" s="1"/>
      <c r="E1" s="1"/>
      <c r="F1" s="1"/>
      <c r="G1" s="1"/>
      <c r="H1" s="1"/>
    </row>
    <row r="2" spans="1:8" x14ac:dyDescent="0.2">
      <c r="A2" s="1"/>
      <c r="B2" s="1"/>
      <c r="C2" s="1"/>
      <c r="D2" s="1"/>
      <c r="E2" s="1"/>
      <c r="F2" s="1"/>
      <c r="G2" s="55" t="s">
        <v>224</v>
      </c>
      <c r="H2" s="1"/>
    </row>
    <row r="3" spans="1:8" x14ac:dyDescent="0.2">
      <c r="A3" s="70"/>
      <c r="B3" s="809">
        <f>INDICE!A3</f>
        <v>44562</v>
      </c>
      <c r="C3" s="810"/>
      <c r="D3" s="810" t="s">
        <v>115</v>
      </c>
      <c r="E3" s="810"/>
      <c r="F3" s="810" t="s">
        <v>116</v>
      </c>
      <c r="G3" s="810"/>
      <c r="H3" s="1"/>
    </row>
    <row r="4" spans="1:8" x14ac:dyDescent="0.2">
      <c r="A4" s="66"/>
      <c r="B4" s="620" t="s">
        <v>56</v>
      </c>
      <c r="C4" s="620" t="s">
        <v>452</v>
      </c>
      <c r="D4" s="620" t="s">
        <v>56</v>
      </c>
      <c r="E4" s="620" t="s">
        <v>452</v>
      </c>
      <c r="F4" s="620" t="s">
        <v>56</v>
      </c>
      <c r="G4" s="621" t="s">
        <v>452</v>
      </c>
      <c r="H4" s="1"/>
    </row>
    <row r="5" spans="1:8" x14ac:dyDescent="0.2">
      <c r="A5" s="157" t="s">
        <v>8</v>
      </c>
      <c r="B5" s="400">
        <v>71.638889833520651</v>
      </c>
      <c r="C5" s="485">
        <v>66.986721354879677</v>
      </c>
      <c r="D5" s="400">
        <v>71.638889833520651</v>
      </c>
      <c r="E5" s="485">
        <v>66.986721354879677</v>
      </c>
      <c r="F5" s="400">
        <v>61.083302270982578</v>
      </c>
      <c r="G5" s="485">
        <v>72.948520570645442</v>
      </c>
      <c r="H5" s="1"/>
    </row>
    <row r="6" spans="1:8" x14ac:dyDescent="0.2">
      <c r="A6" s="1"/>
      <c r="B6" s="1"/>
      <c r="C6" s="1"/>
      <c r="D6" s="1"/>
      <c r="E6" s="1"/>
      <c r="F6" s="1"/>
      <c r="G6" s="79" t="s">
        <v>221</v>
      </c>
      <c r="H6" s="1"/>
    </row>
    <row r="7" spans="1:8" x14ac:dyDescent="0.2">
      <c r="A7" s="80" t="s">
        <v>125</v>
      </c>
      <c r="B7" s="1"/>
      <c r="C7" s="1"/>
      <c r="D7" s="1"/>
      <c r="E7" s="1"/>
      <c r="F7" s="1"/>
      <c r="G7" s="1"/>
      <c r="H7" s="1"/>
    </row>
    <row r="21" spans="7:7" x14ac:dyDescent="0.2">
      <c r="G21" t="s">
        <v>520</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456</v>
      </c>
      <c r="B1" s="158"/>
      <c r="C1" s="15"/>
      <c r="D1" s="15"/>
      <c r="E1" s="15"/>
      <c r="F1" s="15"/>
      <c r="G1" s="15"/>
      <c r="H1" s="1"/>
    </row>
    <row r="2" spans="1:8" x14ac:dyDescent="0.2">
      <c r="A2" s="159" t="s">
        <v>372</v>
      </c>
      <c r="B2" s="159"/>
      <c r="C2" s="160"/>
      <c r="D2" s="160"/>
      <c r="E2" s="160"/>
      <c r="F2" s="160"/>
      <c r="G2" s="160"/>
      <c r="H2" s="161" t="s">
        <v>151</v>
      </c>
    </row>
    <row r="3" spans="1:8" ht="14.1" customHeight="1" x14ac:dyDescent="0.2">
      <c r="A3" s="162"/>
      <c r="B3" s="809">
        <f>INDICE!A3</f>
        <v>44562</v>
      </c>
      <c r="C3" s="810"/>
      <c r="D3" s="810" t="s">
        <v>115</v>
      </c>
      <c r="E3" s="810"/>
      <c r="F3" s="810" t="s">
        <v>116</v>
      </c>
      <c r="G3" s="810"/>
      <c r="H3" s="810"/>
    </row>
    <row r="4" spans="1:8" x14ac:dyDescent="0.2">
      <c r="A4" s="160"/>
      <c r="B4" s="63" t="s">
        <v>47</v>
      </c>
      <c r="C4" s="63" t="s">
        <v>452</v>
      </c>
      <c r="D4" s="63" t="s">
        <v>47</v>
      </c>
      <c r="E4" s="63" t="s">
        <v>452</v>
      </c>
      <c r="F4" s="63" t="s">
        <v>47</v>
      </c>
      <c r="G4" s="64" t="s">
        <v>452</v>
      </c>
      <c r="H4" s="64" t="s">
        <v>106</v>
      </c>
    </row>
    <row r="5" spans="1:8" x14ac:dyDescent="0.2">
      <c r="A5" s="160" t="s">
        <v>225</v>
      </c>
      <c r="B5" s="163"/>
      <c r="C5" s="163"/>
      <c r="D5" s="163"/>
      <c r="E5" s="163"/>
      <c r="F5" s="163"/>
      <c r="G5" s="164"/>
      <c r="H5" s="165"/>
    </row>
    <row r="6" spans="1:8" x14ac:dyDescent="0.2">
      <c r="A6" s="1" t="s">
        <v>413</v>
      </c>
      <c r="B6" s="466">
        <v>89.550999999999988</v>
      </c>
      <c r="C6" s="402">
        <v>-13.893269230769242</v>
      </c>
      <c r="D6" s="240">
        <v>89.550999999999988</v>
      </c>
      <c r="E6" s="402">
        <v>-13.893269230769242</v>
      </c>
      <c r="F6" s="240">
        <v>714.96</v>
      </c>
      <c r="G6" s="402">
        <v>-28.360721442885765</v>
      </c>
      <c r="H6" s="402">
        <v>4.5748357670048483</v>
      </c>
    </row>
    <row r="7" spans="1:8" x14ac:dyDescent="0.2">
      <c r="A7" s="1" t="s">
        <v>48</v>
      </c>
      <c r="B7" s="466">
        <v>70.11099999999999</v>
      </c>
      <c r="C7" s="405">
        <v>71.002439024390213</v>
      </c>
      <c r="D7" s="466">
        <v>70.11099999999999</v>
      </c>
      <c r="E7" s="405">
        <v>71.002439024390213</v>
      </c>
      <c r="F7" s="240">
        <v>551.24399999999991</v>
      </c>
      <c r="G7" s="402">
        <v>-38.131986531986541</v>
      </c>
      <c r="H7" s="402">
        <v>3.5272613398607198</v>
      </c>
    </row>
    <row r="8" spans="1:8" x14ac:dyDescent="0.2">
      <c r="A8" s="1" t="s">
        <v>49</v>
      </c>
      <c r="B8" s="466">
        <v>103.991</v>
      </c>
      <c r="C8" s="402">
        <v>2.9613861386138609</v>
      </c>
      <c r="D8" s="240">
        <v>103.991</v>
      </c>
      <c r="E8" s="402">
        <v>2.9613861386138609</v>
      </c>
      <c r="F8" s="240">
        <v>673.57500000000005</v>
      </c>
      <c r="G8" s="402">
        <v>-44.194283347141671</v>
      </c>
      <c r="H8" s="402">
        <v>4.3100243394879305</v>
      </c>
    </row>
    <row r="9" spans="1:8" x14ac:dyDescent="0.2">
      <c r="A9" s="1" t="s">
        <v>122</v>
      </c>
      <c r="B9" s="466">
        <v>683.93700000000001</v>
      </c>
      <c r="C9" s="402">
        <v>-4.6112970711297052</v>
      </c>
      <c r="D9" s="240">
        <v>683.93700000000001</v>
      </c>
      <c r="E9" s="402">
        <v>-4.6112970711297052</v>
      </c>
      <c r="F9" s="240">
        <v>6992.192</v>
      </c>
      <c r="G9" s="402">
        <v>-3.5027325420921884</v>
      </c>
      <c r="H9" s="402">
        <v>44.741146429681613</v>
      </c>
    </row>
    <row r="10" spans="1:8" x14ac:dyDescent="0.2">
      <c r="A10" s="1" t="s">
        <v>123</v>
      </c>
      <c r="B10" s="466">
        <v>367.27100000000007</v>
      </c>
      <c r="C10" s="402">
        <v>21.612913907284792</v>
      </c>
      <c r="D10" s="240">
        <v>367.27100000000007</v>
      </c>
      <c r="E10" s="402">
        <v>21.612913907284792</v>
      </c>
      <c r="F10" s="240">
        <v>4016.9990000000007</v>
      </c>
      <c r="G10" s="402">
        <v>6.4387652358240777</v>
      </c>
      <c r="H10" s="402">
        <v>25.703690697693176</v>
      </c>
    </row>
    <row r="11" spans="1:8" x14ac:dyDescent="0.2">
      <c r="A11" s="1" t="s">
        <v>226</v>
      </c>
      <c r="B11" s="466">
        <v>240.536</v>
      </c>
      <c r="C11" s="402">
        <v>-21.135737704918032</v>
      </c>
      <c r="D11" s="240">
        <v>240.536</v>
      </c>
      <c r="E11" s="402">
        <v>-21.135737704918032</v>
      </c>
      <c r="F11" s="240">
        <v>2679.1319999999996</v>
      </c>
      <c r="G11" s="402">
        <v>18.75585106382977</v>
      </c>
      <c r="H11" s="402">
        <v>17.143041426271726</v>
      </c>
    </row>
    <row r="12" spans="1:8" x14ac:dyDescent="0.2">
      <c r="A12" s="168" t="s">
        <v>227</v>
      </c>
      <c r="B12" s="467">
        <v>1555.3970000000002</v>
      </c>
      <c r="C12" s="170">
        <v>-0.93012738853502153</v>
      </c>
      <c r="D12" s="169">
        <v>1555.3970000000002</v>
      </c>
      <c r="E12" s="170">
        <v>-0.93012738853502153</v>
      </c>
      <c r="F12" s="169">
        <v>15628.101999999999</v>
      </c>
      <c r="G12" s="170">
        <v>-4.5437209870510689</v>
      </c>
      <c r="H12" s="170">
        <v>100</v>
      </c>
    </row>
    <row r="13" spans="1:8" x14ac:dyDescent="0.2">
      <c r="A13" s="145" t="s">
        <v>228</v>
      </c>
      <c r="B13" s="468"/>
      <c r="C13" s="172"/>
      <c r="D13" s="171"/>
      <c r="E13" s="172"/>
      <c r="F13" s="171"/>
      <c r="G13" s="172"/>
      <c r="H13" s="172"/>
    </row>
    <row r="14" spans="1:8" x14ac:dyDescent="0.2">
      <c r="A14" s="1" t="s">
        <v>413</v>
      </c>
      <c r="B14" s="466">
        <v>38.513000000000005</v>
      </c>
      <c r="C14" s="466">
        <v>32.803448275862088</v>
      </c>
      <c r="D14" s="240">
        <v>38.513000000000005</v>
      </c>
      <c r="E14" s="402">
        <v>32.803448275862088</v>
      </c>
      <c r="F14" s="240">
        <v>527.66399999999999</v>
      </c>
      <c r="G14" s="402">
        <v>17.782142857142855</v>
      </c>
      <c r="H14" s="402">
        <v>2.4569948832628956</v>
      </c>
    </row>
    <row r="15" spans="1:8" x14ac:dyDescent="0.2">
      <c r="A15" s="1" t="s">
        <v>48</v>
      </c>
      <c r="B15" s="466">
        <v>334.97899999999998</v>
      </c>
      <c r="C15" s="402">
        <v>1.5087878787878741</v>
      </c>
      <c r="D15" s="240">
        <v>334.97899999999998</v>
      </c>
      <c r="E15" s="402">
        <v>1.5087878787878741</v>
      </c>
      <c r="F15" s="240">
        <v>4816.6660000000002</v>
      </c>
      <c r="G15" s="402">
        <v>10.829866543948462</v>
      </c>
      <c r="H15" s="402">
        <v>22.428143129693058</v>
      </c>
    </row>
    <row r="16" spans="1:8" x14ac:dyDescent="0.2">
      <c r="A16" s="1" t="s">
        <v>49</v>
      </c>
      <c r="B16" s="466">
        <v>17.417999999999999</v>
      </c>
      <c r="C16" s="478">
        <v>-39.937931034482759</v>
      </c>
      <c r="D16" s="240">
        <v>17.417999999999999</v>
      </c>
      <c r="E16" s="402">
        <v>-39.937931034482759</v>
      </c>
      <c r="F16" s="240">
        <v>724.36400000000003</v>
      </c>
      <c r="G16" s="402">
        <v>45.454618473895593</v>
      </c>
      <c r="H16" s="402">
        <v>3.3729013948646185</v>
      </c>
    </row>
    <row r="17" spans="1:8" x14ac:dyDescent="0.2">
      <c r="A17" s="1" t="s">
        <v>122</v>
      </c>
      <c r="B17" s="466">
        <v>701.85799999999983</v>
      </c>
      <c r="C17" s="402">
        <v>5.3840840840840594</v>
      </c>
      <c r="D17" s="240">
        <v>701.85799999999983</v>
      </c>
      <c r="E17" s="402">
        <v>5.3840840840840594</v>
      </c>
      <c r="F17" s="240">
        <v>8652.4069999999992</v>
      </c>
      <c r="G17" s="402">
        <v>-7.1630150214592359</v>
      </c>
      <c r="H17" s="402">
        <v>40.288743834917781</v>
      </c>
    </row>
    <row r="18" spans="1:8" x14ac:dyDescent="0.2">
      <c r="A18" s="1" t="s">
        <v>123</v>
      </c>
      <c r="B18" s="466">
        <v>118.893</v>
      </c>
      <c r="C18" s="402">
        <v>32.103333333333332</v>
      </c>
      <c r="D18" s="240">
        <v>118.893</v>
      </c>
      <c r="E18" s="402">
        <v>32.103333333333332</v>
      </c>
      <c r="F18" s="240">
        <v>2042.662</v>
      </c>
      <c r="G18" s="402">
        <v>-8.9722816399286973</v>
      </c>
      <c r="H18" s="402">
        <v>9.5113748185124489</v>
      </c>
    </row>
    <row r="19" spans="1:8" x14ac:dyDescent="0.2">
      <c r="A19" s="1" t="s">
        <v>226</v>
      </c>
      <c r="B19" s="466">
        <v>420.846</v>
      </c>
      <c r="C19" s="402">
        <v>15.617032967032968</v>
      </c>
      <c r="D19" s="240">
        <v>420.846</v>
      </c>
      <c r="E19" s="402">
        <v>15.617032967032968</v>
      </c>
      <c r="F19" s="240">
        <v>4712.2279999999992</v>
      </c>
      <c r="G19" s="402">
        <v>0.23884279940436409</v>
      </c>
      <c r="H19" s="402">
        <v>21.941841938749178</v>
      </c>
    </row>
    <row r="20" spans="1:8" x14ac:dyDescent="0.2">
      <c r="A20" s="173" t="s">
        <v>229</v>
      </c>
      <c r="B20" s="469">
        <v>1632.5070000000001</v>
      </c>
      <c r="C20" s="175">
        <v>8.2564323607427106</v>
      </c>
      <c r="D20" s="174">
        <v>1632.5070000000001</v>
      </c>
      <c r="E20" s="175">
        <v>8.2564323607427106</v>
      </c>
      <c r="F20" s="174">
        <v>21475.991000000002</v>
      </c>
      <c r="G20" s="175">
        <v>-0.37578976666511205</v>
      </c>
      <c r="H20" s="175">
        <v>100</v>
      </c>
    </row>
    <row r="21" spans="1:8" x14ac:dyDescent="0.2">
      <c r="A21" s="145" t="s">
        <v>457</v>
      </c>
      <c r="B21" s="470"/>
      <c r="C21" s="404"/>
      <c r="D21" s="403"/>
      <c r="E21" s="404"/>
      <c r="F21" s="403"/>
      <c r="G21" s="404"/>
      <c r="H21" s="404"/>
    </row>
    <row r="22" spans="1:8" x14ac:dyDescent="0.2">
      <c r="A22" s="1" t="s">
        <v>413</v>
      </c>
      <c r="B22" s="466">
        <v>-51.037999999999982</v>
      </c>
      <c r="C22" s="402">
        <v>-31.949333333333357</v>
      </c>
      <c r="D22" s="240">
        <v>-51.037999999999982</v>
      </c>
      <c r="E22" s="402">
        <v>-31.949333333333357</v>
      </c>
      <c r="F22" s="240">
        <v>-187.29600000000005</v>
      </c>
      <c r="G22" s="402">
        <v>-65.946181818181799</v>
      </c>
      <c r="H22" s="405" t="s">
        <v>458</v>
      </c>
    </row>
    <row r="23" spans="1:8" x14ac:dyDescent="0.2">
      <c r="A23" s="1" t="s">
        <v>48</v>
      </c>
      <c r="B23" s="466">
        <v>264.86799999999999</v>
      </c>
      <c r="C23" s="402">
        <v>-8.350173010380626</v>
      </c>
      <c r="D23" s="240">
        <v>264.86799999999999</v>
      </c>
      <c r="E23" s="402">
        <v>-8.350173010380626</v>
      </c>
      <c r="F23" s="240">
        <v>4265.4220000000005</v>
      </c>
      <c r="G23" s="402">
        <v>23.456497829233008</v>
      </c>
      <c r="H23" s="405" t="s">
        <v>458</v>
      </c>
    </row>
    <row r="24" spans="1:8" x14ac:dyDescent="0.2">
      <c r="A24" s="1" t="s">
        <v>49</v>
      </c>
      <c r="B24" s="466">
        <v>-86.573000000000008</v>
      </c>
      <c r="C24" s="405">
        <v>20.240277777777788</v>
      </c>
      <c r="D24" s="240">
        <v>-86.573000000000008</v>
      </c>
      <c r="E24" s="402">
        <v>20.240277777777788</v>
      </c>
      <c r="F24" s="240">
        <v>50.788999999999987</v>
      </c>
      <c r="G24" s="402">
        <v>-107.16346967559944</v>
      </c>
      <c r="H24" s="405" t="s">
        <v>458</v>
      </c>
    </row>
    <row r="25" spans="1:8" x14ac:dyDescent="0.2">
      <c r="A25" s="1" t="s">
        <v>122</v>
      </c>
      <c r="B25" s="466">
        <v>17.920999999999822</v>
      </c>
      <c r="C25" s="402">
        <v>-135.13921568627416</v>
      </c>
      <c r="D25" s="240">
        <v>17.920999999999822</v>
      </c>
      <c r="E25" s="402">
        <v>-135.13921568627416</v>
      </c>
      <c r="F25" s="240">
        <v>1660.2149999999992</v>
      </c>
      <c r="G25" s="402">
        <v>-19.951060752169759</v>
      </c>
      <c r="H25" s="405" t="s">
        <v>458</v>
      </c>
    </row>
    <row r="26" spans="1:8" x14ac:dyDescent="0.2">
      <c r="A26" s="1" t="s">
        <v>123</v>
      </c>
      <c r="B26" s="466">
        <v>-248.37800000000007</v>
      </c>
      <c r="C26" s="402">
        <v>17.159433962264185</v>
      </c>
      <c r="D26" s="240">
        <v>-248.37800000000007</v>
      </c>
      <c r="E26" s="402">
        <v>17.159433962264185</v>
      </c>
      <c r="F26" s="240">
        <v>-1974.3370000000007</v>
      </c>
      <c r="G26" s="402">
        <v>29.041633986928151</v>
      </c>
      <c r="H26" s="405" t="s">
        <v>458</v>
      </c>
    </row>
    <row r="27" spans="1:8" x14ac:dyDescent="0.2">
      <c r="A27" s="1" t="s">
        <v>226</v>
      </c>
      <c r="B27" s="466">
        <v>180.31</v>
      </c>
      <c r="C27" s="402">
        <v>205.61016949152543</v>
      </c>
      <c r="D27" s="240">
        <v>180.31</v>
      </c>
      <c r="E27" s="402">
        <v>205.61016949152543</v>
      </c>
      <c r="F27" s="240">
        <v>2033.0959999999995</v>
      </c>
      <c r="G27" s="402">
        <v>-16.846789366053187</v>
      </c>
      <c r="H27" s="405" t="s">
        <v>458</v>
      </c>
    </row>
    <row r="28" spans="1:8" x14ac:dyDescent="0.2">
      <c r="A28" s="173" t="s">
        <v>230</v>
      </c>
      <c r="B28" s="469">
        <v>77.1099999999999</v>
      </c>
      <c r="C28" s="175">
        <v>-224.37096774193529</v>
      </c>
      <c r="D28" s="174">
        <v>77.1099999999999</v>
      </c>
      <c r="E28" s="175">
        <v>-224.37096774193529</v>
      </c>
      <c r="F28" s="174">
        <v>5847.8890000000029</v>
      </c>
      <c r="G28" s="175">
        <v>12.784744455159167</v>
      </c>
      <c r="H28" s="401" t="s">
        <v>458</v>
      </c>
    </row>
    <row r="29" spans="1:8" x14ac:dyDescent="0.2">
      <c r="A29" s="80" t="s">
        <v>125</v>
      </c>
      <c r="B29" s="166"/>
      <c r="C29" s="166"/>
      <c r="D29" s="166"/>
      <c r="E29" s="166"/>
      <c r="F29" s="166"/>
      <c r="G29" s="166"/>
      <c r="H29" s="161" t="s">
        <v>221</v>
      </c>
    </row>
    <row r="30" spans="1:8" x14ac:dyDescent="0.2">
      <c r="A30" s="706" t="s">
        <v>535</v>
      </c>
      <c r="B30" s="166"/>
      <c r="C30" s="166"/>
      <c r="D30" s="166"/>
      <c r="E30" s="166"/>
      <c r="F30" s="166"/>
      <c r="G30" s="167"/>
      <c r="H30" s="167"/>
    </row>
    <row r="31" spans="1:8" x14ac:dyDescent="0.2">
      <c r="A31" s="133" t="s">
        <v>459</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election activeCell="B15" sqref="B15"/>
    </sheetView>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460</v>
      </c>
      <c r="B1" s="158"/>
      <c r="C1" s="1"/>
      <c r="D1" s="1"/>
      <c r="E1" s="1"/>
      <c r="F1" s="1"/>
      <c r="G1" s="1"/>
      <c r="H1" s="1"/>
    </row>
    <row r="2" spans="1:8" x14ac:dyDescent="0.2">
      <c r="A2" s="388"/>
      <c r="B2" s="388"/>
      <c r="C2" s="388"/>
      <c r="D2" s="388"/>
      <c r="E2" s="388"/>
      <c r="F2" s="1"/>
      <c r="G2" s="1"/>
      <c r="H2" s="390" t="s">
        <v>151</v>
      </c>
    </row>
    <row r="3" spans="1:8" ht="14.65" customHeight="1" x14ac:dyDescent="0.2">
      <c r="A3" s="829" t="s">
        <v>454</v>
      </c>
      <c r="B3" s="827" t="s">
        <v>455</v>
      </c>
      <c r="C3" s="812">
        <f>INDICE!A3</f>
        <v>44562</v>
      </c>
      <c r="D3" s="811">
        <v>41671</v>
      </c>
      <c r="E3" s="811">
        <v>41671</v>
      </c>
      <c r="F3" s="810" t="s">
        <v>116</v>
      </c>
      <c r="G3" s="810"/>
      <c r="H3" s="810"/>
    </row>
    <row r="4" spans="1:8" x14ac:dyDescent="0.2">
      <c r="A4" s="830"/>
      <c r="B4" s="828"/>
      <c r="C4" s="82" t="s">
        <v>463</v>
      </c>
      <c r="D4" s="82" t="s">
        <v>464</v>
      </c>
      <c r="E4" s="82" t="s">
        <v>231</v>
      </c>
      <c r="F4" s="82" t="s">
        <v>463</v>
      </c>
      <c r="G4" s="82" t="s">
        <v>464</v>
      </c>
      <c r="H4" s="82" t="s">
        <v>231</v>
      </c>
    </row>
    <row r="5" spans="1:8" x14ac:dyDescent="0.2">
      <c r="A5" s="406"/>
      <c r="B5" s="544" t="s">
        <v>200</v>
      </c>
      <c r="C5" s="141">
        <v>0</v>
      </c>
      <c r="D5" s="141">
        <v>35.463999999999999</v>
      </c>
      <c r="E5" s="177">
        <v>35.463999999999999</v>
      </c>
      <c r="F5" s="143">
        <v>0</v>
      </c>
      <c r="G5" s="141">
        <v>258.04399999999998</v>
      </c>
      <c r="H5" s="176">
        <v>258.04399999999998</v>
      </c>
    </row>
    <row r="6" spans="1:8" x14ac:dyDescent="0.2">
      <c r="A6" s="651"/>
      <c r="B6" s="723" t="s">
        <v>232</v>
      </c>
      <c r="C6" s="141">
        <v>126.89</v>
      </c>
      <c r="D6" s="141">
        <v>160.834</v>
      </c>
      <c r="E6" s="177">
        <v>33.944000000000003</v>
      </c>
      <c r="F6" s="143">
        <v>978.92399999999998</v>
      </c>
      <c r="G6" s="141">
        <v>2224.9229999999998</v>
      </c>
      <c r="H6" s="177">
        <v>1245.9989999999998</v>
      </c>
    </row>
    <row r="7" spans="1:8" x14ac:dyDescent="0.2">
      <c r="A7" s="651"/>
      <c r="B7" s="675" t="s">
        <v>201</v>
      </c>
      <c r="C7" s="141">
        <v>0</v>
      </c>
      <c r="D7" s="96">
        <v>0</v>
      </c>
      <c r="E7" s="764">
        <v>0</v>
      </c>
      <c r="F7" s="143">
        <v>5</v>
      </c>
      <c r="G7" s="141">
        <v>12.747</v>
      </c>
      <c r="H7" s="177">
        <v>7.7469999999999999</v>
      </c>
    </row>
    <row r="8" spans="1:8" x14ac:dyDescent="0.2">
      <c r="A8" s="676" t="s">
        <v>306</v>
      </c>
      <c r="B8" s="674"/>
      <c r="C8" s="146">
        <v>126.89</v>
      </c>
      <c r="D8" s="178">
        <v>196.298</v>
      </c>
      <c r="E8" s="146">
        <v>69.408000000000001</v>
      </c>
      <c r="F8" s="146">
        <v>983.92399999999998</v>
      </c>
      <c r="G8" s="178">
        <v>2495.7139999999995</v>
      </c>
      <c r="H8" s="146">
        <v>1511.7899999999995</v>
      </c>
    </row>
    <row r="9" spans="1:8" x14ac:dyDescent="0.2">
      <c r="A9" s="406"/>
      <c r="B9" s="545" t="s">
        <v>570</v>
      </c>
      <c r="C9" s="144">
        <v>23.266999999999999</v>
      </c>
      <c r="D9" s="144">
        <v>0</v>
      </c>
      <c r="E9" s="179">
        <v>-23.266999999999999</v>
      </c>
      <c r="F9" s="144">
        <v>478.39799999999997</v>
      </c>
      <c r="G9" s="96">
        <v>86.491</v>
      </c>
      <c r="H9" s="179">
        <v>-391.90699999999998</v>
      </c>
    </row>
    <row r="10" spans="1:8" x14ac:dyDescent="0.2">
      <c r="A10" s="406"/>
      <c r="B10" s="545" t="s">
        <v>677</v>
      </c>
      <c r="C10" s="144">
        <v>0</v>
      </c>
      <c r="D10" s="141">
        <v>11.38</v>
      </c>
      <c r="E10" s="179">
        <v>11.38</v>
      </c>
      <c r="F10" s="144">
        <v>0</v>
      </c>
      <c r="G10" s="141">
        <v>134.76599999999999</v>
      </c>
      <c r="H10" s="179">
        <v>134.76599999999999</v>
      </c>
    </row>
    <row r="11" spans="1:8" x14ac:dyDescent="0.2">
      <c r="A11" s="651"/>
      <c r="B11" s="675" t="s">
        <v>233</v>
      </c>
      <c r="C11" s="141">
        <v>0</v>
      </c>
      <c r="D11" s="141">
        <v>71.724000000000004</v>
      </c>
      <c r="E11" s="177">
        <v>71.724000000000004</v>
      </c>
      <c r="F11" s="143">
        <v>1</v>
      </c>
      <c r="G11" s="141">
        <v>340.49599999999992</v>
      </c>
      <c r="H11" s="177">
        <v>339.49599999999992</v>
      </c>
    </row>
    <row r="12" spans="1:8" x14ac:dyDescent="0.2">
      <c r="A12" s="678" t="s">
        <v>461</v>
      </c>
      <c r="C12" s="146">
        <v>23.266999999999999</v>
      </c>
      <c r="D12" s="146">
        <v>83.103999999999999</v>
      </c>
      <c r="E12" s="146">
        <v>59.837000000000003</v>
      </c>
      <c r="F12" s="146">
        <v>479.39799999999997</v>
      </c>
      <c r="G12" s="146">
        <v>561.75299999999993</v>
      </c>
      <c r="H12" s="178">
        <v>82.354999999999961</v>
      </c>
    </row>
    <row r="13" spans="1:8" x14ac:dyDescent="0.2">
      <c r="A13" s="679"/>
      <c r="B13" s="677" t="s">
        <v>234</v>
      </c>
      <c r="C13" s="144">
        <v>42.186</v>
      </c>
      <c r="D13" s="141">
        <v>59.597999999999999</v>
      </c>
      <c r="E13" s="179">
        <v>17.411999999999999</v>
      </c>
      <c r="F13" s="144">
        <v>694.79</v>
      </c>
      <c r="G13" s="141">
        <v>1073.1970000000001</v>
      </c>
      <c r="H13" s="179">
        <v>378.40700000000015</v>
      </c>
    </row>
    <row r="14" spans="1:8" x14ac:dyDescent="0.2">
      <c r="A14" s="406"/>
      <c r="B14" s="545" t="s">
        <v>235</v>
      </c>
      <c r="C14" s="144">
        <v>52.667999999999999</v>
      </c>
      <c r="D14" s="141">
        <v>139.29400000000001</v>
      </c>
      <c r="E14" s="179">
        <v>86.626000000000005</v>
      </c>
      <c r="F14" s="144">
        <v>531.58000000000004</v>
      </c>
      <c r="G14" s="141">
        <v>2411.1989999999996</v>
      </c>
      <c r="H14" s="179">
        <v>1879.6189999999997</v>
      </c>
    </row>
    <row r="15" spans="1:8" x14ac:dyDescent="0.2">
      <c r="A15" s="406"/>
      <c r="B15" s="545" t="s">
        <v>603</v>
      </c>
      <c r="C15" s="144">
        <v>29.497</v>
      </c>
      <c r="D15" s="144">
        <v>12.778</v>
      </c>
      <c r="E15" s="177">
        <v>-16.719000000000001</v>
      </c>
      <c r="F15" s="144">
        <v>110.26299999999999</v>
      </c>
      <c r="G15" s="144">
        <v>266.99900000000002</v>
      </c>
      <c r="H15" s="177">
        <v>156.73600000000005</v>
      </c>
    </row>
    <row r="16" spans="1:8" x14ac:dyDescent="0.2">
      <c r="A16" s="406"/>
      <c r="B16" s="545" t="s">
        <v>236</v>
      </c>
      <c r="C16" s="144">
        <v>33.088000000000001</v>
      </c>
      <c r="D16" s="141">
        <v>8.4510000000000005</v>
      </c>
      <c r="E16" s="177">
        <v>-24.637</v>
      </c>
      <c r="F16" s="144">
        <v>362.11099999999999</v>
      </c>
      <c r="G16" s="141">
        <v>419.995</v>
      </c>
      <c r="H16" s="177">
        <v>57.884000000000015</v>
      </c>
    </row>
    <row r="17" spans="1:8" x14ac:dyDescent="0.2">
      <c r="A17" s="406"/>
      <c r="B17" s="545" t="s">
        <v>206</v>
      </c>
      <c r="C17" s="144">
        <v>338.89699999999999</v>
      </c>
      <c r="D17" s="96">
        <v>117.718</v>
      </c>
      <c r="E17" s="764">
        <v>-221.17899999999997</v>
      </c>
      <c r="F17" s="144">
        <v>2509.7629999999999</v>
      </c>
      <c r="G17" s="141">
        <v>2068.8219999999997</v>
      </c>
      <c r="H17" s="177">
        <v>-440.94100000000026</v>
      </c>
    </row>
    <row r="18" spans="1:8" x14ac:dyDescent="0.2">
      <c r="A18" s="406"/>
      <c r="B18" s="545" t="s">
        <v>285</v>
      </c>
      <c r="C18" s="144">
        <v>23.922999999999998</v>
      </c>
      <c r="D18" s="141">
        <v>30.13</v>
      </c>
      <c r="E18" s="750">
        <v>6.2070000000000007</v>
      </c>
      <c r="F18" s="144">
        <v>23.922999999999998</v>
      </c>
      <c r="G18" s="141">
        <v>372.45099999999996</v>
      </c>
      <c r="H18" s="177">
        <v>348.52799999999996</v>
      </c>
    </row>
    <row r="19" spans="1:8" x14ac:dyDescent="0.2">
      <c r="A19" s="406"/>
      <c r="B19" s="545" t="s">
        <v>549</v>
      </c>
      <c r="C19" s="144">
        <v>153.428</v>
      </c>
      <c r="D19" s="141">
        <v>170.869</v>
      </c>
      <c r="E19" s="177">
        <v>17.441000000000003</v>
      </c>
      <c r="F19" s="144">
        <v>1010.3860000000001</v>
      </c>
      <c r="G19" s="141">
        <v>1875.258</v>
      </c>
      <c r="H19" s="177">
        <v>864.87199999999996</v>
      </c>
    </row>
    <row r="20" spans="1:8" x14ac:dyDescent="0.2">
      <c r="A20" s="406"/>
      <c r="B20" s="545" t="s">
        <v>237</v>
      </c>
      <c r="C20" s="144">
        <v>111.952</v>
      </c>
      <c r="D20" s="141">
        <v>115.11499999999999</v>
      </c>
      <c r="E20" s="177">
        <v>3.1629999999999967</v>
      </c>
      <c r="F20" s="144">
        <v>1132.8150000000001</v>
      </c>
      <c r="G20" s="141">
        <v>1770.087</v>
      </c>
      <c r="H20" s="177">
        <v>637.27199999999993</v>
      </c>
    </row>
    <row r="21" spans="1:8" x14ac:dyDescent="0.2">
      <c r="A21" s="406"/>
      <c r="B21" s="545" t="s">
        <v>208</v>
      </c>
      <c r="C21" s="144">
        <v>44.841999999999999</v>
      </c>
      <c r="D21" s="96">
        <v>28.669</v>
      </c>
      <c r="E21" s="177">
        <v>-16.172999999999998</v>
      </c>
      <c r="F21" s="144">
        <v>479.74599999999998</v>
      </c>
      <c r="G21" s="96">
        <v>490.21199999999993</v>
      </c>
      <c r="H21" s="177">
        <v>10.465999999999951</v>
      </c>
    </row>
    <row r="22" spans="1:8" x14ac:dyDescent="0.2">
      <c r="A22" s="406"/>
      <c r="B22" s="545" t="s">
        <v>209</v>
      </c>
      <c r="C22" s="144">
        <v>209.04599999999999</v>
      </c>
      <c r="D22" s="96">
        <v>2.5999999999999999E-2</v>
      </c>
      <c r="E22" s="177">
        <v>-209.01999999999998</v>
      </c>
      <c r="F22" s="144">
        <v>1124.4349999999999</v>
      </c>
      <c r="G22" s="96">
        <v>0.32</v>
      </c>
      <c r="H22" s="177">
        <v>-1124.115</v>
      </c>
    </row>
    <row r="23" spans="1:8" x14ac:dyDescent="0.2">
      <c r="A23" s="406"/>
      <c r="B23" s="545" t="s">
        <v>238</v>
      </c>
      <c r="C23" s="96">
        <v>32.917999999999999</v>
      </c>
      <c r="D23" s="96">
        <v>0.26300000000000001</v>
      </c>
      <c r="E23" s="177">
        <v>-32.655000000000001</v>
      </c>
      <c r="F23" s="144">
        <v>544.60799999999995</v>
      </c>
      <c r="G23" s="141">
        <v>28.213000000000005</v>
      </c>
      <c r="H23" s="177">
        <v>-516.39499999999998</v>
      </c>
    </row>
    <row r="24" spans="1:8" x14ac:dyDescent="0.2">
      <c r="A24" s="406"/>
      <c r="B24" s="680" t="s">
        <v>240</v>
      </c>
      <c r="C24" s="144">
        <v>162.04500000000007</v>
      </c>
      <c r="D24" s="141">
        <v>138.59600000000023</v>
      </c>
      <c r="E24" s="177">
        <v>-23.448999999999842</v>
      </c>
      <c r="F24" s="144">
        <v>1774.3489999999965</v>
      </c>
      <c r="G24" s="141">
        <v>1879.6389999999974</v>
      </c>
      <c r="H24" s="177">
        <v>105.29000000000087</v>
      </c>
    </row>
    <row r="25" spans="1:8" x14ac:dyDescent="0.2">
      <c r="A25" s="678" t="s">
        <v>445</v>
      </c>
      <c r="C25" s="146">
        <v>1234.49</v>
      </c>
      <c r="D25" s="146">
        <v>821.50700000000018</v>
      </c>
      <c r="E25" s="178">
        <v>-412.98299999999983</v>
      </c>
      <c r="F25" s="146">
        <v>10298.768999999997</v>
      </c>
      <c r="G25" s="146">
        <v>12656.391999999996</v>
      </c>
      <c r="H25" s="178">
        <v>2357.6229999999996</v>
      </c>
    </row>
    <row r="26" spans="1:8" x14ac:dyDescent="0.2">
      <c r="A26" s="679"/>
      <c r="B26" s="677" t="s">
        <v>210</v>
      </c>
      <c r="C26" s="144">
        <v>66.236000000000004</v>
      </c>
      <c r="D26" s="141">
        <v>0</v>
      </c>
      <c r="E26" s="179">
        <v>-66.236000000000004</v>
      </c>
      <c r="F26" s="144">
        <v>476.74900000000002</v>
      </c>
      <c r="G26" s="141">
        <v>65.838999999999999</v>
      </c>
      <c r="H26" s="179">
        <v>-410.91</v>
      </c>
    </row>
    <row r="27" spans="1:8" x14ac:dyDescent="0.2">
      <c r="A27" s="407"/>
      <c r="B27" s="545" t="s">
        <v>692</v>
      </c>
      <c r="C27" s="144">
        <v>0</v>
      </c>
      <c r="D27" s="144">
        <v>31.504000000000001</v>
      </c>
      <c r="E27" s="177">
        <v>31.504000000000001</v>
      </c>
      <c r="F27" s="96">
        <v>0</v>
      </c>
      <c r="G27" s="144">
        <v>126.08200000000001</v>
      </c>
      <c r="H27" s="177">
        <v>126.08200000000001</v>
      </c>
    </row>
    <row r="28" spans="1:8" x14ac:dyDescent="0.2">
      <c r="A28" s="407"/>
      <c r="B28" s="545" t="s">
        <v>241</v>
      </c>
      <c r="C28" s="144">
        <v>35.491</v>
      </c>
      <c r="D28" s="96">
        <v>7.8470000000000004</v>
      </c>
      <c r="E28" s="764">
        <v>-27.643999999999998</v>
      </c>
      <c r="F28" s="144">
        <v>598.98800000000006</v>
      </c>
      <c r="G28" s="96">
        <v>37.559999999999995</v>
      </c>
      <c r="H28" s="177">
        <v>-561.42800000000011</v>
      </c>
    </row>
    <row r="29" spans="1:8" x14ac:dyDescent="0.2">
      <c r="A29" s="407"/>
      <c r="B29" s="545" t="s">
        <v>541</v>
      </c>
      <c r="C29" s="144">
        <v>0</v>
      </c>
      <c r="D29" s="96">
        <v>0.18</v>
      </c>
      <c r="E29" s="786">
        <v>0.18</v>
      </c>
      <c r="F29" s="144">
        <v>0</v>
      </c>
      <c r="G29" s="144">
        <v>123.07800000000002</v>
      </c>
      <c r="H29" s="177">
        <v>123.07800000000002</v>
      </c>
    </row>
    <row r="30" spans="1:8" x14ac:dyDescent="0.2">
      <c r="A30" s="407"/>
      <c r="B30" s="680" t="s">
        <v>525</v>
      </c>
      <c r="C30" s="144">
        <v>0</v>
      </c>
      <c r="D30" s="141">
        <v>3.777000000000001</v>
      </c>
      <c r="E30" s="177">
        <v>3.777000000000001</v>
      </c>
      <c r="F30" s="144">
        <v>387.63900000000012</v>
      </c>
      <c r="G30" s="141">
        <v>31.439999999999998</v>
      </c>
      <c r="H30" s="177">
        <v>-356.19900000000013</v>
      </c>
    </row>
    <row r="31" spans="1:8" x14ac:dyDescent="0.2">
      <c r="A31" s="678" t="s">
        <v>343</v>
      </c>
      <c r="C31" s="146">
        <v>101.727</v>
      </c>
      <c r="D31" s="146">
        <v>43.308</v>
      </c>
      <c r="E31" s="178">
        <v>-58.419000000000004</v>
      </c>
      <c r="F31" s="146">
        <v>1463.3760000000002</v>
      </c>
      <c r="G31" s="146">
        <v>383.99900000000002</v>
      </c>
      <c r="H31" s="178">
        <v>-1079.3770000000002</v>
      </c>
    </row>
    <row r="32" spans="1:8" x14ac:dyDescent="0.2">
      <c r="A32" s="679"/>
      <c r="B32" s="677" t="s">
        <v>213</v>
      </c>
      <c r="C32" s="144">
        <v>42.494999999999997</v>
      </c>
      <c r="D32" s="141">
        <v>20.704999999999998</v>
      </c>
      <c r="E32" s="179">
        <v>-21.79</v>
      </c>
      <c r="F32" s="144">
        <v>1447.106</v>
      </c>
      <c r="G32" s="141">
        <v>50.738999999999997</v>
      </c>
      <c r="H32" s="179">
        <v>-1396.367</v>
      </c>
    </row>
    <row r="33" spans="1:8" x14ac:dyDescent="0.2">
      <c r="A33" s="407"/>
      <c r="B33" s="545" t="s">
        <v>217</v>
      </c>
      <c r="C33" s="144">
        <v>0</v>
      </c>
      <c r="D33" s="144">
        <v>38.006999999999998</v>
      </c>
      <c r="E33" s="177">
        <v>38.006999999999998</v>
      </c>
      <c r="F33" s="144">
        <v>160.36799999999999</v>
      </c>
      <c r="G33" s="144">
        <v>83.007999999999996</v>
      </c>
      <c r="H33" s="177">
        <v>-77.36</v>
      </c>
    </row>
    <row r="34" spans="1:8" x14ac:dyDescent="0.2">
      <c r="A34" s="407"/>
      <c r="B34" s="545" t="s">
        <v>242</v>
      </c>
      <c r="C34" s="144">
        <v>0</v>
      </c>
      <c r="D34" s="144">
        <v>286.286</v>
      </c>
      <c r="E34" s="177">
        <v>286.286</v>
      </c>
      <c r="F34" s="144">
        <v>15.728999999999999</v>
      </c>
      <c r="G34" s="144">
        <v>3132.6930000000002</v>
      </c>
      <c r="H34" s="177">
        <v>3116.9640000000004</v>
      </c>
    </row>
    <row r="35" spans="1:8" x14ac:dyDescent="0.2">
      <c r="A35" s="407"/>
      <c r="B35" s="545" t="s">
        <v>219</v>
      </c>
      <c r="C35" s="144">
        <v>21.013000000000002</v>
      </c>
      <c r="D35" s="144">
        <v>41.497999999999998</v>
      </c>
      <c r="E35" s="179">
        <v>20.484999999999996</v>
      </c>
      <c r="F35" s="144">
        <v>67.51100000000001</v>
      </c>
      <c r="G35" s="144">
        <v>579.64</v>
      </c>
      <c r="H35" s="177">
        <v>512.12900000000002</v>
      </c>
    </row>
    <row r="36" spans="1:8" x14ac:dyDescent="0.2">
      <c r="A36" s="407"/>
      <c r="B36" s="680" t="s">
        <v>220</v>
      </c>
      <c r="C36" s="144">
        <v>0</v>
      </c>
      <c r="D36" s="144">
        <v>38.567999999999984</v>
      </c>
      <c r="E36" s="177">
        <v>38.567999999999984</v>
      </c>
      <c r="F36" s="144">
        <v>137.00199999999995</v>
      </c>
      <c r="G36" s="144">
        <v>747.90100000000075</v>
      </c>
      <c r="H36" s="177">
        <v>610.8990000000008</v>
      </c>
    </row>
    <row r="37" spans="1:8" x14ac:dyDescent="0.2">
      <c r="A37" s="678" t="s">
        <v>446</v>
      </c>
      <c r="C37" s="146">
        <v>63.507999999999996</v>
      </c>
      <c r="D37" s="146">
        <v>425.06399999999996</v>
      </c>
      <c r="E37" s="178">
        <v>361.55599999999998</v>
      </c>
      <c r="F37" s="146">
        <v>1827.7159999999999</v>
      </c>
      <c r="G37" s="146">
        <v>4593.9810000000007</v>
      </c>
      <c r="H37" s="178">
        <v>2766.2650000000008</v>
      </c>
    </row>
    <row r="38" spans="1:8" x14ac:dyDescent="0.2">
      <c r="A38" s="679"/>
      <c r="B38" s="677" t="s">
        <v>542</v>
      </c>
      <c r="C38" s="144">
        <v>2.4950000000000001</v>
      </c>
      <c r="D38" s="141">
        <v>10.275</v>
      </c>
      <c r="E38" s="179">
        <v>7.78</v>
      </c>
      <c r="F38" s="144">
        <v>199.2</v>
      </c>
      <c r="G38" s="141">
        <v>52.475000000000001</v>
      </c>
      <c r="H38" s="179">
        <v>-146.72499999999999</v>
      </c>
    </row>
    <row r="39" spans="1:8" x14ac:dyDescent="0.2">
      <c r="A39" s="407"/>
      <c r="B39" s="545" t="s">
        <v>650</v>
      </c>
      <c r="C39" s="144">
        <v>0</v>
      </c>
      <c r="D39" s="144">
        <v>0.81399999999999995</v>
      </c>
      <c r="E39" s="177">
        <v>0.81399999999999995</v>
      </c>
      <c r="F39" s="412">
        <v>191.13</v>
      </c>
      <c r="G39" s="144">
        <v>5.2709999999999999</v>
      </c>
      <c r="H39" s="177">
        <v>-185.85900000000001</v>
      </c>
    </row>
    <row r="40" spans="1:8" x14ac:dyDescent="0.2">
      <c r="A40" s="407"/>
      <c r="B40" s="545" t="s">
        <v>636</v>
      </c>
      <c r="C40" s="144">
        <v>0</v>
      </c>
      <c r="D40" s="144">
        <v>0</v>
      </c>
      <c r="E40" s="177">
        <v>0</v>
      </c>
      <c r="F40" s="144">
        <v>0</v>
      </c>
      <c r="G40" s="144">
        <v>388.137</v>
      </c>
      <c r="H40" s="177">
        <v>388.137</v>
      </c>
    </row>
    <row r="41" spans="1:8" x14ac:dyDescent="0.2">
      <c r="A41" s="407"/>
      <c r="B41" s="545" t="s">
        <v>581</v>
      </c>
      <c r="C41" s="144">
        <v>3.02</v>
      </c>
      <c r="D41" s="96">
        <v>5.3999999999999999E-2</v>
      </c>
      <c r="E41" s="750">
        <v>-2.9660000000000002</v>
      </c>
      <c r="F41" s="412">
        <v>145.40800000000002</v>
      </c>
      <c r="G41" s="144">
        <v>77.305999999999997</v>
      </c>
      <c r="H41" s="177">
        <v>-68.102000000000018</v>
      </c>
    </row>
    <row r="42" spans="1:8" x14ac:dyDescent="0.2">
      <c r="A42" s="407"/>
      <c r="B42" s="545" t="s">
        <v>643</v>
      </c>
      <c r="C42" s="144">
        <v>0</v>
      </c>
      <c r="D42" s="96">
        <v>51.887999999999998</v>
      </c>
      <c r="E42" s="750">
        <v>51.887999999999998</v>
      </c>
      <c r="F42" s="144">
        <v>0.72799999999999998</v>
      </c>
      <c r="G42" s="144">
        <v>176.02199999999999</v>
      </c>
      <c r="H42" s="177">
        <v>175.29399999999998</v>
      </c>
    </row>
    <row r="43" spans="1:8" x14ac:dyDescent="0.2">
      <c r="A43" s="407"/>
      <c r="B43" s="680" t="s">
        <v>243</v>
      </c>
      <c r="C43" s="144">
        <v>0</v>
      </c>
      <c r="D43" s="96">
        <v>0.19500000000000028</v>
      </c>
      <c r="E43" s="764">
        <v>0.19500000000000028</v>
      </c>
      <c r="F43" s="412">
        <v>38.452999999999975</v>
      </c>
      <c r="G43" s="144">
        <v>84.941000000000031</v>
      </c>
      <c r="H43" s="179">
        <v>46.488000000000056</v>
      </c>
    </row>
    <row r="44" spans="1:8" x14ac:dyDescent="0.2">
      <c r="A44" s="676" t="s">
        <v>462</v>
      </c>
      <c r="B44" s="486"/>
      <c r="C44" s="146">
        <v>5.5150000000000006</v>
      </c>
      <c r="D44" s="749">
        <v>63.225999999999999</v>
      </c>
      <c r="E44" s="178">
        <v>57.710999999999999</v>
      </c>
      <c r="F44" s="146">
        <v>574.91899999999998</v>
      </c>
      <c r="G44" s="146">
        <v>784.15200000000004</v>
      </c>
      <c r="H44" s="178">
        <v>209.23300000000006</v>
      </c>
    </row>
    <row r="45" spans="1:8" x14ac:dyDescent="0.2">
      <c r="A45" s="150" t="s">
        <v>114</v>
      </c>
      <c r="B45" s="150"/>
      <c r="C45" s="150">
        <v>1555.3970000000002</v>
      </c>
      <c r="D45" s="180">
        <v>1632.5070000000003</v>
      </c>
      <c r="E45" s="150">
        <v>77.110000000000127</v>
      </c>
      <c r="F45" s="150">
        <v>15628.101999999997</v>
      </c>
      <c r="G45" s="180">
        <v>21475.990999999995</v>
      </c>
      <c r="H45" s="150">
        <v>5847.8889999999974</v>
      </c>
    </row>
    <row r="46" spans="1:8" x14ac:dyDescent="0.2">
      <c r="A46" s="232" t="s">
        <v>447</v>
      </c>
      <c r="B46" s="152"/>
      <c r="C46" s="152">
        <v>144.22199999999998</v>
      </c>
      <c r="D46" s="690">
        <v>71.932000000000002</v>
      </c>
      <c r="E46" s="152">
        <v>-72.289999999999978</v>
      </c>
      <c r="F46" s="152">
        <v>2689.2109999999998</v>
      </c>
      <c r="G46" s="152">
        <v>368.42499999999995</v>
      </c>
      <c r="H46" s="152">
        <v>-2320.7860000000001</v>
      </c>
    </row>
    <row r="47" spans="1:8" x14ac:dyDescent="0.2">
      <c r="A47" s="232" t="s">
        <v>448</v>
      </c>
      <c r="B47" s="152"/>
      <c r="C47" s="152">
        <v>1411.1750000000002</v>
      </c>
      <c r="D47" s="152">
        <v>1560.5750000000003</v>
      </c>
      <c r="E47" s="152">
        <v>149.40000000000009</v>
      </c>
      <c r="F47" s="152">
        <v>12938.890999999998</v>
      </c>
      <c r="G47" s="152">
        <v>21107.565999999995</v>
      </c>
      <c r="H47" s="152">
        <v>8168.6749999999975</v>
      </c>
    </row>
    <row r="48" spans="1:8" x14ac:dyDescent="0.2">
      <c r="A48" s="490" t="s">
        <v>449</v>
      </c>
      <c r="B48" s="154"/>
      <c r="C48" s="154">
        <v>946.197</v>
      </c>
      <c r="D48" s="154">
        <v>901.68600000000015</v>
      </c>
      <c r="E48" s="154">
        <v>-44.510999999999854</v>
      </c>
      <c r="F48" s="154">
        <v>8553.3549999999996</v>
      </c>
      <c r="G48" s="154">
        <v>13704.398999999998</v>
      </c>
      <c r="H48" s="154">
        <v>5151.0439999999981</v>
      </c>
    </row>
    <row r="49" spans="1:147" x14ac:dyDescent="0.2">
      <c r="A49" s="490" t="s">
        <v>450</v>
      </c>
      <c r="B49" s="154"/>
      <c r="C49" s="154">
        <v>609.20000000000016</v>
      </c>
      <c r="D49" s="154">
        <v>730.82100000000014</v>
      </c>
      <c r="E49" s="154">
        <v>121.62099999999998</v>
      </c>
      <c r="F49" s="154">
        <v>7074.7469999999976</v>
      </c>
      <c r="G49" s="154">
        <v>7771.5919999999969</v>
      </c>
      <c r="H49" s="154">
        <v>696.84499999999935</v>
      </c>
    </row>
    <row r="50" spans="1:147" x14ac:dyDescent="0.2">
      <c r="A50" s="491" t="s">
        <v>451</v>
      </c>
      <c r="B50" s="488"/>
      <c r="C50" s="488">
        <v>799.26200000000006</v>
      </c>
      <c r="D50" s="476">
        <v>675.08500000000004</v>
      </c>
      <c r="E50" s="489">
        <v>-124.17700000000002</v>
      </c>
      <c r="F50" s="489">
        <v>7073.7089999999998</v>
      </c>
      <c r="G50" s="489">
        <v>10481.138999999996</v>
      </c>
      <c r="H50" s="489">
        <v>3407.4299999999957</v>
      </c>
    </row>
    <row r="51" spans="1:147" x14ac:dyDescent="0.2">
      <c r="B51" s="84"/>
      <c r="C51" s="84"/>
      <c r="D51" s="84"/>
      <c r="E51" s="84"/>
      <c r="F51" s="84"/>
      <c r="G51" s="84"/>
      <c r="H51" s="683" t="s">
        <v>221</v>
      </c>
    </row>
    <row r="52" spans="1:147" x14ac:dyDescent="0.2">
      <c r="A52" s="706" t="s">
        <v>641</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A53" s="706" t="s">
        <v>535</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57" priority="47" operator="between">
      <formula>0</formula>
      <formula>0.5</formula>
    </cfRule>
    <cfRule type="cellIs" dxfId="156" priority="48" operator="between">
      <formula>0</formula>
      <formula>0.49</formula>
    </cfRule>
  </conditionalFormatting>
  <conditionalFormatting sqref="D22:D23">
    <cfRule type="cellIs" dxfId="155" priority="45" operator="between">
      <formula>0</formula>
      <formula>0.5</formula>
    </cfRule>
    <cfRule type="cellIs" dxfId="154" priority="46" operator="between">
      <formula>0</formula>
      <formula>0.49</formula>
    </cfRule>
  </conditionalFormatting>
  <conditionalFormatting sqref="G28">
    <cfRule type="cellIs" dxfId="153" priority="43" operator="between">
      <formula>0</formula>
      <formula>0.5</formula>
    </cfRule>
    <cfRule type="cellIs" dxfId="152" priority="44" operator="between">
      <formula>0</formula>
      <formula>0.49</formula>
    </cfRule>
  </conditionalFormatting>
  <conditionalFormatting sqref="G9">
    <cfRule type="cellIs" dxfId="151" priority="35" operator="between">
      <formula>0</formula>
      <formula>0.5</formula>
    </cfRule>
    <cfRule type="cellIs" dxfId="150" priority="36" operator="between">
      <formula>0</formula>
      <formula>0.49</formula>
    </cfRule>
  </conditionalFormatting>
  <conditionalFormatting sqref="D42">
    <cfRule type="cellIs" dxfId="149" priority="33" operator="between">
      <formula>0</formula>
      <formula>0.5</formula>
    </cfRule>
    <cfRule type="cellIs" dxfId="148" priority="34" operator="between">
      <formula>0</formula>
      <formula>0.49</formula>
    </cfRule>
  </conditionalFormatting>
  <conditionalFormatting sqref="D44">
    <cfRule type="cellIs" dxfId="147" priority="31" operator="between">
      <formula>0</formula>
      <formula>0.5</formula>
    </cfRule>
    <cfRule type="cellIs" dxfId="146" priority="32" operator="between">
      <formula>0</formula>
      <formula>0.49</formula>
    </cfRule>
  </conditionalFormatting>
  <conditionalFormatting sqref="E42">
    <cfRule type="cellIs" dxfId="145" priority="29" operator="between">
      <formula>0</formula>
      <formula>0.5</formula>
    </cfRule>
    <cfRule type="cellIs" dxfId="144" priority="30" operator="between">
      <formula>0</formula>
      <formula>0.49</formula>
    </cfRule>
  </conditionalFormatting>
  <conditionalFormatting sqref="E41">
    <cfRule type="cellIs" dxfId="143" priority="27" operator="between">
      <formula>0</formula>
      <formula>0.5</formula>
    </cfRule>
    <cfRule type="cellIs" dxfId="142" priority="28" operator="between">
      <formula>0</formula>
      <formula>0.49</formula>
    </cfRule>
  </conditionalFormatting>
  <conditionalFormatting sqref="G21">
    <cfRule type="cellIs" dxfId="141" priority="25" operator="between">
      <formula>0</formula>
      <formula>0.5</formula>
    </cfRule>
    <cfRule type="cellIs" dxfId="140" priority="26" operator="between">
      <formula>0</formula>
      <formula>0.49</formula>
    </cfRule>
  </conditionalFormatting>
  <conditionalFormatting sqref="E18">
    <cfRule type="cellIs" dxfId="139" priority="23" operator="between">
      <formula>0</formula>
      <formula>0.5</formula>
    </cfRule>
    <cfRule type="cellIs" dxfId="138" priority="24" operator="between">
      <formula>0</formula>
      <formula>0.49</formula>
    </cfRule>
  </conditionalFormatting>
  <conditionalFormatting sqref="D21">
    <cfRule type="cellIs" dxfId="137" priority="21" operator="between">
      <formula>0</formula>
      <formula>0.5</formula>
    </cfRule>
    <cfRule type="cellIs" dxfId="136" priority="22" operator="between">
      <formula>0</formula>
      <formula>0.49</formula>
    </cfRule>
  </conditionalFormatting>
  <conditionalFormatting sqref="D28">
    <cfRule type="cellIs" dxfId="135" priority="19" operator="between">
      <formula>0</formula>
      <formula>0.5</formula>
    </cfRule>
    <cfRule type="cellIs" dxfId="134" priority="20" operator="between">
      <formula>0</formula>
      <formula>0.49</formula>
    </cfRule>
  </conditionalFormatting>
  <conditionalFormatting sqref="D7:E7">
    <cfRule type="cellIs" dxfId="133" priority="17" operator="between">
      <formula>0</formula>
      <formula>0.5</formula>
    </cfRule>
    <cfRule type="cellIs" dxfId="132" priority="18" operator="between">
      <formula>0</formula>
      <formula>0.49</formula>
    </cfRule>
  </conditionalFormatting>
  <conditionalFormatting sqref="D17:E17">
    <cfRule type="cellIs" dxfId="131" priority="15" operator="between">
      <formula>0</formula>
      <formula>0.5</formula>
    </cfRule>
    <cfRule type="cellIs" dxfId="130" priority="16" operator="between">
      <formula>0</formula>
      <formula>0.49</formula>
    </cfRule>
  </conditionalFormatting>
  <conditionalFormatting sqref="E28">
    <cfRule type="cellIs" dxfId="129" priority="13" operator="between">
      <formula>0</formula>
      <formula>0.5</formula>
    </cfRule>
    <cfRule type="cellIs" dxfId="128" priority="14" operator="between">
      <formula>0</formula>
      <formula>0.49</formula>
    </cfRule>
  </conditionalFormatting>
  <conditionalFormatting sqref="D41">
    <cfRule type="cellIs" dxfId="127" priority="11" operator="between">
      <formula>0</formula>
      <formula>0.5</formula>
    </cfRule>
    <cfRule type="cellIs" dxfId="126" priority="12" operator="between">
      <formula>0</formula>
      <formula>0.49</formula>
    </cfRule>
  </conditionalFormatting>
  <conditionalFormatting sqref="D43">
    <cfRule type="cellIs" dxfId="125" priority="9" operator="between">
      <formula>0</formula>
      <formula>0.5</formula>
    </cfRule>
    <cfRule type="cellIs" dxfId="124" priority="10" operator="between">
      <formula>0</formula>
      <formula>0.49</formula>
    </cfRule>
  </conditionalFormatting>
  <conditionalFormatting sqref="E43">
    <cfRule type="cellIs" dxfId="123" priority="7" operator="between">
      <formula>0</formula>
      <formula>0.5</formula>
    </cfRule>
    <cfRule type="cellIs" dxfId="122" priority="8" operator="between">
      <formula>0</formula>
      <formula>0.49</formula>
    </cfRule>
  </conditionalFormatting>
  <conditionalFormatting sqref="G22">
    <cfRule type="cellIs" dxfId="121" priority="5" operator="between">
      <formula>0</formula>
      <formula>0.5</formula>
    </cfRule>
    <cfRule type="cellIs" dxfId="120" priority="6" operator="between">
      <formula>0</formula>
      <formula>0.49</formula>
    </cfRule>
  </conditionalFormatting>
  <conditionalFormatting sqref="D29:E29">
    <cfRule type="cellIs" dxfId="119" priority="3" operator="between">
      <formula>0</formula>
      <formula>0.5</formula>
    </cfRule>
    <cfRule type="cellIs" dxfId="118" priority="4" operator="between">
      <formula>0</formula>
      <formula>0.49</formula>
    </cfRule>
  </conditionalFormatting>
  <conditionalFormatting sqref="F27">
    <cfRule type="cellIs" dxfId="117" priority="1" operator="between">
      <formula>0</formula>
      <formula>0.5</formula>
    </cfRule>
    <cfRule type="cellIs" dxfId="116"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809">
        <f>INDICE!A3</f>
        <v>44562</v>
      </c>
      <c r="C3" s="810"/>
      <c r="D3" s="810" t="s">
        <v>115</v>
      </c>
      <c r="E3" s="810"/>
      <c r="F3" s="810" t="s">
        <v>116</v>
      </c>
      <c r="G3" s="810"/>
      <c r="H3" s="810"/>
    </row>
    <row r="4" spans="1:8" x14ac:dyDescent="0.2">
      <c r="A4" s="66"/>
      <c r="B4" s="82" t="s">
        <v>47</v>
      </c>
      <c r="C4" s="82" t="s">
        <v>452</v>
      </c>
      <c r="D4" s="82" t="s">
        <v>47</v>
      </c>
      <c r="E4" s="82" t="s">
        <v>452</v>
      </c>
      <c r="F4" s="82" t="s">
        <v>47</v>
      </c>
      <c r="G4" s="83" t="s">
        <v>452</v>
      </c>
      <c r="H4" s="83" t="s">
        <v>121</v>
      </c>
    </row>
    <row r="5" spans="1:8" x14ac:dyDescent="0.2">
      <c r="A5" s="1" t="s">
        <v>589</v>
      </c>
      <c r="B5" s="595">
        <v>0</v>
      </c>
      <c r="C5" s="187">
        <v>-100</v>
      </c>
      <c r="D5" s="708">
        <v>0</v>
      </c>
      <c r="E5" s="187">
        <v>-100</v>
      </c>
      <c r="F5" s="95">
        <v>1.9490000000000001</v>
      </c>
      <c r="G5" s="187">
        <v>-65.746924428822496</v>
      </c>
      <c r="H5" s="484">
        <v>40.28624108080399</v>
      </c>
    </row>
    <row r="6" spans="1:8" x14ac:dyDescent="0.2">
      <c r="A6" s="1" t="s">
        <v>245</v>
      </c>
      <c r="B6" s="595">
        <v>0</v>
      </c>
      <c r="C6" s="73">
        <v>-100</v>
      </c>
      <c r="D6" s="708">
        <v>0</v>
      </c>
      <c r="E6" s="187">
        <v>-100</v>
      </c>
      <c r="F6" s="95">
        <v>1.4</v>
      </c>
      <c r="G6" s="187">
        <v>-91.628796938531451</v>
      </c>
      <c r="H6" s="484">
        <v>28.938295286365101</v>
      </c>
    </row>
    <row r="7" spans="1:8" x14ac:dyDescent="0.2">
      <c r="A7" s="1" t="s">
        <v>246</v>
      </c>
      <c r="B7" s="595">
        <v>0</v>
      </c>
      <c r="C7" s="73">
        <v>-100</v>
      </c>
      <c r="D7" s="708">
        <v>0</v>
      </c>
      <c r="E7" s="187">
        <v>-100</v>
      </c>
      <c r="F7" s="95">
        <v>0.46800000000000003</v>
      </c>
      <c r="G7" s="187">
        <v>-65.410199556541016</v>
      </c>
      <c r="H7" s="484">
        <v>9.673658710013477</v>
      </c>
    </row>
    <row r="8" spans="1:8" x14ac:dyDescent="0.2">
      <c r="A8" t="s">
        <v>619</v>
      </c>
      <c r="B8" s="595">
        <v>7.4999999999999997E-2</v>
      </c>
      <c r="C8" s="73">
        <v>-38.200395517468685</v>
      </c>
      <c r="D8" s="95">
        <v>7.4999999999999997E-2</v>
      </c>
      <c r="E8" s="187">
        <v>-38.200395517468685</v>
      </c>
      <c r="F8" s="95">
        <v>1.0208799999999998</v>
      </c>
      <c r="G8" s="187">
        <v>-24.931982293336457</v>
      </c>
      <c r="H8" s="484">
        <v>21.101804922817426</v>
      </c>
    </row>
    <row r="9" spans="1:8" x14ac:dyDescent="0.2">
      <c r="A9" s="189" t="s">
        <v>247</v>
      </c>
      <c r="B9" s="188">
        <v>7.4999999999999997E-2</v>
      </c>
      <c r="C9" s="189">
        <v>-92.873161275609107</v>
      </c>
      <c r="D9" s="188">
        <v>7.4999999999999997E-2</v>
      </c>
      <c r="E9" s="189">
        <v>-92.873161275609107</v>
      </c>
      <c r="F9" s="188">
        <v>4.8378800000000002</v>
      </c>
      <c r="G9" s="189">
        <v>-80.746242877166893</v>
      </c>
      <c r="H9" s="189">
        <v>100</v>
      </c>
    </row>
    <row r="10" spans="1:8" x14ac:dyDescent="0.2">
      <c r="A10" s="569" t="s">
        <v>248</v>
      </c>
      <c r="B10" s="735">
        <f>B9/'Consumo PP'!B11*100</f>
        <v>1.6653028872208788E-3</v>
      </c>
      <c r="C10" s="635"/>
      <c r="D10" s="735">
        <f>D9/'Consumo PP'!D11*100</f>
        <v>1.6653028872208788E-3</v>
      </c>
      <c r="E10" s="635"/>
      <c r="F10" s="635">
        <f>F9/'Consumo PP'!F11*100</f>
        <v>8.9847769485004326E-3</v>
      </c>
      <c r="G10" s="569"/>
      <c r="H10" s="634"/>
    </row>
    <row r="11" spans="1:8" x14ac:dyDescent="0.2">
      <c r="A11" s="80" t="s">
        <v>576</v>
      </c>
      <c r="B11" s="59"/>
      <c r="C11" s="108"/>
      <c r="D11" s="108"/>
      <c r="E11" s="108"/>
      <c r="F11" s="108"/>
      <c r="G11" s="108"/>
      <c r="H11" s="161" t="s">
        <v>221</v>
      </c>
    </row>
    <row r="12" spans="1:8" s="1" customFormat="1" x14ac:dyDescent="0.2">
      <c r="A12" s="80" t="s">
        <v>528</v>
      </c>
      <c r="B12" s="108"/>
    </row>
    <row r="13" spans="1:8" s="1" customFormat="1" x14ac:dyDescent="0.2">
      <c r="A13" s="391" t="s">
        <v>536</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D5:D8 B5:B8">
    <cfRule type="cellIs" dxfId="115" priority="69" operator="between">
      <formula>0.00001</formula>
      <formula>0.499</formula>
    </cfRule>
  </conditionalFormatting>
  <conditionalFormatting sqref="F5:F6">
    <cfRule type="cellIs" dxfId="114" priority="67" operator="between">
      <formula>0.00001</formula>
      <formula>0.499</formula>
    </cfRule>
  </conditionalFormatting>
  <conditionalFormatting sqref="G5">
    <cfRule type="cellIs" dxfId="113" priority="66" operator="between">
      <formula>0.00001</formula>
      <formula>0.499</formula>
    </cfRule>
  </conditionalFormatting>
  <conditionalFormatting sqref="D7 B7">
    <cfRule type="cellIs" dxfId="112" priority="48" operator="between">
      <formula>0.00001</formula>
      <formula>0.499</formula>
    </cfRule>
  </conditionalFormatting>
  <conditionalFormatting sqref="D7">
    <cfRule type="cellIs" dxfId="111" priority="42" operator="between">
      <formula>0.00001</formula>
      <formula>0.499</formula>
    </cfRule>
  </conditionalFormatting>
  <conditionalFormatting sqref="D8 B8">
    <cfRule type="cellIs" dxfId="110" priority="46" operator="between">
      <formula>0.00001</formula>
      <formula>0.499</formula>
    </cfRule>
  </conditionalFormatting>
  <conditionalFormatting sqref="B5">
    <cfRule type="cellIs" dxfId="109" priority="43" operator="between">
      <formula>0.00001</formula>
      <formula>0.499</formula>
    </cfRule>
  </conditionalFormatting>
  <conditionalFormatting sqref="B5">
    <cfRule type="cellIs" dxfId="108" priority="44" operator="between">
      <formula>0.00001</formula>
      <formula>0.499</formula>
    </cfRule>
  </conditionalFormatting>
  <conditionalFormatting sqref="F7">
    <cfRule type="cellIs" dxfId="107" priority="41" operator="between">
      <formula>0.00001</formula>
      <formula>0.499</formula>
    </cfRule>
  </conditionalFormatting>
  <conditionalFormatting sqref="F7">
    <cfRule type="cellIs" dxfId="106" priority="40" operator="between">
      <formula>0.00001</formula>
      <formula>0.499</formula>
    </cfRule>
  </conditionalFormatting>
  <conditionalFormatting sqref="F7">
    <cfRule type="cellIs" dxfId="105" priority="39" operator="between">
      <formula>0.00001</formula>
      <formula>0.499</formula>
    </cfRule>
  </conditionalFormatting>
  <conditionalFormatting sqref="F8">
    <cfRule type="cellIs" dxfId="104" priority="38" operator="between">
      <formula>0.00001</formula>
      <formula>0.499</formula>
    </cfRule>
  </conditionalFormatting>
  <conditionalFormatting sqref="F8">
    <cfRule type="cellIs" dxfId="103" priority="37" operator="between">
      <formula>0.00001</formula>
      <formula>0.499</formula>
    </cfRule>
  </conditionalFormatting>
  <conditionalFormatting sqref="B6">
    <cfRule type="cellIs" dxfId="102" priority="35" operator="between">
      <formula>0.00001</formula>
      <formula>0.499</formula>
    </cfRule>
  </conditionalFormatting>
  <conditionalFormatting sqref="B6">
    <cfRule type="cellIs" dxfId="101" priority="34" operator="between">
      <formula>0.00001</formula>
      <formula>0.499</formula>
    </cfRule>
  </conditionalFormatting>
  <conditionalFormatting sqref="B6">
    <cfRule type="cellIs" dxfId="100" priority="33" operator="between">
      <formula>0.00001</formula>
      <formula>0.499</formula>
    </cfRule>
  </conditionalFormatting>
  <conditionalFormatting sqref="D5:D7">
    <cfRule type="cellIs" dxfId="99" priority="13" operator="between">
      <formula>0.00001</formula>
      <formula>0.499</formula>
    </cfRule>
  </conditionalFormatting>
  <conditionalFormatting sqref="D5:D7">
    <cfRule type="cellIs" dxfId="98" priority="12" operator="between">
      <formula>0.00001</formula>
      <formula>0.499</formula>
    </cfRule>
  </conditionalFormatting>
  <conditionalFormatting sqref="D5:D7">
    <cfRule type="cellIs" dxfId="97" priority="11" operator="between">
      <formula>0.00001</formula>
      <formula>0.499</formula>
    </cfRule>
  </conditionalFormatting>
  <conditionalFormatting sqref="D5:D7">
    <cfRule type="cellIs" dxfId="96" priority="10"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249</v>
      </c>
      <c r="B1" s="429"/>
      <c r="C1" s="1"/>
      <c r="D1" s="1"/>
      <c r="E1" s="1"/>
      <c r="F1" s="1"/>
      <c r="G1" s="1"/>
    </row>
    <row r="2" spans="1:7" x14ac:dyDescent="0.2">
      <c r="A2" s="1"/>
      <c r="B2" s="1"/>
      <c r="C2" s="1"/>
      <c r="D2" s="1"/>
      <c r="E2" s="1"/>
      <c r="F2" s="1"/>
      <c r="G2" s="55" t="s">
        <v>151</v>
      </c>
    </row>
    <row r="3" spans="1:7" x14ac:dyDescent="0.2">
      <c r="A3" s="56"/>
      <c r="B3" s="812">
        <f>INDICE!A3</f>
        <v>44562</v>
      </c>
      <c r="C3" s="812"/>
      <c r="D3" s="811" t="s">
        <v>115</v>
      </c>
      <c r="E3" s="811"/>
      <c r="F3" s="811" t="s">
        <v>116</v>
      </c>
      <c r="G3" s="811"/>
    </row>
    <row r="4" spans="1:7" x14ac:dyDescent="0.2">
      <c r="A4" s="66"/>
      <c r="B4" s="622" t="s">
        <v>47</v>
      </c>
      <c r="C4" s="197" t="s">
        <v>452</v>
      </c>
      <c r="D4" s="622" t="s">
        <v>47</v>
      </c>
      <c r="E4" s="197" t="s">
        <v>452</v>
      </c>
      <c r="F4" s="622" t="s">
        <v>47</v>
      </c>
      <c r="G4" s="197" t="s">
        <v>452</v>
      </c>
    </row>
    <row r="5" spans="1:7" ht="15" x14ac:dyDescent="0.25">
      <c r="A5" s="424" t="s">
        <v>114</v>
      </c>
      <c r="B5" s="427">
        <v>5338.2470000000003</v>
      </c>
      <c r="C5" s="425">
        <v>19.13070743137693</v>
      </c>
      <c r="D5" s="426">
        <v>5338.2470000000003</v>
      </c>
      <c r="E5" s="425">
        <v>19.13070743137693</v>
      </c>
      <c r="F5" s="428">
        <v>59972.570000000007</v>
      </c>
      <c r="G5" s="425">
        <v>7.8856788213495603</v>
      </c>
    </row>
    <row r="6" spans="1:7" x14ac:dyDescent="0.2">
      <c r="A6" s="80"/>
      <c r="B6" s="1"/>
      <c r="C6" s="1"/>
      <c r="D6" s="1"/>
      <c r="E6" s="1"/>
      <c r="F6" s="1"/>
      <c r="G6" s="55" t="s">
        <v>221</v>
      </c>
    </row>
    <row r="7" spans="1:7" x14ac:dyDescent="0.2">
      <c r="A7" s="80" t="s">
        <v>576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election activeCell="H12" sqref="H12"/>
    </sheetView>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250</v>
      </c>
      <c r="B1" s="3"/>
      <c r="C1" s="3"/>
      <c r="D1" s="3"/>
      <c r="E1" s="3"/>
      <c r="F1" s="3"/>
      <c r="G1" s="3"/>
    </row>
    <row r="2" spans="1:8" ht="15.75" x14ac:dyDescent="0.25">
      <c r="A2" s="2"/>
      <c r="B2" s="89"/>
      <c r="C2" s="3"/>
      <c r="D2" s="3"/>
      <c r="E2" s="3"/>
      <c r="F2" s="3"/>
      <c r="G2" s="3"/>
      <c r="H2" s="55" t="s">
        <v>151</v>
      </c>
    </row>
    <row r="3" spans="1:8" x14ac:dyDescent="0.2">
      <c r="A3" s="70"/>
      <c r="B3" s="809">
        <f>INDICE!A3</f>
        <v>44562</v>
      </c>
      <c r="C3" s="810"/>
      <c r="D3" s="810" t="s">
        <v>115</v>
      </c>
      <c r="E3" s="810"/>
      <c r="F3" s="810" t="s">
        <v>116</v>
      </c>
      <c r="G3" s="810"/>
      <c r="H3" s="810"/>
    </row>
    <row r="4" spans="1:8" x14ac:dyDescent="0.2">
      <c r="A4" s="66"/>
      <c r="B4" s="63" t="s">
        <v>47</v>
      </c>
      <c r="C4" s="63" t="s">
        <v>424</v>
      </c>
      <c r="D4" s="63" t="s">
        <v>47</v>
      </c>
      <c r="E4" s="63" t="s">
        <v>424</v>
      </c>
      <c r="F4" s="63" t="s">
        <v>47</v>
      </c>
      <c r="G4" s="64" t="s">
        <v>424</v>
      </c>
      <c r="H4" s="64" t="s">
        <v>121</v>
      </c>
    </row>
    <row r="5" spans="1:8" x14ac:dyDescent="0.2">
      <c r="A5" s="3" t="s">
        <v>517</v>
      </c>
      <c r="B5" s="307">
        <v>135.386</v>
      </c>
      <c r="C5" s="72">
        <v>24.20733944954128</v>
      </c>
      <c r="D5" s="71">
        <v>135.386</v>
      </c>
      <c r="E5" s="72">
        <v>24.20733944954128</v>
      </c>
      <c r="F5" s="71">
        <v>1265.241</v>
      </c>
      <c r="G5" s="72">
        <v>38.277704918032782</v>
      </c>
      <c r="H5" s="310">
        <v>2.1359546808726799</v>
      </c>
    </row>
    <row r="6" spans="1:8" x14ac:dyDescent="0.2">
      <c r="A6" s="3" t="s">
        <v>48</v>
      </c>
      <c r="B6" s="308">
        <v>879.87699999999995</v>
      </c>
      <c r="C6" s="59">
        <v>22.167809835883471</v>
      </c>
      <c r="D6" s="58">
        <v>879.87699999999995</v>
      </c>
      <c r="E6" s="59">
        <v>22.167809835883471</v>
      </c>
      <c r="F6" s="58">
        <v>9827.5160000000014</v>
      </c>
      <c r="G6" s="59">
        <v>26.288256991012283</v>
      </c>
      <c r="H6" s="311">
        <v>16.590616966689474</v>
      </c>
    </row>
    <row r="7" spans="1:8" x14ac:dyDescent="0.2">
      <c r="A7" s="3" t="s">
        <v>49</v>
      </c>
      <c r="B7" s="308">
        <v>779.8</v>
      </c>
      <c r="C7" s="59">
        <v>33.647313685567184</v>
      </c>
      <c r="D7" s="58">
        <v>779.8</v>
      </c>
      <c r="E7" s="59">
        <v>33.647313685567184</v>
      </c>
      <c r="F7" s="58">
        <v>8890.1939999999995</v>
      </c>
      <c r="G7" s="59">
        <v>16.401291044143928</v>
      </c>
      <c r="H7" s="311">
        <v>15.008248616798072</v>
      </c>
    </row>
    <row r="8" spans="1:8" x14ac:dyDescent="0.2">
      <c r="A8" s="3" t="s">
        <v>122</v>
      </c>
      <c r="B8" s="308">
        <v>2171.5509999999999</v>
      </c>
      <c r="C8" s="59">
        <v>9.5083711548159329</v>
      </c>
      <c r="D8" s="58">
        <v>2171.5509999999999</v>
      </c>
      <c r="E8" s="59">
        <v>9.5083711548159329</v>
      </c>
      <c r="F8" s="58">
        <v>24493.901000000002</v>
      </c>
      <c r="G8" s="59">
        <v>1.7738023019071827</v>
      </c>
      <c r="H8" s="311">
        <v>41.350116297039072</v>
      </c>
    </row>
    <row r="9" spans="1:8" x14ac:dyDescent="0.2">
      <c r="A9" s="3" t="s">
        <v>123</v>
      </c>
      <c r="B9" s="308">
        <v>319.57599999999996</v>
      </c>
      <c r="C9" s="59">
        <v>112.71174595145067</v>
      </c>
      <c r="D9" s="58">
        <v>319.57599999999996</v>
      </c>
      <c r="E9" s="59">
        <v>112.71174595145067</v>
      </c>
      <c r="F9" s="58">
        <v>2813.96</v>
      </c>
      <c r="G9" s="73">
        <v>25.188352424012844</v>
      </c>
      <c r="H9" s="311">
        <v>4.7504712807982719</v>
      </c>
    </row>
    <row r="10" spans="1:8" x14ac:dyDescent="0.2">
      <c r="A10" s="66" t="s">
        <v>611</v>
      </c>
      <c r="B10" s="309">
        <v>1003.9449999999999</v>
      </c>
      <c r="C10" s="75">
        <v>17.274389211099734</v>
      </c>
      <c r="D10" s="74">
        <v>1003.9449999999999</v>
      </c>
      <c r="E10" s="75">
        <v>17.274389211099734</v>
      </c>
      <c r="F10" s="74">
        <v>11944.574000000001</v>
      </c>
      <c r="G10" s="75">
        <v>-1.2793152829615664</v>
      </c>
      <c r="H10" s="312">
        <v>20.164592157802431</v>
      </c>
    </row>
    <row r="11" spans="1:8" x14ac:dyDescent="0.2">
      <c r="A11" s="76" t="s">
        <v>114</v>
      </c>
      <c r="B11" s="77">
        <v>5290.1349999999984</v>
      </c>
      <c r="C11" s="78">
        <v>20.1757155838255</v>
      </c>
      <c r="D11" s="77">
        <v>5290.1349999999993</v>
      </c>
      <c r="E11" s="78">
        <v>20.175715583825518</v>
      </c>
      <c r="F11" s="77">
        <v>59235.385999999999</v>
      </c>
      <c r="G11" s="78">
        <v>8.1954580085633477</v>
      </c>
      <c r="H11" s="78">
        <v>100</v>
      </c>
    </row>
    <row r="12" spans="1:8" x14ac:dyDescent="0.2">
      <c r="A12" s="3"/>
      <c r="B12" s="3"/>
      <c r="C12" s="3"/>
      <c r="D12" s="3"/>
      <c r="E12" s="3"/>
      <c r="F12" s="3"/>
      <c r="G12" s="3"/>
      <c r="H12" s="79" t="s">
        <v>221</v>
      </c>
    </row>
    <row r="13" spans="1:8" x14ac:dyDescent="0.2">
      <c r="A13" s="80" t="s">
        <v>577</v>
      </c>
      <c r="B13" s="3"/>
      <c r="C13" s="3"/>
      <c r="D13" s="3"/>
      <c r="E13" s="3"/>
      <c r="F13" s="3"/>
      <c r="G13" s="3"/>
      <c r="H13" s="3"/>
    </row>
    <row r="14" spans="1:8" x14ac:dyDescent="0.2">
      <c r="A14" s="80" t="s">
        <v>578</v>
      </c>
      <c r="B14" s="58"/>
      <c r="C14" s="3"/>
      <c r="D14" s="3"/>
      <c r="E14" s="3"/>
      <c r="F14" s="3"/>
      <c r="G14" s="3"/>
      <c r="H14" s="3"/>
    </row>
    <row r="15" spans="1:8" x14ac:dyDescent="0.2">
      <c r="A15" s="80" t="s">
        <v>536</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251</v>
      </c>
      <c r="B1" s="158"/>
      <c r="C1" s="158"/>
      <c r="D1" s="158"/>
      <c r="E1" s="158"/>
      <c r="F1" s="15"/>
      <c r="G1" s="15"/>
    </row>
    <row r="2" spans="1:7" x14ac:dyDescent="0.2">
      <c r="A2" s="158"/>
      <c r="B2" s="158"/>
      <c r="C2" s="158"/>
      <c r="D2" s="158"/>
      <c r="E2" s="161" t="s">
        <v>151</v>
      </c>
      <c r="F2" s="15"/>
      <c r="G2" s="15"/>
    </row>
    <row r="3" spans="1:7" x14ac:dyDescent="0.2">
      <c r="A3" s="831">
        <f>INDICE!A3</f>
        <v>44562</v>
      </c>
      <c r="B3" s="831">
        <v>41671</v>
      </c>
      <c r="C3" s="832">
        <v>41671</v>
      </c>
      <c r="D3" s="831">
        <v>41671</v>
      </c>
      <c r="E3" s="831">
        <v>41671</v>
      </c>
      <c r="F3" s="15"/>
    </row>
    <row r="4" spans="1:7" ht="15" x14ac:dyDescent="0.25">
      <c r="A4" s="1" t="s">
        <v>30</v>
      </c>
      <c r="B4" s="167">
        <v>7.4999999999999997E-2</v>
      </c>
      <c r="C4" s="430"/>
      <c r="D4" s="15" t="s">
        <v>252</v>
      </c>
      <c r="E4" s="493">
        <v>5290.1349999999984</v>
      </c>
    </row>
    <row r="5" spans="1:7" x14ac:dyDescent="0.2">
      <c r="A5" s="1" t="s">
        <v>253</v>
      </c>
      <c r="B5" s="166">
        <v>5179.0039999999999</v>
      </c>
      <c r="C5" s="239"/>
      <c r="D5" s="1" t="s">
        <v>254</v>
      </c>
      <c r="E5" s="166">
        <v>-370.56900000000002</v>
      </c>
    </row>
    <row r="6" spans="1:7" x14ac:dyDescent="0.2">
      <c r="A6" s="1" t="s">
        <v>476</v>
      </c>
      <c r="B6" s="166">
        <v>150.62100000000001</v>
      </c>
      <c r="C6" s="239"/>
      <c r="D6" s="1" t="s">
        <v>255</v>
      </c>
      <c r="E6" s="166">
        <v>73.803220000002511</v>
      </c>
    </row>
    <row r="7" spans="1:7" x14ac:dyDescent="0.2">
      <c r="A7" s="1" t="s">
        <v>477</v>
      </c>
      <c r="B7" s="166">
        <v>64.000000000000568</v>
      </c>
      <c r="C7" s="239"/>
      <c r="D7" s="1" t="s">
        <v>478</v>
      </c>
      <c r="E7" s="166">
        <v>1555.3969999999999</v>
      </c>
    </row>
    <row r="8" spans="1:7" x14ac:dyDescent="0.2">
      <c r="A8" s="1" t="s">
        <v>479</v>
      </c>
      <c r="B8" s="166">
        <v>-55.453000000000003</v>
      </c>
      <c r="C8" s="239"/>
      <c r="D8" s="1" t="s">
        <v>480</v>
      </c>
      <c r="E8" s="166">
        <v>-1632.5070000000001</v>
      </c>
    </row>
    <row r="9" spans="1:7" ht="15" x14ac:dyDescent="0.25">
      <c r="A9" s="173" t="s">
        <v>58</v>
      </c>
      <c r="B9" s="433">
        <v>5338.2470000000003</v>
      </c>
      <c r="C9" s="239"/>
      <c r="D9" s="1" t="s">
        <v>257</v>
      </c>
      <c r="E9" s="166">
        <v>-412.57400000000001</v>
      </c>
    </row>
    <row r="10" spans="1:7" ht="15" x14ac:dyDescent="0.25">
      <c r="A10" s="1" t="s">
        <v>256</v>
      </c>
      <c r="B10" s="166">
        <v>-48.112000000001899</v>
      </c>
      <c r="C10" s="239"/>
      <c r="D10" s="173" t="s">
        <v>481</v>
      </c>
      <c r="E10" s="433">
        <v>4503.6852200000012</v>
      </c>
      <c r="G10" s="505"/>
    </row>
    <row r="11" spans="1:7" ht="15" x14ac:dyDescent="0.25">
      <c r="A11" s="173" t="s">
        <v>252</v>
      </c>
      <c r="B11" s="433">
        <v>5290.1349999999984</v>
      </c>
      <c r="C11" s="431"/>
      <c r="D11" s="212"/>
      <c r="E11" s="423"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33" t="s">
        <v>483</v>
      </c>
      <c r="B1" s="833"/>
      <c r="C1" s="833"/>
      <c r="D1" s="833"/>
      <c r="E1" s="192"/>
      <c r="F1" s="192"/>
      <c r="G1" s="6"/>
      <c r="H1" s="6"/>
      <c r="I1" s="6"/>
      <c r="J1" s="6"/>
    </row>
    <row r="2" spans="1:10" ht="14.25" customHeight="1" x14ac:dyDescent="0.2">
      <c r="A2" s="833"/>
      <c r="B2" s="833"/>
      <c r="C2" s="833"/>
      <c r="D2" s="833"/>
      <c r="E2" s="192"/>
      <c r="F2" s="192"/>
      <c r="G2" s="6"/>
      <c r="H2" s="6"/>
      <c r="I2" s="6"/>
      <c r="J2" s="6"/>
    </row>
    <row r="3" spans="1:10" ht="14.25" customHeight="1" x14ac:dyDescent="0.2">
      <c r="A3" s="53"/>
      <c r="B3" s="53"/>
      <c r="C3" s="53"/>
      <c r="D3" s="55" t="s">
        <v>258</v>
      </c>
    </row>
    <row r="4" spans="1:10" ht="14.25" customHeight="1" x14ac:dyDescent="0.2">
      <c r="A4" s="193"/>
      <c r="B4" s="193"/>
      <c r="C4" s="194" t="s">
        <v>590</v>
      </c>
      <c r="D4" s="194" t="s">
        <v>591</v>
      </c>
    </row>
    <row r="5" spans="1:10" ht="14.25" customHeight="1" x14ac:dyDescent="0.2">
      <c r="A5" s="788">
        <v>2018</v>
      </c>
      <c r="B5" s="647" t="s">
        <v>592</v>
      </c>
      <c r="C5" s="648">
        <v>14.68</v>
      </c>
      <c r="D5" s="197">
        <v>1.5916955017301067</v>
      </c>
    </row>
    <row r="6" spans="1:10" ht="14.25" customHeight="1" x14ac:dyDescent="0.2">
      <c r="A6" s="769" t="s">
        <v>513</v>
      </c>
      <c r="B6" s="789" t="s">
        <v>593</v>
      </c>
      <c r="C6" s="790">
        <v>13.96</v>
      </c>
      <c r="D6" s="791">
        <v>-4.9046321525885483</v>
      </c>
    </row>
    <row r="7" spans="1:10" ht="14.25" customHeight="1" x14ac:dyDescent="0.2">
      <c r="A7" s="769" t="s">
        <v>513</v>
      </c>
      <c r="B7" s="789" t="s">
        <v>594</v>
      </c>
      <c r="C7" s="790">
        <v>13.27</v>
      </c>
      <c r="D7" s="791">
        <v>-4.9426934097421293</v>
      </c>
    </row>
    <row r="8" spans="1:10" ht="14.25" customHeight="1" x14ac:dyDescent="0.2">
      <c r="A8" s="769" t="s">
        <v>513</v>
      </c>
      <c r="B8" s="789" t="s">
        <v>595</v>
      </c>
      <c r="C8" s="790">
        <v>13.92</v>
      </c>
      <c r="D8" s="791">
        <v>4.8982667671439364</v>
      </c>
    </row>
    <row r="9" spans="1:10" ht="14.25" customHeight="1" x14ac:dyDescent="0.2">
      <c r="A9" s="769" t="s">
        <v>513</v>
      </c>
      <c r="B9" s="789" t="s">
        <v>596</v>
      </c>
      <c r="C9" s="790">
        <v>14.61</v>
      </c>
      <c r="D9" s="791">
        <v>4.9568965517241343</v>
      </c>
    </row>
    <row r="10" spans="1:10" ht="14.25" customHeight="1" x14ac:dyDescent="0.2">
      <c r="A10" s="770" t="s">
        <v>513</v>
      </c>
      <c r="B10" s="198" t="s">
        <v>597</v>
      </c>
      <c r="C10" s="631">
        <v>15.33</v>
      </c>
      <c r="D10" s="199">
        <v>4.928131416837787</v>
      </c>
    </row>
    <row r="11" spans="1:10" ht="14.25" customHeight="1" x14ac:dyDescent="0.2">
      <c r="A11" s="788">
        <v>2019</v>
      </c>
      <c r="B11" s="647" t="s">
        <v>598</v>
      </c>
      <c r="C11" s="648">
        <v>14.57</v>
      </c>
      <c r="D11" s="197">
        <v>-4.9575994781474213</v>
      </c>
    </row>
    <row r="12" spans="1:10" ht="14.25" customHeight="1" x14ac:dyDescent="0.2">
      <c r="A12" s="769" t="s">
        <v>513</v>
      </c>
      <c r="B12" s="789" t="s">
        <v>599</v>
      </c>
      <c r="C12" s="790">
        <v>13.86</v>
      </c>
      <c r="D12" s="791">
        <v>-4.8730267673301357</v>
      </c>
    </row>
    <row r="13" spans="1:10" ht="14.25" customHeight="1" x14ac:dyDescent="0.2">
      <c r="A13" s="769" t="s">
        <v>513</v>
      </c>
      <c r="B13" s="789" t="s">
        <v>601</v>
      </c>
      <c r="C13" s="790">
        <v>13.17</v>
      </c>
      <c r="D13" s="791">
        <v>-4.9783549783549752</v>
      </c>
    </row>
    <row r="14" spans="1:10" ht="14.25" customHeight="1" x14ac:dyDescent="0.2">
      <c r="A14" s="769" t="s">
        <v>513</v>
      </c>
      <c r="B14" s="789" t="s">
        <v>602</v>
      </c>
      <c r="C14" s="790">
        <v>12.77</v>
      </c>
      <c r="D14" s="791">
        <v>-3.0372057706909672</v>
      </c>
    </row>
    <row r="15" spans="1:10" ht="14.25" customHeight="1" x14ac:dyDescent="0.2">
      <c r="A15" s="769" t="s">
        <v>513</v>
      </c>
      <c r="B15" s="789" t="s">
        <v>604</v>
      </c>
      <c r="C15" s="790">
        <v>12.15</v>
      </c>
      <c r="D15" s="791">
        <v>-4.8551292090837839</v>
      </c>
    </row>
    <row r="16" spans="1:10" ht="14.25" customHeight="1" x14ac:dyDescent="0.2">
      <c r="A16" s="770" t="s">
        <v>513</v>
      </c>
      <c r="B16" s="198" t="s">
        <v>606</v>
      </c>
      <c r="C16" s="631">
        <v>12.74</v>
      </c>
      <c r="D16" s="199">
        <v>4.8559670781892992</v>
      </c>
    </row>
    <row r="17" spans="1:4" ht="14.25" customHeight="1" x14ac:dyDescent="0.2">
      <c r="A17" s="788">
        <v>2020</v>
      </c>
      <c r="B17" s="647" t="s">
        <v>623</v>
      </c>
      <c r="C17" s="648">
        <v>13.37</v>
      </c>
      <c r="D17" s="197">
        <v>4.9450549450549373</v>
      </c>
    </row>
    <row r="18" spans="1:4" ht="14.25" customHeight="1" x14ac:dyDescent="0.2">
      <c r="A18" s="769" t="s">
        <v>513</v>
      </c>
      <c r="B18" s="789" t="s">
        <v>630</v>
      </c>
      <c r="C18" s="790">
        <v>12.71</v>
      </c>
      <c r="D18" s="791">
        <v>-4.9364248317127783</v>
      </c>
    </row>
    <row r="19" spans="1:4" ht="14.25" customHeight="1" x14ac:dyDescent="0.2">
      <c r="A19" s="769" t="s">
        <v>513</v>
      </c>
      <c r="B19" s="789" t="s">
        <v>631</v>
      </c>
      <c r="C19" s="790">
        <v>12.09</v>
      </c>
      <c r="D19" s="791">
        <v>-4.8780487804878128</v>
      </c>
    </row>
    <row r="20" spans="1:4" ht="14.25" customHeight="1" x14ac:dyDescent="0.2">
      <c r="A20" s="770" t="s">
        <v>513</v>
      </c>
      <c r="B20" s="198" t="s">
        <v>633</v>
      </c>
      <c r="C20" s="631">
        <v>12.68</v>
      </c>
      <c r="D20" s="199">
        <v>4.8800661703887496</v>
      </c>
    </row>
    <row r="21" spans="1:4" ht="14.25" customHeight="1" x14ac:dyDescent="0.2">
      <c r="A21" s="788">
        <v>2021</v>
      </c>
      <c r="B21" s="647" t="s">
        <v>634</v>
      </c>
      <c r="C21" s="648">
        <v>13.3</v>
      </c>
      <c r="D21" s="197">
        <v>4.8895899053627838</v>
      </c>
    </row>
    <row r="22" spans="1:4" ht="14.25" customHeight="1" x14ac:dyDescent="0.2">
      <c r="A22" s="769" t="s">
        <v>513</v>
      </c>
      <c r="B22" s="789" t="s">
        <v>635</v>
      </c>
      <c r="C22" s="790">
        <v>13.96</v>
      </c>
      <c r="D22" s="791">
        <v>4.9624060150375948</v>
      </c>
    </row>
    <row r="23" spans="1:4" ht="14.25" customHeight="1" x14ac:dyDescent="0.2">
      <c r="A23" s="769" t="s">
        <v>513</v>
      </c>
      <c r="B23" s="789" t="s">
        <v>642</v>
      </c>
      <c r="C23" s="790">
        <v>14.64</v>
      </c>
      <c r="D23" s="791">
        <v>4.871060171919769</v>
      </c>
    </row>
    <row r="24" spans="1:4" ht="14.25" customHeight="1" x14ac:dyDescent="0.2">
      <c r="A24" s="769" t="s">
        <v>513</v>
      </c>
      <c r="B24" s="789" t="s">
        <v>649</v>
      </c>
      <c r="C24" s="790">
        <v>15.37</v>
      </c>
      <c r="D24" s="791">
        <v>4.9863387978141978</v>
      </c>
    </row>
    <row r="25" spans="1:4" ht="14.25" customHeight="1" x14ac:dyDescent="0.2">
      <c r="A25" s="769" t="s">
        <v>513</v>
      </c>
      <c r="B25" s="789" t="s">
        <v>654</v>
      </c>
      <c r="C25" s="790">
        <v>16.12</v>
      </c>
      <c r="D25" s="791">
        <v>4.8796356538711896</v>
      </c>
    </row>
    <row r="26" spans="1:4" ht="14.25" customHeight="1" x14ac:dyDescent="0.2">
      <c r="A26" s="770" t="s">
        <v>513</v>
      </c>
      <c r="B26" s="198" t="s">
        <v>672</v>
      </c>
      <c r="C26" s="631">
        <v>16.920000000000002</v>
      </c>
      <c r="D26" s="199">
        <v>4.9627791563275476</v>
      </c>
    </row>
    <row r="27" spans="1:4" ht="14.25" customHeight="1" x14ac:dyDescent="0.2">
      <c r="A27" s="792">
        <v>2022</v>
      </c>
      <c r="B27" s="198" t="s">
        <v>690</v>
      </c>
      <c r="C27" s="631">
        <v>17.75</v>
      </c>
      <c r="D27" s="199">
        <v>4.905437352245853</v>
      </c>
    </row>
    <row r="28" spans="1:4" ht="14.25" customHeight="1" x14ac:dyDescent="0.2">
      <c r="A28" s="649" t="s">
        <v>259</v>
      </c>
      <c r="B28"/>
      <c r="C28"/>
      <c r="D28" s="79" t="s">
        <v>575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583</v>
      </c>
      <c r="B1" s="53"/>
      <c r="C1" s="53"/>
      <c r="D1" s="53"/>
      <c r="E1" s="53"/>
      <c r="F1" s="6"/>
    </row>
    <row r="2" spans="1:6" x14ac:dyDescent="0.2">
      <c r="A2" s="54"/>
      <c r="B2" s="54"/>
      <c r="C2" s="54"/>
      <c r="D2" s="54"/>
      <c r="E2" s="54"/>
      <c r="F2" s="55" t="s">
        <v>105</v>
      </c>
    </row>
    <row r="3" spans="1:6" ht="14.65" customHeight="1" x14ac:dyDescent="0.2">
      <c r="A3" s="56"/>
      <c r="B3" s="801" t="s">
        <v>638</v>
      </c>
      <c r="C3" s="803" t="s">
        <v>423</v>
      </c>
      <c r="D3" s="801" t="s">
        <v>627</v>
      </c>
      <c r="E3" s="803" t="s">
        <v>423</v>
      </c>
      <c r="F3" s="805" t="s">
        <v>639</v>
      </c>
    </row>
    <row r="4" spans="1:6" ht="14.65" customHeight="1" x14ac:dyDescent="0.2">
      <c r="A4" s="503"/>
      <c r="B4" s="802"/>
      <c r="C4" s="804"/>
      <c r="D4" s="802"/>
      <c r="E4" s="804"/>
      <c r="F4" s="806"/>
    </row>
    <row r="5" spans="1:6" x14ac:dyDescent="0.2">
      <c r="A5" s="3" t="s">
        <v>107</v>
      </c>
      <c r="B5" s="95">
        <v>2918.6689261488482</v>
      </c>
      <c r="C5" s="187">
        <v>2.6410776005068048</v>
      </c>
      <c r="D5" s="95">
        <v>4901.9519919747781</v>
      </c>
      <c r="E5" s="187">
        <v>3.8871252162513166</v>
      </c>
      <c r="F5" s="187">
        <v>-40.45904711169873</v>
      </c>
    </row>
    <row r="6" spans="1:6" x14ac:dyDescent="0.2">
      <c r="A6" s="3" t="s">
        <v>108</v>
      </c>
      <c r="B6" s="95">
        <v>45139.415942167434</v>
      </c>
      <c r="C6" s="187">
        <v>40.846256756542552</v>
      </c>
      <c r="D6" s="95">
        <v>56162.26234833285</v>
      </c>
      <c r="E6" s="187">
        <v>44.535268100000138</v>
      </c>
      <c r="F6" s="187">
        <v>-19.626784864539246</v>
      </c>
    </row>
    <row r="7" spans="1:6" x14ac:dyDescent="0.2">
      <c r="A7" s="3" t="s">
        <v>109</v>
      </c>
      <c r="B7" s="95">
        <v>27911.199484092864</v>
      </c>
      <c r="C7" s="187">
        <v>25.256596628786447</v>
      </c>
      <c r="D7" s="95">
        <v>30896.861564918319</v>
      </c>
      <c r="E7" s="187">
        <v>24.500437762067349</v>
      </c>
      <c r="F7" s="187">
        <v>-9.6633183100237918</v>
      </c>
    </row>
    <row r="8" spans="1:6" x14ac:dyDescent="0.2">
      <c r="A8" s="3" t="s">
        <v>110</v>
      </c>
      <c r="B8" s="95">
        <v>15193.596949819197</v>
      </c>
      <c r="C8" s="187">
        <v>13.748550997267017</v>
      </c>
      <c r="D8" s="95">
        <v>15218</v>
      </c>
      <c r="E8" s="187">
        <v>12.067493039049921</v>
      </c>
      <c r="F8" s="187">
        <v>-0.16035648692865617</v>
      </c>
    </row>
    <row r="9" spans="1:6" x14ac:dyDescent="0.2">
      <c r="A9" s="3" t="s">
        <v>111</v>
      </c>
      <c r="B9" s="95">
        <v>18448.329927635179</v>
      </c>
      <c r="C9" s="187">
        <v>16.693729974686335</v>
      </c>
      <c r="D9" s="95">
        <v>18024.937995223081</v>
      </c>
      <c r="E9" s="187">
        <v>14.293324601567944</v>
      </c>
      <c r="F9" s="187">
        <v>2.348923100452851</v>
      </c>
    </row>
    <row r="10" spans="1:6" x14ac:dyDescent="0.2">
      <c r="A10" s="3" t="s">
        <v>112</v>
      </c>
      <c r="B10" s="95">
        <v>617.32795930065924</v>
      </c>
      <c r="C10" s="187">
        <v>0.55861458998258418</v>
      </c>
      <c r="D10" s="95">
        <v>313.31804719594913</v>
      </c>
      <c r="E10" s="187">
        <v>0.24845336795543638</v>
      </c>
      <c r="F10" s="187">
        <v>97.029173654520534</v>
      </c>
    </row>
    <row r="11" spans="1:6" x14ac:dyDescent="0.2">
      <c r="A11" s="3" t="s">
        <v>113</v>
      </c>
      <c r="B11" s="95">
        <v>281.99354144453991</v>
      </c>
      <c r="C11" s="187">
        <v>0.25517345222826404</v>
      </c>
      <c r="D11" s="95">
        <v>590.05382631126406</v>
      </c>
      <c r="E11" s="187">
        <v>0.4678979131078953</v>
      </c>
      <c r="F11" s="187">
        <v>-52.208844537551869</v>
      </c>
    </row>
    <row r="12" spans="1:6" x14ac:dyDescent="0.2">
      <c r="A12" s="60" t="s">
        <v>114</v>
      </c>
      <c r="B12" s="473">
        <v>110510.53273060871</v>
      </c>
      <c r="C12" s="474">
        <v>100</v>
      </c>
      <c r="D12" s="473">
        <v>126107.38577395624</v>
      </c>
      <c r="E12" s="474">
        <v>100</v>
      </c>
      <c r="F12" s="474">
        <v>-12.367914018378292</v>
      </c>
    </row>
    <row r="13" spans="1:6" x14ac:dyDescent="0.2">
      <c r="A13" s="3"/>
      <c r="B13" s="3"/>
      <c r="C13" s="3"/>
      <c r="D13" s="3"/>
      <c r="E13" s="3"/>
      <c r="F13" s="55" t="s">
        <v>575</v>
      </c>
    </row>
    <row r="14" spans="1:6" x14ac:dyDescent="0.2">
      <c r="A14" s="475"/>
      <c r="B14" s="1"/>
      <c r="C14" s="1"/>
      <c r="D14" s="1"/>
      <c r="E14" s="1"/>
      <c r="F14" s="1"/>
    </row>
    <row r="15" spans="1:6" x14ac:dyDescent="0.2">
      <c r="A15" s="50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484</v>
      </c>
      <c r="B1" s="53"/>
      <c r="C1" s="53"/>
      <c r="D1" s="6"/>
      <c r="E1" s="6"/>
      <c r="F1" s="6"/>
    </row>
    <row r="2" spans="1:6" x14ac:dyDescent="0.2">
      <c r="A2" s="54"/>
      <c r="B2" s="54"/>
      <c r="C2" s="54"/>
      <c r="D2" s="65"/>
      <c r="E2" s="65"/>
      <c r="F2" s="55" t="s">
        <v>260</v>
      </c>
    </row>
    <row r="3" spans="1:6" x14ac:dyDescent="0.2">
      <c r="A3" s="56"/>
      <c r="B3" s="812" t="s">
        <v>261</v>
      </c>
      <c r="C3" s="812"/>
      <c r="D3" s="812"/>
      <c r="E3" s="811" t="s">
        <v>262</v>
      </c>
      <c r="F3" s="811"/>
    </row>
    <row r="4" spans="1:6" x14ac:dyDescent="0.2">
      <c r="A4" s="66"/>
      <c r="B4" s="201" t="s">
        <v>684</v>
      </c>
      <c r="C4" s="202" t="s">
        <v>676</v>
      </c>
      <c r="D4" s="201" t="s">
        <v>691</v>
      </c>
      <c r="E4" s="185" t="s">
        <v>263</v>
      </c>
      <c r="F4" s="184" t="s">
        <v>264</v>
      </c>
    </row>
    <row r="5" spans="1:6" x14ac:dyDescent="0.2">
      <c r="A5" s="432" t="s">
        <v>486</v>
      </c>
      <c r="B5" s="90">
        <v>150.9698684612903</v>
      </c>
      <c r="C5" s="90">
        <v>147.9506968774194</v>
      </c>
      <c r="D5" s="90">
        <v>121.35937536774193</v>
      </c>
      <c r="E5" s="90">
        <v>2.0406606035606267</v>
      </c>
      <c r="F5" s="90">
        <v>24.399015736380449</v>
      </c>
    </row>
    <row r="6" spans="1:6" x14ac:dyDescent="0.2">
      <c r="A6" s="66" t="s">
        <v>485</v>
      </c>
      <c r="B6" s="97">
        <v>138.76171926129032</v>
      </c>
      <c r="C6" s="199">
        <v>134.69034566451612</v>
      </c>
      <c r="D6" s="97">
        <v>109.68723149677419</v>
      </c>
      <c r="E6" s="97">
        <v>3.0227657199092057</v>
      </c>
      <c r="F6" s="97">
        <v>26.506720397415801</v>
      </c>
    </row>
    <row r="7" spans="1:6" x14ac:dyDescent="0.2">
      <c r="F7" s="55" t="s">
        <v>575</v>
      </c>
    </row>
    <row r="13" spans="1:6" x14ac:dyDescent="0.2">
      <c r="C13" s="1" t="s">
        <v>372</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99" t="s">
        <v>265</v>
      </c>
      <c r="B1" s="799"/>
      <c r="C1" s="799"/>
      <c r="D1" s="3"/>
      <c r="E1" s="3"/>
    </row>
    <row r="2" spans="1:38" x14ac:dyDescent="0.2">
      <c r="A2" s="800"/>
      <c r="B2" s="799"/>
      <c r="C2" s="799"/>
      <c r="D2" s="3"/>
      <c r="E2" s="55" t="s">
        <v>260</v>
      </c>
    </row>
    <row r="3" spans="1:38" x14ac:dyDescent="0.2">
      <c r="A3" s="57"/>
      <c r="B3" s="203" t="s">
        <v>266</v>
      </c>
      <c r="C3" s="203" t="s">
        <v>267</v>
      </c>
      <c r="D3" s="203" t="s">
        <v>268</v>
      </c>
      <c r="E3" s="203" t="s">
        <v>269</v>
      </c>
    </row>
    <row r="4" spans="1:38" x14ac:dyDescent="0.2">
      <c r="A4" s="204" t="s">
        <v>270</v>
      </c>
      <c r="B4" s="205">
        <v>150.9698684612903</v>
      </c>
      <c r="C4" s="206">
        <v>26.201382129645424</v>
      </c>
      <c r="D4" s="206">
        <v>47.4113140542255</v>
      </c>
      <c r="E4" s="206">
        <v>77.35717227741938</v>
      </c>
      <c r="F4" s="623"/>
      <c r="G4" s="623"/>
      <c r="H4" s="623"/>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271</v>
      </c>
      <c r="B5" s="208">
        <v>172.47419354838709</v>
      </c>
      <c r="C5" s="92">
        <v>27.537896448902142</v>
      </c>
      <c r="D5" s="92">
        <v>65.449813228517186</v>
      </c>
      <c r="E5" s="92">
        <v>79.48648387096776</v>
      </c>
      <c r="F5" s="623"/>
      <c r="G5" s="623"/>
      <c r="M5" s="624"/>
      <c r="N5" s="624"/>
      <c r="O5" s="624"/>
      <c r="P5" s="624"/>
      <c r="Q5" s="624"/>
      <c r="R5" s="624"/>
      <c r="S5" s="624"/>
      <c r="T5" s="624"/>
      <c r="U5" s="624"/>
      <c r="V5" s="624"/>
      <c r="W5" s="624"/>
      <c r="X5" s="624"/>
      <c r="Y5" s="624"/>
      <c r="Z5" s="624"/>
      <c r="AA5" s="624"/>
      <c r="AB5" s="624"/>
      <c r="AC5" s="624"/>
      <c r="AD5" s="624"/>
      <c r="AE5" s="283"/>
      <c r="AF5" s="283"/>
      <c r="AG5" s="283"/>
      <c r="AH5" s="283"/>
      <c r="AI5" s="283"/>
      <c r="AJ5" s="283"/>
      <c r="AK5" s="283"/>
      <c r="AL5" s="283"/>
    </row>
    <row r="6" spans="1:38" x14ac:dyDescent="0.2">
      <c r="A6" s="207" t="s">
        <v>272</v>
      </c>
      <c r="B6" s="208">
        <v>141.15161290322581</v>
      </c>
      <c r="C6" s="92">
        <v>23.525268817204307</v>
      </c>
      <c r="D6" s="92">
        <v>48.926763440860199</v>
      </c>
      <c r="E6" s="92">
        <v>68.699580645161305</v>
      </c>
      <c r="F6" s="623"/>
      <c r="G6" s="623"/>
      <c r="M6" s="624"/>
      <c r="N6" s="624"/>
      <c r="O6" s="624"/>
      <c r="P6" s="624"/>
      <c r="Q6" s="624"/>
      <c r="R6" s="624"/>
      <c r="S6" s="624"/>
      <c r="T6" s="624"/>
      <c r="U6" s="624"/>
      <c r="V6" s="624"/>
      <c r="W6" s="624"/>
      <c r="X6" s="624"/>
      <c r="Y6" s="624"/>
      <c r="Z6" s="624"/>
      <c r="AA6" s="624"/>
      <c r="AB6" s="624"/>
      <c r="AC6" s="624"/>
      <c r="AD6" s="624"/>
      <c r="AE6" s="283"/>
      <c r="AF6" s="283"/>
      <c r="AG6" s="283"/>
      <c r="AH6" s="283"/>
      <c r="AI6" s="283"/>
      <c r="AJ6" s="283"/>
      <c r="AK6" s="283"/>
      <c r="AL6" s="283"/>
    </row>
    <row r="7" spans="1:38" x14ac:dyDescent="0.2">
      <c r="A7" s="207" t="s">
        <v>234</v>
      </c>
      <c r="B7" s="208">
        <v>163.90441935483869</v>
      </c>
      <c r="C7" s="92">
        <v>28.446221540922419</v>
      </c>
      <c r="D7" s="92">
        <v>60.016133297787235</v>
      </c>
      <c r="E7" s="92">
        <v>75.442064516129037</v>
      </c>
      <c r="F7" s="623"/>
      <c r="G7" s="623"/>
      <c r="N7" s="624"/>
      <c r="O7" s="624"/>
      <c r="P7" s="624"/>
      <c r="Q7" s="624"/>
      <c r="R7" s="624"/>
      <c r="S7" s="624"/>
      <c r="T7" s="624"/>
      <c r="U7" s="624"/>
      <c r="V7" s="624"/>
      <c r="W7" s="624"/>
      <c r="X7" s="624"/>
      <c r="Y7" s="624"/>
      <c r="Z7" s="624"/>
      <c r="AA7" s="624"/>
      <c r="AB7" s="624"/>
      <c r="AC7" s="624"/>
      <c r="AD7" s="624"/>
      <c r="AE7" s="283"/>
      <c r="AF7" s="283"/>
      <c r="AG7" s="283"/>
      <c r="AH7" s="283"/>
      <c r="AI7" s="283"/>
      <c r="AJ7" s="283"/>
      <c r="AK7" s="283"/>
      <c r="AL7" s="283"/>
    </row>
    <row r="8" spans="1:38" x14ac:dyDescent="0.2">
      <c r="A8" s="207" t="s">
        <v>273</v>
      </c>
      <c r="B8" s="208">
        <v>120.21174193548384</v>
      </c>
      <c r="C8" s="92">
        <v>20.035290322580643</v>
      </c>
      <c r="D8" s="92">
        <v>36.302161290322552</v>
      </c>
      <c r="E8" s="92">
        <v>63.874290322580649</v>
      </c>
      <c r="F8" s="623"/>
      <c r="G8" s="623"/>
      <c r="N8" s="624"/>
      <c r="O8" s="624"/>
      <c r="P8" s="624"/>
      <c r="Q8" s="624"/>
      <c r="R8" s="624"/>
      <c r="S8" s="624"/>
      <c r="T8" s="624"/>
      <c r="U8" s="624"/>
      <c r="V8" s="624"/>
      <c r="W8" s="624"/>
      <c r="X8" s="624"/>
      <c r="Y8" s="624"/>
      <c r="Z8" s="624"/>
      <c r="AA8" s="624"/>
      <c r="AB8" s="624"/>
      <c r="AC8" s="624"/>
      <c r="AD8" s="624"/>
      <c r="AE8" s="283"/>
      <c r="AF8" s="283"/>
      <c r="AG8" s="283"/>
      <c r="AH8" s="283"/>
      <c r="AI8" s="283"/>
      <c r="AJ8" s="283"/>
      <c r="AK8" s="283"/>
      <c r="AL8" s="283"/>
    </row>
    <row r="9" spans="1:38" x14ac:dyDescent="0.2">
      <c r="A9" s="207" t="s">
        <v>274</v>
      </c>
      <c r="B9" s="208">
        <v>132.33896774193551</v>
      </c>
      <c r="C9" s="92">
        <v>21.129751152073737</v>
      </c>
      <c r="D9" s="92">
        <v>43.970087557603719</v>
      </c>
      <c r="E9" s="92">
        <v>67.239129032258049</v>
      </c>
      <c r="F9" s="623"/>
      <c r="G9" s="623"/>
    </row>
    <row r="10" spans="1:38" x14ac:dyDescent="0.2">
      <c r="A10" s="207" t="s">
        <v>275</v>
      </c>
      <c r="B10" s="208">
        <v>149.79083870967742</v>
      </c>
      <c r="C10" s="92">
        <v>29.958167741935483</v>
      </c>
      <c r="D10" s="92">
        <v>51.293993548387093</v>
      </c>
      <c r="E10" s="92">
        <v>68.53867741935484</v>
      </c>
      <c r="F10" s="623"/>
      <c r="G10" s="623"/>
    </row>
    <row r="11" spans="1:38" x14ac:dyDescent="0.2">
      <c r="A11" s="207" t="s">
        <v>276</v>
      </c>
      <c r="B11" s="208">
        <v>181.50129032258064</v>
      </c>
      <c r="C11" s="92">
        <v>36.300258064516129</v>
      </c>
      <c r="D11" s="92">
        <v>62.819741935483862</v>
      </c>
      <c r="E11" s="92">
        <v>82.381290322580654</v>
      </c>
      <c r="F11" s="623"/>
      <c r="G11" s="623"/>
    </row>
    <row r="12" spans="1:38" x14ac:dyDescent="0.2">
      <c r="A12" s="207" t="s">
        <v>277</v>
      </c>
      <c r="B12" s="208">
        <v>147.50322580645161</v>
      </c>
      <c r="C12" s="92">
        <v>24.583870967741937</v>
      </c>
      <c r="D12" s="92">
        <v>54.364935483870973</v>
      </c>
      <c r="E12" s="92">
        <v>68.5544193548387</v>
      </c>
      <c r="F12" s="623"/>
      <c r="G12" s="623"/>
    </row>
    <row r="13" spans="1:38" x14ac:dyDescent="0.2">
      <c r="A13" s="207" t="s">
        <v>278</v>
      </c>
      <c r="B13" s="208">
        <v>133.32012903225808</v>
      </c>
      <c r="C13" s="92">
        <v>24.041334743521951</v>
      </c>
      <c r="D13" s="92">
        <v>44.549116869381287</v>
      </c>
      <c r="E13" s="92">
        <v>64.729677419354843</v>
      </c>
      <c r="F13" s="623"/>
      <c r="G13" s="623"/>
    </row>
    <row r="14" spans="1:38" x14ac:dyDescent="0.2">
      <c r="A14" s="207" t="s">
        <v>205</v>
      </c>
      <c r="B14" s="208">
        <v>157.60967741935482</v>
      </c>
      <c r="C14" s="92">
        <v>26.268279569892471</v>
      </c>
      <c r="D14" s="92">
        <v>56.299913978494629</v>
      </c>
      <c r="E14" s="92">
        <v>75.041483870967724</v>
      </c>
      <c r="F14" s="623"/>
      <c r="G14" s="623"/>
    </row>
    <row r="15" spans="1:38" x14ac:dyDescent="0.2">
      <c r="A15" s="207" t="s">
        <v>279</v>
      </c>
      <c r="B15" s="208">
        <v>186.7032258064516</v>
      </c>
      <c r="C15" s="92">
        <v>36.136108220603532</v>
      </c>
      <c r="D15" s="92">
        <v>72.240956295525493</v>
      </c>
      <c r="E15" s="92">
        <v>78.326161290322574</v>
      </c>
      <c r="F15" s="623"/>
      <c r="G15" s="623"/>
    </row>
    <row r="16" spans="1:38" x14ac:dyDescent="0.2">
      <c r="A16" s="207" t="s">
        <v>235</v>
      </c>
      <c r="B16" s="209">
        <v>168.45019354838709</v>
      </c>
      <c r="C16" s="196">
        <v>28.075032258064514</v>
      </c>
      <c r="D16" s="196">
        <v>69.129903225806459</v>
      </c>
      <c r="E16" s="196">
        <v>71.245258064516122</v>
      </c>
      <c r="F16" s="623"/>
      <c r="G16" s="623"/>
    </row>
    <row r="17" spans="1:13" x14ac:dyDescent="0.2">
      <c r="A17" s="207" t="s">
        <v>236</v>
      </c>
      <c r="B17" s="208">
        <v>176.28387096774193</v>
      </c>
      <c r="C17" s="92">
        <v>34.119458896982309</v>
      </c>
      <c r="D17" s="92">
        <v>71.337250780437046</v>
      </c>
      <c r="E17" s="92">
        <v>70.827161290322579</v>
      </c>
      <c r="F17" s="623"/>
      <c r="G17" s="623"/>
    </row>
    <row r="18" spans="1:13" x14ac:dyDescent="0.2">
      <c r="A18" s="207" t="s">
        <v>280</v>
      </c>
      <c r="B18" s="208">
        <v>132.17699999999999</v>
      </c>
      <c r="C18" s="92">
        <v>28.100622047244094</v>
      </c>
      <c r="D18" s="92">
        <v>34.413377952755901</v>
      </c>
      <c r="E18" s="92">
        <v>69.662999999999997</v>
      </c>
      <c r="F18" s="623"/>
      <c r="G18" s="623"/>
    </row>
    <row r="19" spans="1:13" x14ac:dyDescent="0.2">
      <c r="A19" s="3" t="s">
        <v>281</v>
      </c>
      <c r="B19" s="208">
        <v>169.27677419354839</v>
      </c>
      <c r="C19" s="92">
        <v>31.653380540257018</v>
      </c>
      <c r="D19" s="92">
        <v>65.67100655651717</v>
      </c>
      <c r="E19" s="92">
        <v>71.952387096774203</v>
      </c>
      <c r="F19" s="623"/>
      <c r="G19" s="623"/>
    </row>
    <row r="20" spans="1:13" x14ac:dyDescent="0.2">
      <c r="A20" s="3" t="s">
        <v>206</v>
      </c>
      <c r="B20" s="208">
        <v>174.73390322580647</v>
      </c>
      <c r="C20" s="92">
        <v>31.509392384981499</v>
      </c>
      <c r="D20" s="92">
        <v>72.840123744050786</v>
      </c>
      <c r="E20" s="92">
        <v>70.384387096774191</v>
      </c>
      <c r="F20" s="623"/>
      <c r="G20" s="623"/>
    </row>
    <row r="21" spans="1:13" x14ac:dyDescent="0.2">
      <c r="A21" s="3" t="s">
        <v>282</v>
      </c>
      <c r="B21" s="208">
        <v>148.11396774193548</v>
      </c>
      <c r="C21" s="92">
        <v>25.705729938683017</v>
      </c>
      <c r="D21" s="92">
        <v>52.341463609704064</v>
      </c>
      <c r="E21" s="92">
        <v>70.066774193548397</v>
      </c>
      <c r="F21" s="623"/>
      <c r="G21" s="623"/>
    </row>
    <row r="22" spans="1:13" x14ac:dyDescent="0.2">
      <c r="A22" s="195" t="s">
        <v>283</v>
      </c>
      <c r="B22" s="208">
        <v>145.43435483870968</v>
      </c>
      <c r="C22" s="92">
        <v>25.240673153825647</v>
      </c>
      <c r="D22" s="92">
        <v>46.599907491335649</v>
      </c>
      <c r="E22" s="92">
        <v>73.593774193548384</v>
      </c>
      <c r="F22" s="623"/>
      <c r="G22" s="623"/>
    </row>
    <row r="23" spans="1:13" x14ac:dyDescent="0.2">
      <c r="A23" s="195" t="s">
        <v>284</v>
      </c>
      <c r="B23" s="210">
        <v>147.93870967741935</v>
      </c>
      <c r="C23" s="211">
        <v>21.495368072787432</v>
      </c>
      <c r="D23" s="211">
        <v>52.645244830438372</v>
      </c>
      <c r="E23" s="211">
        <v>73.798096774193553</v>
      </c>
      <c r="F23" s="623"/>
      <c r="G23" s="623"/>
    </row>
    <row r="24" spans="1:13" x14ac:dyDescent="0.2">
      <c r="A24" s="195" t="s">
        <v>285</v>
      </c>
      <c r="B24" s="210">
        <v>134</v>
      </c>
      <c r="C24" s="211">
        <v>20.440677966101696</v>
      </c>
      <c r="D24" s="211">
        <v>54.938322033898295</v>
      </c>
      <c r="E24" s="211">
        <v>58.621000000000002</v>
      </c>
      <c r="F24" s="623"/>
      <c r="G24" s="623"/>
    </row>
    <row r="25" spans="1:13" x14ac:dyDescent="0.2">
      <c r="A25" s="195" t="s">
        <v>549</v>
      </c>
      <c r="B25" s="210">
        <v>198.48387096774192</v>
      </c>
      <c r="C25" s="211">
        <v>34.447613969608106</v>
      </c>
      <c r="D25" s="211">
        <v>83.102515062649928</v>
      </c>
      <c r="E25" s="211">
        <v>80.93374193548388</v>
      </c>
      <c r="F25" s="623"/>
      <c r="G25" s="623"/>
    </row>
    <row r="26" spans="1:13" x14ac:dyDescent="0.2">
      <c r="A26" s="3" t="s">
        <v>286</v>
      </c>
      <c r="B26" s="210">
        <v>126.03190322580645</v>
      </c>
      <c r="C26" s="211">
        <v>23.566941253606085</v>
      </c>
      <c r="D26" s="211">
        <v>34.551929714135838</v>
      </c>
      <c r="E26" s="211">
        <v>67.913032258064518</v>
      </c>
      <c r="F26" s="623"/>
      <c r="G26" s="623"/>
    </row>
    <row r="27" spans="1:13" x14ac:dyDescent="0.2">
      <c r="A27" s="195" t="s">
        <v>237</v>
      </c>
      <c r="B27" s="210">
        <v>170.74516129032259</v>
      </c>
      <c r="C27" s="211">
        <v>31.927956989247317</v>
      </c>
      <c r="D27" s="211">
        <v>64.797978494623649</v>
      </c>
      <c r="E27" s="211">
        <v>74.019225806451615</v>
      </c>
      <c r="F27" s="623"/>
      <c r="G27" s="623"/>
    </row>
    <row r="28" spans="1:13" x14ac:dyDescent="0.2">
      <c r="A28" s="195" t="s">
        <v>551</v>
      </c>
      <c r="B28" s="208">
        <v>146.56758064516129</v>
      </c>
      <c r="C28" s="92">
        <v>25.437348707011463</v>
      </c>
      <c r="D28" s="92">
        <v>52.239199680085292</v>
      </c>
      <c r="E28" s="92">
        <v>68.891032258064527</v>
      </c>
      <c r="F28" s="623"/>
      <c r="G28" s="623"/>
    </row>
    <row r="29" spans="1:13" x14ac:dyDescent="0.2">
      <c r="A29" s="3" t="s">
        <v>287</v>
      </c>
      <c r="B29" s="210">
        <v>127.55719354838712</v>
      </c>
      <c r="C29" s="211">
        <v>20.366274600162651</v>
      </c>
      <c r="D29" s="211">
        <v>37.883564109514793</v>
      </c>
      <c r="E29" s="211">
        <v>69.307354838709671</v>
      </c>
      <c r="F29" s="623"/>
      <c r="G29" s="623"/>
    </row>
    <row r="30" spans="1:13" x14ac:dyDescent="0.2">
      <c r="A30" s="664" t="s">
        <v>238</v>
      </c>
      <c r="B30" s="208">
        <v>175.29838709677421</v>
      </c>
      <c r="C30" s="92">
        <v>35.059677419354841</v>
      </c>
      <c r="D30" s="92">
        <v>59.344193548387096</v>
      </c>
      <c r="E30" s="92">
        <v>80.894516129032269</v>
      </c>
      <c r="F30" s="623"/>
      <c r="G30" s="623"/>
    </row>
    <row r="31" spans="1:13" x14ac:dyDescent="0.2">
      <c r="A31" s="665" t="s">
        <v>288</v>
      </c>
      <c r="B31" s="666">
        <v>162.85685997433936</v>
      </c>
      <c r="C31" s="666">
        <v>28.778880577647158</v>
      </c>
      <c r="D31" s="666">
        <v>59.448398751530917</v>
      </c>
      <c r="E31" s="666">
        <v>74.629580645161283</v>
      </c>
      <c r="F31" s="623"/>
      <c r="G31" s="623"/>
    </row>
    <row r="32" spans="1:13" x14ac:dyDescent="0.2">
      <c r="A32" s="663" t="s">
        <v>289</v>
      </c>
      <c r="B32" s="662">
        <v>168.94384478021186</v>
      </c>
      <c r="C32" s="662">
        <v>29.13839831575083</v>
      </c>
      <c r="D32" s="662">
        <v>64.279731098442511</v>
      </c>
      <c r="E32" s="662">
        <v>75.525715366018517</v>
      </c>
      <c r="F32" s="623"/>
      <c r="G32" s="623"/>
      <c r="M32" s="624"/>
    </row>
    <row r="33" spans="1:13" x14ac:dyDescent="0.2">
      <c r="A33" s="661" t="s">
        <v>290</v>
      </c>
      <c r="B33" s="667">
        <v>17.973976318921558</v>
      </c>
      <c r="C33" s="667">
        <v>2.9370161861054065</v>
      </c>
      <c r="D33" s="667">
        <v>16.868417044217011</v>
      </c>
      <c r="E33" s="667">
        <v>-1.8314569114008634</v>
      </c>
      <c r="F33" s="623"/>
      <c r="G33" s="623"/>
      <c r="M33" s="624"/>
    </row>
    <row r="34" spans="1:13" x14ac:dyDescent="0.2">
      <c r="A34" s="80"/>
      <c r="B34" s="3"/>
      <c r="C34" s="3"/>
      <c r="D34" s="3"/>
      <c r="E34" s="55" t="s">
        <v>575</v>
      </c>
    </row>
    <row r="35" spans="1:13" s="1" customFormat="1" x14ac:dyDescent="0.2">
      <c r="B35" s="623"/>
      <c r="C35" s="623"/>
      <c r="D35" s="623"/>
      <c r="E35" s="623"/>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99" t="s">
        <v>291</v>
      </c>
      <c r="B1" s="799"/>
      <c r="C1" s="799"/>
      <c r="D1" s="3"/>
      <c r="E1" s="3"/>
    </row>
    <row r="2" spans="1:36" x14ac:dyDescent="0.2">
      <c r="A2" s="800"/>
      <c r="B2" s="799"/>
      <c r="C2" s="799"/>
      <c r="D2" s="3"/>
      <c r="E2" s="55" t="s">
        <v>260</v>
      </c>
    </row>
    <row r="3" spans="1:36" x14ac:dyDescent="0.2">
      <c r="A3" s="57"/>
      <c r="B3" s="203" t="s">
        <v>266</v>
      </c>
      <c r="C3" s="203" t="s">
        <v>267</v>
      </c>
      <c r="D3" s="203" t="s">
        <v>268</v>
      </c>
      <c r="E3" s="203" t="s">
        <v>269</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270</v>
      </c>
      <c r="B4" s="205">
        <v>138.76171926129032</v>
      </c>
      <c r="C4" s="206">
        <v>24.082612433777658</v>
      </c>
      <c r="D4" s="206">
        <v>38.042314062996525</v>
      </c>
      <c r="E4" s="206">
        <v>76.636792764516144</v>
      </c>
      <c r="F4" s="623"/>
      <c r="G4" s="623"/>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283"/>
      <c r="AH4" s="283"/>
      <c r="AI4" s="283"/>
      <c r="AJ4" s="283"/>
    </row>
    <row r="5" spans="1:36" x14ac:dyDescent="0.2">
      <c r="A5" s="207" t="s">
        <v>271</v>
      </c>
      <c r="B5" s="208">
        <v>158.84516129032258</v>
      </c>
      <c r="C5" s="92">
        <v>25.361832474925453</v>
      </c>
      <c r="D5" s="92">
        <v>47.040006234751957</v>
      </c>
      <c r="E5" s="92">
        <v>86.443322580645173</v>
      </c>
      <c r="G5" s="623"/>
      <c r="H5" s="625"/>
      <c r="I5" s="625"/>
      <c r="J5" s="625"/>
      <c r="K5" s="625"/>
      <c r="L5" s="624"/>
      <c r="M5" s="624"/>
      <c r="N5" s="624"/>
      <c r="O5" s="624"/>
      <c r="P5" s="624"/>
      <c r="Q5" s="624"/>
      <c r="R5" s="624"/>
      <c r="S5" s="624"/>
      <c r="T5" s="624"/>
      <c r="U5" s="624"/>
      <c r="V5" s="624"/>
      <c r="W5" s="624"/>
      <c r="X5" s="624"/>
      <c r="Y5" s="624"/>
      <c r="Z5" s="624"/>
      <c r="AA5" s="624"/>
      <c r="AB5" s="624"/>
      <c r="AC5" s="624"/>
      <c r="AD5" s="624"/>
      <c r="AE5" s="624"/>
      <c r="AF5" s="624"/>
      <c r="AG5" s="283"/>
      <c r="AH5" s="283"/>
      <c r="AI5" s="283"/>
      <c r="AJ5" s="283"/>
    </row>
    <row r="6" spans="1:36" x14ac:dyDescent="0.2">
      <c r="A6" s="207" t="s">
        <v>272</v>
      </c>
      <c r="B6" s="208">
        <v>140.04838709677421</v>
      </c>
      <c r="C6" s="92">
        <v>23.341397849462371</v>
      </c>
      <c r="D6" s="92">
        <v>40.51298924731185</v>
      </c>
      <c r="E6" s="92">
        <v>76.193999999999988</v>
      </c>
      <c r="G6" s="623"/>
      <c r="L6" s="624"/>
      <c r="M6" s="624"/>
      <c r="N6" s="624"/>
      <c r="O6" s="624"/>
      <c r="P6" s="624"/>
      <c r="Q6" s="624"/>
      <c r="R6" s="624"/>
      <c r="S6" s="624"/>
      <c r="T6" s="624"/>
      <c r="U6" s="624"/>
      <c r="V6" s="624"/>
      <c r="W6" s="624"/>
      <c r="X6" s="624"/>
      <c r="Y6" s="624"/>
      <c r="Z6" s="624"/>
      <c r="AA6" s="624"/>
      <c r="AB6" s="624"/>
      <c r="AC6" s="624"/>
      <c r="AD6" s="624"/>
      <c r="AE6" s="624"/>
      <c r="AF6" s="624"/>
      <c r="AG6" s="283"/>
      <c r="AH6" s="283"/>
      <c r="AI6" s="283"/>
      <c r="AJ6" s="283"/>
    </row>
    <row r="7" spans="1:36" x14ac:dyDescent="0.2">
      <c r="A7" s="207" t="s">
        <v>234</v>
      </c>
      <c r="B7" s="208">
        <v>167.24712903225807</v>
      </c>
      <c r="C7" s="92">
        <v>29.026361237003464</v>
      </c>
      <c r="D7" s="92">
        <v>60.016251666222338</v>
      </c>
      <c r="E7" s="92">
        <v>78.204516129032271</v>
      </c>
      <c r="G7" s="623"/>
      <c r="L7" s="625"/>
      <c r="M7" s="625"/>
      <c r="N7" s="625"/>
      <c r="O7" s="625"/>
      <c r="P7" s="625"/>
      <c r="Q7" s="625"/>
      <c r="R7" s="625"/>
      <c r="S7" s="625"/>
      <c r="T7" s="625"/>
      <c r="U7" s="625"/>
      <c r="V7" s="625"/>
      <c r="W7" s="625"/>
      <c r="X7" s="625"/>
      <c r="Y7" s="625"/>
      <c r="Z7" s="625"/>
      <c r="AA7" s="625"/>
      <c r="AB7" s="625"/>
      <c r="AC7" s="625"/>
      <c r="AD7" s="625"/>
      <c r="AE7" s="625"/>
      <c r="AF7" s="625"/>
      <c r="AG7" s="285"/>
      <c r="AH7" s="285"/>
      <c r="AI7" s="285"/>
      <c r="AJ7" s="285"/>
    </row>
    <row r="8" spans="1:36" x14ac:dyDescent="0.2">
      <c r="A8" s="207" t="s">
        <v>273</v>
      </c>
      <c r="B8" s="208">
        <v>122.81158064516129</v>
      </c>
      <c r="C8" s="92">
        <v>20.46859677419355</v>
      </c>
      <c r="D8" s="92">
        <v>33.029822580645138</v>
      </c>
      <c r="E8" s="92">
        <v>69.313161290322597</v>
      </c>
      <c r="G8" s="623"/>
    </row>
    <row r="9" spans="1:36" x14ac:dyDescent="0.2">
      <c r="A9" s="207" t="s">
        <v>274</v>
      </c>
      <c r="B9" s="208">
        <v>141.56867741935483</v>
      </c>
      <c r="C9" s="92">
        <v>22.603402277039848</v>
      </c>
      <c r="D9" s="92">
        <v>41.070017077798852</v>
      </c>
      <c r="E9" s="92">
        <v>77.895258064516128</v>
      </c>
      <c r="G9" s="623"/>
    </row>
    <row r="10" spans="1:36" x14ac:dyDescent="0.2">
      <c r="A10" s="207" t="s">
        <v>275</v>
      </c>
      <c r="B10" s="208">
        <v>148.60232258064516</v>
      </c>
      <c r="C10" s="92">
        <v>29.720464516129034</v>
      </c>
      <c r="D10" s="92">
        <v>40.663341935483864</v>
      </c>
      <c r="E10" s="92">
        <v>78.218516129032267</v>
      </c>
      <c r="G10" s="623"/>
    </row>
    <row r="11" spans="1:36" x14ac:dyDescent="0.2">
      <c r="A11" s="207" t="s">
        <v>276</v>
      </c>
      <c r="B11" s="208">
        <v>158.34867741935483</v>
      </c>
      <c r="C11" s="92">
        <v>31.669735483870966</v>
      </c>
      <c r="D11" s="92">
        <v>43.739329032258055</v>
      </c>
      <c r="E11" s="92">
        <v>82.939612903225807</v>
      </c>
      <c r="G11" s="623"/>
    </row>
    <row r="12" spans="1:36" x14ac:dyDescent="0.2">
      <c r="A12" s="207" t="s">
        <v>277</v>
      </c>
      <c r="B12" s="208">
        <v>138</v>
      </c>
      <c r="C12" s="92">
        <v>23.000000000000004</v>
      </c>
      <c r="D12" s="92">
        <v>39.765258064516132</v>
      </c>
      <c r="E12" s="92">
        <v>75.234741935483868</v>
      </c>
      <c r="G12" s="623"/>
    </row>
    <row r="13" spans="1:36" x14ac:dyDescent="0.2">
      <c r="A13" s="207" t="s">
        <v>278</v>
      </c>
      <c r="B13" s="208">
        <v>141.47219354838711</v>
      </c>
      <c r="C13" s="92">
        <v>25.51137916446325</v>
      </c>
      <c r="D13" s="92">
        <v>46.394007932310956</v>
      </c>
      <c r="E13" s="92">
        <v>69.566806451612905</v>
      </c>
      <c r="G13" s="623"/>
    </row>
    <row r="14" spans="1:36" x14ac:dyDescent="0.2">
      <c r="A14" s="207" t="s">
        <v>205</v>
      </c>
      <c r="B14" s="208">
        <v>140.39032258064518</v>
      </c>
      <c r="C14" s="92">
        <v>23.398387096774197</v>
      </c>
      <c r="D14" s="92">
        <v>37.199935483870988</v>
      </c>
      <c r="E14" s="92">
        <v>79.791999999999987</v>
      </c>
      <c r="G14" s="623"/>
    </row>
    <row r="15" spans="1:36" x14ac:dyDescent="0.2">
      <c r="A15" s="207" t="s">
        <v>279</v>
      </c>
      <c r="B15" s="208">
        <v>176.16129032258064</v>
      </c>
      <c r="C15" s="92">
        <v>34.095733610822059</v>
      </c>
      <c r="D15" s="92">
        <v>51.052008324661806</v>
      </c>
      <c r="E15" s="92">
        <v>91.013548387096776</v>
      </c>
      <c r="G15" s="623"/>
    </row>
    <row r="16" spans="1:36" x14ac:dyDescent="0.2">
      <c r="A16" s="207" t="s">
        <v>235</v>
      </c>
      <c r="B16" s="209">
        <v>159.79670967741936</v>
      </c>
      <c r="C16" s="196">
        <v>26.632784946236562</v>
      </c>
      <c r="D16" s="196">
        <v>60.910118279569893</v>
      </c>
      <c r="E16" s="196">
        <v>72.253806451612903</v>
      </c>
      <c r="G16" s="623"/>
    </row>
    <row r="17" spans="1:11" x14ac:dyDescent="0.2">
      <c r="A17" s="207" t="s">
        <v>236</v>
      </c>
      <c r="B17" s="208">
        <v>150.06451612903226</v>
      </c>
      <c r="C17" s="92">
        <v>29.044745057232049</v>
      </c>
      <c r="D17" s="92">
        <v>42.249738813735704</v>
      </c>
      <c r="E17" s="92">
        <v>78.770032258064504</v>
      </c>
      <c r="G17" s="623"/>
    </row>
    <row r="18" spans="1:11" x14ac:dyDescent="0.2">
      <c r="A18" s="207" t="s">
        <v>280</v>
      </c>
      <c r="B18" s="208">
        <v>131.8936129032258</v>
      </c>
      <c r="C18" s="92">
        <v>28.040374396748796</v>
      </c>
      <c r="D18" s="92">
        <v>31.665561087122164</v>
      </c>
      <c r="E18" s="92">
        <v>72.187677419354841</v>
      </c>
      <c r="G18" s="623"/>
    </row>
    <row r="19" spans="1:11" x14ac:dyDescent="0.2">
      <c r="A19" s="3" t="s">
        <v>281</v>
      </c>
      <c r="B19" s="208">
        <v>159.29870967741937</v>
      </c>
      <c r="C19" s="92">
        <v>29.787563598216636</v>
      </c>
      <c r="D19" s="92">
        <v>55.546146079202742</v>
      </c>
      <c r="E19" s="92">
        <v>73.964999999999989</v>
      </c>
      <c r="G19" s="623"/>
    </row>
    <row r="20" spans="1:11" x14ac:dyDescent="0.2">
      <c r="A20" s="3" t="s">
        <v>206</v>
      </c>
      <c r="B20" s="208">
        <v>161.33787096774194</v>
      </c>
      <c r="C20" s="92">
        <v>29.093714436805922</v>
      </c>
      <c r="D20" s="92">
        <v>61.740221047065035</v>
      </c>
      <c r="E20" s="92">
        <v>70.503935483870976</v>
      </c>
      <c r="G20" s="623"/>
    </row>
    <row r="21" spans="1:11" x14ac:dyDescent="0.2">
      <c r="A21" s="3" t="s">
        <v>282</v>
      </c>
      <c r="B21" s="208">
        <v>132.63096774193548</v>
      </c>
      <c r="C21" s="92">
        <v>23.018597707278058</v>
      </c>
      <c r="D21" s="92">
        <v>42.973982937883221</v>
      </c>
      <c r="E21" s="92">
        <v>66.638387096774196</v>
      </c>
      <c r="G21" s="623"/>
    </row>
    <row r="22" spans="1:11" x14ac:dyDescent="0.2">
      <c r="A22" s="195" t="s">
        <v>283</v>
      </c>
      <c r="B22" s="208">
        <v>136.65474193548386</v>
      </c>
      <c r="C22" s="92">
        <v>23.716938683017858</v>
      </c>
      <c r="D22" s="92">
        <v>37.200029058917607</v>
      </c>
      <c r="E22" s="92">
        <v>75.73777419354839</v>
      </c>
      <c r="G22" s="623"/>
    </row>
    <row r="23" spans="1:11" x14ac:dyDescent="0.2">
      <c r="A23" s="195" t="s">
        <v>284</v>
      </c>
      <c r="B23" s="210">
        <v>140.63225806451612</v>
      </c>
      <c r="C23" s="211">
        <v>20.433746898263028</v>
      </c>
      <c r="D23" s="211">
        <v>41.575866004962776</v>
      </c>
      <c r="E23" s="211">
        <v>78.622645161290322</v>
      </c>
      <c r="G23" s="623"/>
    </row>
    <row r="24" spans="1:11" x14ac:dyDescent="0.2">
      <c r="A24" s="195" t="s">
        <v>285</v>
      </c>
      <c r="B24" s="210">
        <v>121</v>
      </c>
      <c r="C24" s="211">
        <v>18.457627118644066</v>
      </c>
      <c r="D24" s="211">
        <v>47.240372881355938</v>
      </c>
      <c r="E24" s="211">
        <v>55.302</v>
      </c>
      <c r="G24" s="623"/>
    </row>
    <row r="25" spans="1:11" x14ac:dyDescent="0.2">
      <c r="A25" s="195" t="s">
        <v>549</v>
      </c>
      <c r="B25" s="210">
        <v>165.52580645161291</v>
      </c>
      <c r="C25" s="211">
        <v>28.727619301519596</v>
      </c>
      <c r="D25" s="211">
        <v>53.602348440415895</v>
      </c>
      <c r="E25" s="211">
        <v>83.195838709677417</v>
      </c>
      <c r="G25" s="623"/>
    </row>
    <row r="26" spans="1:11" x14ac:dyDescent="0.2">
      <c r="A26" s="3" t="s">
        <v>286</v>
      </c>
      <c r="B26" s="210">
        <v>126.99558064516127</v>
      </c>
      <c r="C26" s="211">
        <v>23.747141096249667</v>
      </c>
      <c r="D26" s="211">
        <v>31.417181484395481</v>
      </c>
      <c r="E26" s="211">
        <v>71.83125806451612</v>
      </c>
      <c r="G26" s="623"/>
    </row>
    <row r="27" spans="1:11" x14ac:dyDescent="0.2">
      <c r="A27" s="195" t="s">
        <v>237</v>
      </c>
      <c r="B27" s="210">
        <v>154.83548387096772</v>
      </c>
      <c r="C27" s="211">
        <v>28.952976658798843</v>
      </c>
      <c r="D27" s="211">
        <v>50.334733018620483</v>
      </c>
      <c r="E27" s="211">
        <v>75.547774193548392</v>
      </c>
      <c r="G27" s="623"/>
    </row>
    <row r="28" spans="1:11" x14ac:dyDescent="0.2">
      <c r="A28" s="195" t="s">
        <v>551</v>
      </c>
      <c r="B28" s="208">
        <v>142.7371612903226</v>
      </c>
      <c r="C28" s="92">
        <v>24.772565182617974</v>
      </c>
      <c r="D28" s="92">
        <v>40.481209010930449</v>
      </c>
      <c r="E28" s="92">
        <v>77.48338709677418</v>
      </c>
      <c r="G28" s="623"/>
    </row>
    <row r="29" spans="1:11" x14ac:dyDescent="0.2">
      <c r="A29" s="3" t="s">
        <v>287</v>
      </c>
      <c r="B29" s="210">
        <v>126.46048387096771</v>
      </c>
      <c r="C29" s="211">
        <v>20.191169693683921</v>
      </c>
      <c r="D29" s="211">
        <v>34.719443209541851</v>
      </c>
      <c r="E29" s="211">
        <v>71.549870967741938</v>
      </c>
      <c r="G29" s="623"/>
    </row>
    <row r="30" spans="1:11" x14ac:dyDescent="0.2">
      <c r="A30" s="664" t="s">
        <v>238</v>
      </c>
      <c r="B30" s="208">
        <v>197.85961290322581</v>
      </c>
      <c r="C30" s="92">
        <v>39.571922580645165</v>
      </c>
      <c r="D30" s="92">
        <v>51.475400000000008</v>
      </c>
      <c r="E30" s="92">
        <v>106.81229032258064</v>
      </c>
      <c r="G30" s="623"/>
    </row>
    <row r="31" spans="1:11" x14ac:dyDescent="0.2">
      <c r="A31" s="665" t="s">
        <v>288</v>
      </c>
      <c r="B31" s="666">
        <v>151.66173703728103</v>
      </c>
      <c r="C31" s="666">
        <v>26.800559823406623</v>
      </c>
      <c r="D31" s="666">
        <v>47.414435278390535</v>
      </c>
      <c r="E31" s="666">
        <v>77.446741935483871</v>
      </c>
      <c r="G31" s="623"/>
    </row>
    <row r="32" spans="1:11" x14ac:dyDescent="0.2">
      <c r="A32" s="663" t="s">
        <v>289</v>
      </c>
      <c r="B32" s="662">
        <v>154.95287079563431</v>
      </c>
      <c r="C32" s="662">
        <v>26.725320921198254</v>
      </c>
      <c r="D32" s="662">
        <v>50.653971131726614</v>
      </c>
      <c r="E32" s="662">
        <v>77.573578742709444</v>
      </c>
      <c r="G32" s="623"/>
      <c r="H32" s="624"/>
      <c r="I32" s="624"/>
      <c r="J32" s="624"/>
      <c r="K32" s="624"/>
    </row>
    <row r="33" spans="1:11" x14ac:dyDescent="0.2">
      <c r="A33" s="661" t="s">
        <v>290</v>
      </c>
      <c r="B33" s="667">
        <v>16.191151534343987</v>
      </c>
      <c r="C33" s="667">
        <v>2.6427084874205953</v>
      </c>
      <c r="D33" s="667">
        <v>12.611657068730089</v>
      </c>
      <c r="E33" s="667">
        <v>0.93678597819329923</v>
      </c>
      <c r="G33" s="623"/>
      <c r="H33" s="624"/>
      <c r="I33" s="624"/>
      <c r="J33" s="624"/>
      <c r="K33" s="624"/>
    </row>
    <row r="34" spans="1:11" x14ac:dyDescent="0.2">
      <c r="A34" s="80"/>
      <c r="B34" s="3"/>
      <c r="C34" s="3"/>
      <c r="D34" s="3"/>
      <c r="E34" s="55" t="s">
        <v>575</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99" t="s">
        <v>35</v>
      </c>
      <c r="B1" s="799"/>
      <c r="C1" s="799"/>
    </row>
    <row r="2" spans="1:3" x14ac:dyDescent="0.2">
      <c r="A2" s="799"/>
      <c r="B2" s="799"/>
      <c r="C2" s="799"/>
    </row>
    <row r="3" spans="1:3" x14ac:dyDescent="0.2">
      <c r="A3" s="54"/>
      <c r="B3" s="3"/>
      <c r="C3" s="55" t="s">
        <v>260</v>
      </c>
    </row>
    <row r="4" spans="1:3" x14ac:dyDescent="0.2">
      <c r="A4" s="57"/>
      <c r="B4" s="203" t="s">
        <v>266</v>
      </c>
      <c r="C4" s="203" t="s">
        <v>269</v>
      </c>
    </row>
    <row r="5" spans="1:3" x14ac:dyDescent="0.2">
      <c r="A5" s="717" t="s">
        <v>270</v>
      </c>
      <c r="B5" s="718">
        <v>86.485225806451609</v>
      </c>
      <c r="C5" s="719">
        <v>61.8043870967742</v>
      </c>
    </row>
    <row r="6" spans="1:3" x14ac:dyDescent="0.2">
      <c r="A6" s="207" t="s">
        <v>271</v>
      </c>
      <c r="B6" s="471">
        <v>90.480645161290312</v>
      </c>
      <c r="C6" s="472">
        <v>69.899419354838713</v>
      </c>
    </row>
    <row r="7" spans="1:3" x14ac:dyDescent="0.2">
      <c r="A7" s="207" t="s">
        <v>272</v>
      </c>
      <c r="B7" s="471">
        <v>89.466870967741926</v>
      </c>
      <c r="C7" s="472">
        <v>63.637483870967756</v>
      </c>
    </row>
    <row r="8" spans="1:3" x14ac:dyDescent="0.2">
      <c r="A8" s="207" t="s">
        <v>234</v>
      </c>
      <c r="B8" s="471">
        <v>81.909032258064514</v>
      </c>
      <c r="C8" s="472">
        <v>65.828322580645164</v>
      </c>
    </row>
    <row r="9" spans="1:3" x14ac:dyDescent="0.2">
      <c r="A9" s="207" t="s">
        <v>273</v>
      </c>
      <c r="B9" s="471">
        <v>123.22222580645163</v>
      </c>
      <c r="C9" s="472">
        <v>69.65529032258064</v>
      </c>
    </row>
    <row r="10" spans="1:3" x14ac:dyDescent="0.2">
      <c r="A10" s="207" t="s">
        <v>274</v>
      </c>
      <c r="B10" s="471">
        <v>93.9401935483871</v>
      </c>
      <c r="C10" s="472">
        <v>70.398161290322577</v>
      </c>
    </row>
    <row r="11" spans="1:3" x14ac:dyDescent="0.2">
      <c r="A11" s="207" t="s">
        <v>275</v>
      </c>
      <c r="B11" s="471">
        <v>79.717032258064521</v>
      </c>
      <c r="C11" s="472">
        <v>59.215709677419355</v>
      </c>
    </row>
    <row r="12" spans="1:3" x14ac:dyDescent="0.2">
      <c r="A12" s="207" t="s">
        <v>276</v>
      </c>
      <c r="B12" s="471">
        <v>161.16429032258065</v>
      </c>
      <c r="C12" s="472">
        <v>92.04512903225806</v>
      </c>
    </row>
    <row r="13" spans="1:3" x14ac:dyDescent="0.2">
      <c r="A13" s="207" t="s">
        <v>277</v>
      </c>
      <c r="B13" s="471">
        <v>0</v>
      </c>
      <c r="C13" s="472">
        <v>0</v>
      </c>
    </row>
    <row r="14" spans="1:3" x14ac:dyDescent="0.2">
      <c r="A14" s="207" t="s">
        <v>278</v>
      </c>
      <c r="B14" s="471">
        <v>98.663193548387099</v>
      </c>
      <c r="C14" s="472">
        <v>57.494548387096778</v>
      </c>
    </row>
    <row r="15" spans="1:3" x14ac:dyDescent="0.2">
      <c r="A15" s="207" t="s">
        <v>205</v>
      </c>
      <c r="B15" s="471">
        <v>101.48387096774194</v>
      </c>
      <c r="C15" s="472">
        <v>78.769967741935474</v>
      </c>
    </row>
    <row r="16" spans="1:3" x14ac:dyDescent="0.2">
      <c r="A16" s="207" t="s">
        <v>279</v>
      </c>
      <c r="B16" s="471">
        <v>122.43396774193548</v>
      </c>
      <c r="C16" s="472">
        <v>71.157032258064518</v>
      </c>
    </row>
    <row r="17" spans="1:3" x14ac:dyDescent="0.2">
      <c r="A17" s="207" t="s">
        <v>235</v>
      </c>
      <c r="B17" s="471">
        <v>107.23838709677418</v>
      </c>
      <c r="C17" s="472">
        <v>73.745419354838717</v>
      </c>
    </row>
    <row r="18" spans="1:3" x14ac:dyDescent="0.2">
      <c r="A18" s="207" t="s">
        <v>236</v>
      </c>
      <c r="B18" s="471">
        <v>115.43870967741937</v>
      </c>
      <c r="C18" s="472">
        <v>64.034483870967748</v>
      </c>
    </row>
    <row r="19" spans="1:3" x14ac:dyDescent="0.2">
      <c r="A19" s="207" t="s">
        <v>280</v>
      </c>
      <c r="B19" s="471">
        <v>131.8936129032258</v>
      </c>
      <c r="C19" s="472">
        <v>72.187677419354841</v>
      </c>
    </row>
    <row r="20" spans="1:3" x14ac:dyDescent="0.2">
      <c r="A20" s="207" t="s">
        <v>281</v>
      </c>
      <c r="B20" s="471">
        <v>84.872903225806454</v>
      </c>
      <c r="C20" s="472">
        <v>58.96087096774194</v>
      </c>
    </row>
    <row r="21" spans="1:3" x14ac:dyDescent="0.2">
      <c r="A21" s="207" t="s">
        <v>206</v>
      </c>
      <c r="B21" s="471">
        <v>142.87370967741936</v>
      </c>
      <c r="C21" s="472">
        <v>76.78867741935484</v>
      </c>
    </row>
    <row r="22" spans="1:3" x14ac:dyDescent="0.2">
      <c r="A22" s="207" t="s">
        <v>282</v>
      </c>
      <c r="B22" s="471">
        <v>89.42296774193548</v>
      </c>
      <c r="C22" s="472">
        <v>66.637935483870976</v>
      </c>
    </row>
    <row r="23" spans="1:3" x14ac:dyDescent="0.2">
      <c r="A23" s="207" t="s">
        <v>283</v>
      </c>
      <c r="B23" s="471">
        <v>76.232064516129043</v>
      </c>
      <c r="C23" s="472">
        <v>60.88767741935483</v>
      </c>
    </row>
    <row r="24" spans="1:3" x14ac:dyDescent="0.2">
      <c r="A24" s="207" t="s">
        <v>284</v>
      </c>
      <c r="B24" s="471">
        <v>82.50322580645161</v>
      </c>
      <c r="C24" s="472">
        <v>64.768096774193552</v>
      </c>
    </row>
    <row r="25" spans="1:3" x14ac:dyDescent="0.2">
      <c r="A25" s="207" t="s">
        <v>285</v>
      </c>
      <c r="B25" s="471">
        <v>100</v>
      </c>
      <c r="C25" s="472">
        <v>61.536999999999992</v>
      </c>
    </row>
    <row r="26" spans="1:3" x14ac:dyDescent="0.2">
      <c r="A26" s="207" t="s">
        <v>549</v>
      </c>
      <c r="B26" s="471">
        <v>148.90322580645162</v>
      </c>
      <c r="C26" s="472">
        <v>69.458322580645159</v>
      </c>
    </row>
    <row r="27" spans="1:3" x14ac:dyDescent="0.2">
      <c r="A27" s="207" t="s">
        <v>286</v>
      </c>
      <c r="B27" s="471">
        <v>93.888645161290327</v>
      </c>
      <c r="C27" s="472">
        <v>71.241935483870961</v>
      </c>
    </row>
    <row r="28" spans="1:3" x14ac:dyDescent="0.2">
      <c r="A28" s="207" t="s">
        <v>237</v>
      </c>
      <c r="B28" s="471">
        <v>136.82580645161289</v>
      </c>
      <c r="C28" s="472">
        <v>72.320516129032271</v>
      </c>
    </row>
    <row r="29" spans="1:3" x14ac:dyDescent="0.2">
      <c r="A29" s="207" t="s">
        <v>551</v>
      </c>
      <c r="B29" s="471">
        <v>87.574161290322564</v>
      </c>
      <c r="C29" s="472">
        <v>63.130322580645171</v>
      </c>
    </row>
    <row r="30" spans="1:3" x14ac:dyDescent="0.2">
      <c r="A30" s="207" t="s">
        <v>287</v>
      </c>
      <c r="B30" s="471">
        <v>108.92919354838712</v>
      </c>
      <c r="C30" s="472">
        <v>56.817258064516125</v>
      </c>
    </row>
    <row r="31" spans="1:3" x14ac:dyDescent="0.2">
      <c r="A31" s="207" t="s">
        <v>238</v>
      </c>
      <c r="B31" s="471">
        <v>131.372064516129</v>
      </c>
      <c r="C31" s="472">
        <v>62.854096774193543</v>
      </c>
    </row>
    <row r="32" spans="1:3" x14ac:dyDescent="0.2">
      <c r="A32" s="665" t="s">
        <v>288</v>
      </c>
      <c r="B32" s="669">
        <v>99.537782034492679</v>
      </c>
      <c r="C32" s="669">
        <v>69.205677419354828</v>
      </c>
    </row>
    <row r="33" spans="1:3" x14ac:dyDescent="0.2">
      <c r="A33" s="663" t="s">
        <v>289</v>
      </c>
      <c r="B33" s="668">
        <v>98.779606926903867</v>
      </c>
      <c r="C33" s="668">
        <v>69.324843091083295</v>
      </c>
    </row>
    <row r="34" spans="1:3" x14ac:dyDescent="0.2">
      <c r="A34" s="661" t="s">
        <v>290</v>
      </c>
      <c r="B34" s="688">
        <v>12.294381120452258</v>
      </c>
      <c r="C34" s="688">
        <v>7.5204559943090956</v>
      </c>
    </row>
    <row r="35" spans="1:3" x14ac:dyDescent="0.2">
      <c r="A35" s="80"/>
      <c r="B35" s="3"/>
      <c r="C35" s="55" t="s">
        <v>518</v>
      </c>
    </row>
    <row r="36" spans="1:3" x14ac:dyDescent="0.2">
      <c r="A36" s="80" t="s">
        <v>487</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292</v>
      </c>
    </row>
    <row r="3" spans="1:13" x14ac:dyDescent="0.2">
      <c r="A3" s="547"/>
      <c r="B3" s="145">
        <v>2021</v>
      </c>
      <c r="C3" s="145" t="s">
        <v>513</v>
      </c>
      <c r="D3" s="145" t="s">
        <v>513</v>
      </c>
      <c r="E3" s="145" t="s">
        <v>513</v>
      </c>
      <c r="F3" s="145" t="s">
        <v>513</v>
      </c>
      <c r="G3" s="145" t="s">
        <v>513</v>
      </c>
      <c r="H3" s="145" t="s">
        <v>513</v>
      </c>
      <c r="I3" s="145" t="s">
        <v>513</v>
      </c>
      <c r="J3" s="145" t="s">
        <v>513</v>
      </c>
      <c r="K3" s="145" t="s">
        <v>513</v>
      </c>
      <c r="L3" s="145" t="s">
        <v>513</v>
      </c>
      <c r="M3" s="145">
        <v>2022</v>
      </c>
    </row>
    <row r="4" spans="1:13" x14ac:dyDescent="0.2">
      <c r="A4" s="449"/>
      <c r="B4" s="548">
        <v>44228</v>
      </c>
      <c r="C4" s="548">
        <v>44256</v>
      </c>
      <c r="D4" s="548">
        <v>44287</v>
      </c>
      <c r="E4" s="548">
        <v>44317</v>
      </c>
      <c r="F4" s="548">
        <v>44348</v>
      </c>
      <c r="G4" s="548">
        <v>44378</v>
      </c>
      <c r="H4" s="548">
        <v>44409</v>
      </c>
      <c r="I4" s="548">
        <v>44440</v>
      </c>
      <c r="J4" s="548">
        <v>44470</v>
      </c>
      <c r="K4" s="548">
        <v>44501</v>
      </c>
      <c r="L4" s="548">
        <v>44531</v>
      </c>
      <c r="M4" s="548">
        <v>44562</v>
      </c>
    </row>
    <row r="5" spans="1:13" x14ac:dyDescent="0.2">
      <c r="A5" s="549" t="s">
        <v>293</v>
      </c>
      <c r="B5" s="550">
        <v>62.363749999999996</v>
      </c>
      <c r="C5" s="550">
        <v>65.401739130434777</v>
      </c>
      <c r="D5" s="550">
        <v>64.79249999999999</v>
      </c>
      <c r="E5" s="550">
        <v>68.549000000000007</v>
      </c>
      <c r="F5" s="550">
        <v>73.113636363636374</v>
      </c>
      <c r="G5" s="550">
        <v>75.130454545454555</v>
      </c>
      <c r="H5" s="550">
        <v>70.812272727272727</v>
      </c>
      <c r="I5" s="550">
        <v>74.442727272727268</v>
      </c>
      <c r="J5" s="550">
        <v>83.523809523809518</v>
      </c>
      <c r="K5" s="550">
        <v>81.033181818181816</v>
      </c>
      <c r="L5" s="550">
        <v>74.254347826086956</v>
      </c>
      <c r="M5" s="550">
        <v>86.560952380952372</v>
      </c>
    </row>
    <row r="6" spans="1:13" x14ac:dyDescent="0.2">
      <c r="A6" s="551" t="s">
        <v>294</v>
      </c>
      <c r="B6" s="550">
        <v>59.046315789473681</v>
      </c>
      <c r="C6" s="550">
        <v>62.333043478260862</v>
      </c>
      <c r="D6" s="550">
        <v>61.716666666666661</v>
      </c>
      <c r="E6" s="550">
        <v>65.169500000000014</v>
      </c>
      <c r="F6" s="550">
        <v>71.378181818181815</v>
      </c>
      <c r="G6" s="550">
        <v>72.485238095238103</v>
      </c>
      <c r="H6" s="550">
        <v>67.730454545454549</v>
      </c>
      <c r="I6" s="550">
        <v>71.646190476190469</v>
      </c>
      <c r="J6" s="550">
        <v>81.476666666666688</v>
      </c>
      <c r="K6" s="550">
        <v>79.147500000000008</v>
      </c>
      <c r="L6" s="550">
        <v>71.711818181818174</v>
      </c>
      <c r="M6" s="550">
        <v>83.221999999999994</v>
      </c>
    </row>
    <row r="7" spans="1:13" x14ac:dyDescent="0.2">
      <c r="A7" s="552" t="s">
        <v>295</v>
      </c>
      <c r="B7" s="553">
        <v>1.2097900000000001</v>
      </c>
      <c r="C7" s="553">
        <v>1.1899086956521738</v>
      </c>
      <c r="D7" s="553">
        <v>1.1979100000000005</v>
      </c>
      <c r="E7" s="553">
        <v>1.2145904761904762</v>
      </c>
      <c r="F7" s="553">
        <v>1.204709090909091</v>
      </c>
      <c r="G7" s="553">
        <v>1.1821818181818182</v>
      </c>
      <c r="H7" s="553">
        <v>1.1771818181818181</v>
      </c>
      <c r="I7" s="553">
        <v>1.177031818181818</v>
      </c>
      <c r="J7" s="553">
        <v>1.160147619047619</v>
      </c>
      <c r="K7" s="553">
        <v>1.1414045454545456</v>
      </c>
      <c r="L7" s="553">
        <v>1.1303782608695649</v>
      </c>
      <c r="M7" s="553">
        <v>1.131447619047619</v>
      </c>
    </row>
    <row r="8" spans="1:13" x14ac:dyDescent="0.2">
      <c r="M8" s="161" t="s">
        <v>296</v>
      </c>
    </row>
    <row r="9" spans="1:13" x14ac:dyDescent="0.2">
      <c r="A9" s="55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292</v>
      </c>
    </row>
    <row r="3" spans="1:13" x14ac:dyDescent="0.2">
      <c r="A3" s="555"/>
      <c r="B3" s="145">
        <v>2021</v>
      </c>
      <c r="C3" s="145" t="s">
        <v>513</v>
      </c>
      <c r="D3" s="145" t="s">
        <v>513</v>
      </c>
      <c r="E3" s="145" t="s">
        <v>513</v>
      </c>
      <c r="F3" s="145" t="s">
        <v>513</v>
      </c>
      <c r="G3" s="145" t="s">
        <v>513</v>
      </c>
      <c r="H3" s="145" t="s">
        <v>513</v>
      </c>
      <c r="I3" s="145" t="s">
        <v>513</v>
      </c>
      <c r="J3" s="145" t="s">
        <v>513</v>
      </c>
      <c r="K3" s="145" t="s">
        <v>513</v>
      </c>
      <c r="L3" s="145" t="s">
        <v>513</v>
      </c>
      <c r="M3" s="145">
        <v>2022</v>
      </c>
    </row>
    <row r="4" spans="1:13" x14ac:dyDescent="0.2">
      <c r="A4" s="449"/>
      <c r="B4" s="548">
        <v>44228</v>
      </c>
      <c r="C4" s="548">
        <v>44256</v>
      </c>
      <c r="D4" s="548">
        <v>44287</v>
      </c>
      <c r="E4" s="548">
        <v>44317</v>
      </c>
      <c r="F4" s="548">
        <v>44348</v>
      </c>
      <c r="G4" s="548">
        <v>44378</v>
      </c>
      <c r="H4" s="548">
        <v>44409</v>
      </c>
      <c r="I4" s="548">
        <v>44440</v>
      </c>
      <c r="J4" s="548">
        <v>44470</v>
      </c>
      <c r="K4" s="548">
        <v>44501</v>
      </c>
      <c r="L4" s="548">
        <v>44531</v>
      </c>
      <c r="M4" s="548">
        <v>44562</v>
      </c>
    </row>
    <row r="5" spans="1:13" x14ac:dyDescent="0.2">
      <c r="A5" s="495" t="s">
        <v>297</v>
      </c>
      <c r="B5" s="403"/>
      <c r="C5" s="403"/>
      <c r="D5" s="403"/>
      <c r="E5" s="403"/>
      <c r="F5" s="403"/>
      <c r="G5" s="403"/>
      <c r="H5" s="403"/>
      <c r="I5" s="403"/>
      <c r="J5" s="403"/>
      <c r="K5" s="403"/>
      <c r="L5" s="403"/>
      <c r="M5" s="403"/>
    </row>
    <row r="6" spans="1:13" x14ac:dyDescent="0.2">
      <c r="A6" s="556" t="s">
        <v>298</v>
      </c>
      <c r="B6" s="402">
        <v>59.778999999999996</v>
      </c>
      <c r="C6" s="402">
        <v>65.186521739130427</v>
      </c>
      <c r="D6" s="402">
        <v>63.160909090909087</v>
      </c>
      <c r="E6" s="402">
        <v>65.797142857142845</v>
      </c>
      <c r="F6" s="402">
        <v>70.25272727272727</v>
      </c>
      <c r="G6" s="402">
        <v>72.356818181818184</v>
      </c>
      <c r="H6" s="402">
        <v>69.452727272727259</v>
      </c>
      <c r="I6" s="402">
        <v>72.853636363636369</v>
      </c>
      <c r="J6" s="402">
        <v>81.815714285714293</v>
      </c>
      <c r="K6" s="402">
        <v>79.015454545454517</v>
      </c>
      <c r="L6" s="402">
        <v>74.03565217391305</v>
      </c>
      <c r="M6" s="402">
        <v>83.549523809523791</v>
      </c>
    </row>
    <row r="7" spans="1:13" x14ac:dyDescent="0.2">
      <c r="A7" s="556" t="s">
        <v>299</v>
      </c>
      <c r="B7" s="402">
        <v>61.377999999999986</v>
      </c>
      <c r="C7" s="402">
        <v>64.306086956521753</v>
      </c>
      <c r="D7" s="402">
        <v>63.221428571428568</v>
      </c>
      <c r="E7" s="402">
        <v>66.230476190476196</v>
      </c>
      <c r="F7" s="402">
        <v>71.201818181818169</v>
      </c>
      <c r="G7" s="402">
        <v>72.26318181818182</v>
      </c>
      <c r="H7" s="402">
        <v>68.84999999999998</v>
      </c>
      <c r="I7" s="402">
        <v>72.832727272727283</v>
      </c>
      <c r="J7" s="402">
        <v>81.386190476190478</v>
      </c>
      <c r="K7" s="402">
        <v>78.658636363636376</v>
      </c>
      <c r="L7" s="402">
        <v>73.317826086956515</v>
      </c>
      <c r="M7" s="402">
        <v>83.539047619047622</v>
      </c>
    </row>
    <row r="8" spans="1:13" x14ac:dyDescent="0.2">
      <c r="A8" s="556" t="s">
        <v>555</v>
      </c>
      <c r="B8" s="402">
        <v>59.242999999999995</v>
      </c>
      <c r="C8" s="402">
        <v>64.200000000000017</v>
      </c>
      <c r="D8" s="402">
        <v>62.010909090909102</v>
      </c>
      <c r="E8" s="402">
        <v>64.608571428571423</v>
      </c>
      <c r="F8" s="402">
        <v>69.093636363636364</v>
      </c>
      <c r="G8" s="402">
        <v>70.994545454545445</v>
      </c>
      <c r="H8" s="402">
        <v>68.022272727272721</v>
      </c>
      <c r="I8" s="402">
        <v>71.431363636363642</v>
      </c>
      <c r="J8" s="402">
        <v>80.47571428571429</v>
      </c>
      <c r="K8" s="402">
        <v>77.713636363636354</v>
      </c>
      <c r="L8" s="402">
        <v>72.377826086956517</v>
      </c>
      <c r="M8" s="402">
        <v>82.892380952380947</v>
      </c>
    </row>
    <row r="9" spans="1:13" x14ac:dyDescent="0.2">
      <c r="A9" s="556" t="s">
        <v>556</v>
      </c>
      <c r="B9" s="402">
        <v>57.880500000000005</v>
      </c>
      <c r="C9" s="402">
        <v>62.754347826086963</v>
      </c>
      <c r="D9" s="402">
        <v>60.560909090909078</v>
      </c>
      <c r="E9" s="402">
        <v>63.301428571428566</v>
      </c>
      <c r="F9" s="402">
        <v>67.602727272727265</v>
      </c>
      <c r="G9" s="402">
        <v>69.294545454545428</v>
      </c>
      <c r="H9" s="402">
        <v>66.274545454545446</v>
      </c>
      <c r="I9" s="402">
        <v>69.681363636363642</v>
      </c>
      <c r="J9" s="402">
        <v>78.775714285714301</v>
      </c>
      <c r="K9" s="402">
        <v>76.213636363636354</v>
      </c>
      <c r="L9" s="402">
        <v>70.529999999999987</v>
      </c>
      <c r="M9" s="402">
        <v>81.087619047619043</v>
      </c>
    </row>
    <row r="10" spans="1:13" x14ac:dyDescent="0.2">
      <c r="A10" s="557" t="s">
        <v>301</v>
      </c>
      <c r="B10" s="456">
        <v>61.946500000000015</v>
      </c>
      <c r="C10" s="456">
        <v>65.521304347826074</v>
      </c>
      <c r="D10" s="456">
        <v>63.617499999999993</v>
      </c>
      <c r="E10" s="456">
        <v>67.422000000000011</v>
      </c>
      <c r="F10" s="456">
        <v>71.919545454545428</v>
      </c>
      <c r="G10" s="456">
        <v>73.935909090909092</v>
      </c>
      <c r="H10" s="456">
        <v>69.804999999999993</v>
      </c>
      <c r="I10" s="456">
        <v>73.390909090909091</v>
      </c>
      <c r="J10" s="456">
        <v>82.382142857142853</v>
      </c>
      <c r="K10" s="456">
        <v>80.13727272727273</v>
      </c>
      <c r="L10" s="456">
        <v>73.094782608695638</v>
      </c>
      <c r="M10" s="456">
        <v>85.999523809523822</v>
      </c>
    </row>
    <row r="11" spans="1:13" x14ac:dyDescent="0.2">
      <c r="A11" s="495" t="s">
        <v>300</v>
      </c>
      <c r="B11" s="404"/>
      <c r="C11" s="404"/>
      <c r="D11" s="404"/>
      <c r="E11" s="404"/>
      <c r="F11" s="404"/>
      <c r="G11" s="404"/>
      <c r="H11" s="404"/>
      <c r="I11" s="404"/>
      <c r="J11" s="404"/>
      <c r="K11" s="404"/>
      <c r="L11" s="404"/>
      <c r="M11" s="404"/>
    </row>
    <row r="12" spans="1:13" x14ac:dyDescent="0.2">
      <c r="A12" s="556" t="s">
        <v>302</v>
      </c>
      <c r="B12" s="402">
        <v>62.463999999999999</v>
      </c>
      <c r="C12" s="402">
        <v>65.706086956521744</v>
      </c>
      <c r="D12" s="402">
        <v>64.135000000000005</v>
      </c>
      <c r="E12" s="402">
        <v>67.931999999999988</v>
      </c>
      <c r="F12" s="402">
        <v>72.458181818181828</v>
      </c>
      <c r="G12" s="402">
        <v>75.363181818181815</v>
      </c>
      <c r="H12" s="402">
        <v>71.155000000000015</v>
      </c>
      <c r="I12" s="402">
        <v>74.486363636363635</v>
      </c>
      <c r="J12" s="402">
        <v>83.351190476190482</v>
      </c>
      <c r="K12" s="402">
        <v>81.237272727272725</v>
      </c>
      <c r="L12" s="402">
        <v>74.612173913043478</v>
      </c>
      <c r="M12" s="402">
        <v>88.518571428571434</v>
      </c>
    </row>
    <row r="13" spans="1:13" x14ac:dyDescent="0.2">
      <c r="A13" s="556" t="s">
        <v>303</v>
      </c>
      <c r="B13" s="402">
        <v>60.636499999999991</v>
      </c>
      <c r="C13" s="402">
        <v>63.643043478260871</v>
      </c>
      <c r="D13" s="402">
        <v>62.362727272727277</v>
      </c>
      <c r="E13" s="402">
        <v>66.156666666666652</v>
      </c>
      <c r="F13" s="402">
        <v>71.181363636363642</v>
      </c>
      <c r="G13" s="402">
        <v>73.647272727272721</v>
      </c>
      <c r="H13" s="402">
        <v>69.437272727272727</v>
      </c>
      <c r="I13" s="402">
        <v>72.846818181818193</v>
      </c>
      <c r="J13" s="402">
        <v>81.567619047619075</v>
      </c>
      <c r="K13" s="402">
        <v>79.894285714285715</v>
      </c>
      <c r="L13" s="402">
        <v>73.432608695652192</v>
      </c>
      <c r="M13" s="402">
        <v>86.012857142857143</v>
      </c>
    </row>
    <row r="14" spans="1:13" x14ac:dyDescent="0.2">
      <c r="A14" s="556" t="s">
        <v>304</v>
      </c>
      <c r="B14" s="402">
        <v>62.476500000000001</v>
      </c>
      <c r="C14" s="402">
        <v>65.621304347826097</v>
      </c>
      <c r="D14" s="402">
        <v>64.302499999999995</v>
      </c>
      <c r="E14" s="402">
        <v>67.782000000000011</v>
      </c>
      <c r="F14" s="402">
        <v>73.458181818181814</v>
      </c>
      <c r="G14" s="402">
        <v>75.926818181818177</v>
      </c>
      <c r="H14" s="402">
        <v>70.754999999999995</v>
      </c>
      <c r="I14" s="402">
        <v>74.55</v>
      </c>
      <c r="J14" s="402">
        <v>84.10833333333332</v>
      </c>
      <c r="K14" s="402">
        <v>82.164545454545447</v>
      </c>
      <c r="L14" s="402">
        <v>75.036086956521743</v>
      </c>
      <c r="M14" s="402">
        <v>88.711428571428584</v>
      </c>
    </row>
    <row r="15" spans="1:13" x14ac:dyDescent="0.2">
      <c r="A15" s="495" t="s">
        <v>209</v>
      </c>
      <c r="B15" s="404"/>
      <c r="C15" s="404"/>
      <c r="D15" s="404"/>
      <c r="E15" s="404"/>
      <c r="F15" s="404"/>
      <c r="G15" s="404"/>
      <c r="H15" s="404"/>
      <c r="I15" s="404"/>
      <c r="J15" s="404"/>
      <c r="K15" s="404"/>
      <c r="L15" s="404"/>
      <c r="M15" s="404"/>
    </row>
    <row r="16" spans="1:13" x14ac:dyDescent="0.2">
      <c r="A16" s="556" t="s">
        <v>305</v>
      </c>
      <c r="B16" s="402">
        <v>61.57650000000001</v>
      </c>
      <c r="C16" s="402">
        <v>64.162608695652182</v>
      </c>
      <c r="D16" s="402">
        <v>62.528571428571446</v>
      </c>
      <c r="E16" s="402">
        <v>66.879499999999993</v>
      </c>
      <c r="F16" s="402">
        <v>71.326363636363652</v>
      </c>
      <c r="G16" s="402">
        <v>72.51318181818182</v>
      </c>
      <c r="H16" s="402">
        <v>68.220909090909103</v>
      </c>
      <c r="I16" s="402">
        <v>72.625</v>
      </c>
      <c r="J16" s="402">
        <v>81.615476190476173</v>
      </c>
      <c r="K16" s="402">
        <v>79.764545454545456</v>
      </c>
      <c r="L16" s="402">
        <v>72.694782608695647</v>
      </c>
      <c r="M16" s="402">
        <v>85.761428571428567</v>
      </c>
    </row>
    <row r="17" spans="1:13" x14ac:dyDescent="0.2">
      <c r="A17" s="495" t="s">
        <v>306</v>
      </c>
      <c r="B17" s="496"/>
      <c r="C17" s="496"/>
      <c r="D17" s="496"/>
      <c r="E17" s="496"/>
      <c r="F17" s="496"/>
      <c r="G17" s="496"/>
      <c r="H17" s="496"/>
      <c r="I17" s="496"/>
      <c r="J17" s="496"/>
      <c r="K17" s="496"/>
      <c r="L17" s="496"/>
      <c r="M17" s="496"/>
    </row>
    <row r="18" spans="1:13" x14ac:dyDescent="0.2">
      <c r="A18" s="556" t="s">
        <v>307</v>
      </c>
      <c r="B18" s="402">
        <v>59.046315789473681</v>
      </c>
      <c r="C18" s="402">
        <v>62.333043478260862</v>
      </c>
      <c r="D18" s="402">
        <v>61.716666666666661</v>
      </c>
      <c r="E18" s="402">
        <v>65.169500000000014</v>
      </c>
      <c r="F18" s="402">
        <v>71.378181818181815</v>
      </c>
      <c r="G18" s="402">
        <v>72.485238095238103</v>
      </c>
      <c r="H18" s="402">
        <v>67.730454545454549</v>
      </c>
      <c r="I18" s="402">
        <v>71.646190476190469</v>
      </c>
      <c r="J18" s="402">
        <v>81.476666666666688</v>
      </c>
      <c r="K18" s="402">
        <v>79.147500000000008</v>
      </c>
      <c r="L18" s="402">
        <v>71.711818181818174</v>
      </c>
      <c r="M18" s="402">
        <v>83.221999999999994</v>
      </c>
    </row>
    <row r="19" spans="1:13" x14ac:dyDescent="0.2">
      <c r="A19" s="557" t="s">
        <v>308</v>
      </c>
      <c r="B19" s="456">
        <v>57.177999999999997</v>
      </c>
      <c r="C19" s="456">
        <v>60.918695652173909</v>
      </c>
      <c r="D19" s="456">
        <v>60.109090909090902</v>
      </c>
      <c r="E19" s="456">
        <v>62.550476190476196</v>
      </c>
      <c r="F19" s="456">
        <v>67.142272727272726</v>
      </c>
      <c r="G19" s="456">
        <v>68.108636363636364</v>
      </c>
      <c r="H19" s="456">
        <v>64.105000000000004</v>
      </c>
      <c r="I19" s="456">
        <v>67.378181818181815</v>
      </c>
      <c r="J19" s="456">
        <v>76.105238095238107</v>
      </c>
      <c r="K19" s="456">
        <v>72.846190476190486</v>
      </c>
      <c r="L19" s="456">
        <v>66.235652173913053</v>
      </c>
      <c r="M19" s="456">
        <v>77.050476190476175</v>
      </c>
    </row>
    <row r="20" spans="1:13" x14ac:dyDescent="0.2">
      <c r="A20" s="495" t="s">
        <v>309</v>
      </c>
      <c r="B20" s="496"/>
      <c r="C20" s="496"/>
      <c r="D20" s="496"/>
      <c r="E20" s="496"/>
      <c r="F20" s="496"/>
      <c r="G20" s="496"/>
      <c r="H20" s="496"/>
      <c r="I20" s="496"/>
      <c r="J20" s="496"/>
      <c r="K20" s="496"/>
      <c r="L20" s="496"/>
      <c r="M20" s="496"/>
    </row>
    <row r="21" spans="1:13" x14ac:dyDescent="0.2">
      <c r="A21" s="556" t="s">
        <v>310</v>
      </c>
      <c r="B21" s="402">
        <v>63.002500000000012</v>
      </c>
      <c r="C21" s="402">
        <v>66.245217391304351</v>
      </c>
      <c r="D21" s="402">
        <v>65.063999999999993</v>
      </c>
      <c r="E21" s="402">
        <v>69.611000000000004</v>
      </c>
      <c r="F21" s="402">
        <v>73.727272727272734</v>
      </c>
      <c r="G21" s="402">
        <v>76.256363636363631</v>
      </c>
      <c r="H21" s="402">
        <v>71.892727272727271</v>
      </c>
      <c r="I21" s="402">
        <v>74.657272727272741</v>
      </c>
      <c r="J21" s="402">
        <v>84.108809523809498</v>
      </c>
      <c r="K21" s="402">
        <v>82.611363636363635</v>
      </c>
      <c r="L21" s="402">
        <v>75.466956521739121</v>
      </c>
      <c r="M21" s="402">
        <v>88.823333333333338</v>
      </c>
    </row>
    <row r="22" spans="1:13" x14ac:dyDescent="0.2">
      <c r="A22" s="556" t="s">
        <v>311</v>
      </c>
      <c r="B22" s="405">
        <v>62.79</v>
      </c>
      <c r="C22" s="405">
        <v>65.961304347826086</v>
      </c>
      <c r="D22" s="405">
        <v>64.677000000000007</v>
      </c>
      <c r="E22" s="405">
        <v>69.426999999999992</v>
      </c>
      <c r="F22" s="405">
        <v>73.430454545454538</v>
      </c>
      <c r="G22" s="405">
        <v>76.13818181818182</v>
      </c>
      <c r="H22" s="405">
        <v>71.750454545454531</v>
      </c>
      <c r="I22" s="405">
        <v>74.50772727272728</v>
      </c>
      <c r="J22" s="405">
        <v>83.581190476190471</v>
      </c>
      <c r="K22" s="405">
        <v>81.848181818181814</v>
      </c>
      <c r="L22" s="405">
        <v>74.506521739130434</v>
      </c>
      <c r="M22" s="405">
        <v>87.875714285714295</v>
      </c>
    </row>
    <row r="23" spans="1:13" x14ac:dyDescent="0.2">
      <c r="A23" s="557" t="s">
        <v>312</v>
      </c>
      <c r="B23" s="456">
        <v>62.774500000000003</v>
      </c>
      <c r="C23" s="456">
        <v>65.924347826086958</v>
      </c>
      <c r="D23" s="456">
        <v>64.646499999999975</v>
      </c>
      <c r="E23" s="456">
        <v>69.417000000000002</v>
      </c>
      <c r="F23" s="456">
        <v>73.289090909090902</v>
      </c>
      <c r="G23" s="456">
        <v>76.06340909090909</v>
      </c>
      <c r="H23" s="456">
        <v>71.754999999999981</v>
      </c>
      <c r="I23" s="456">
        <v>74.433636363636367</v>
      </c>
      <c r="J23" s="456">
        <v>83.849285714285728</v>
      </c>
      <c r="K23" s="456">
        <v>81.90636363636365</v>
      </c>
      <c r="L23" s="456">
        <v>74.698260869565203</v>
      </c>
      <c r="M23" s="456">
        <v>88.016190476190488</v>
      </c>
    </row>
    <row r="24" spans="1:13" s="626" customFormat="1" x14ac:dyDescent="0.2">
      <c r="A24" s="558" t="s">
        <v>313</v>
      </c>
      <c r="B24" s="559">
        <v>61.052500000000009</v>
      </c>
      <c r="C24" s="559">
        <v>64.560434782608667</v>
      </c>
      <c r="D24" s="559">
        <v>63.248095238095253</v>
      </c>
      <c r="E24" s="559">
        <v>66.909523809523819</v>
      </c>
      <c r="F24" s="559">
        <v>71.887727272727261</v>
      </c>
      <c r="G24" s="559">
        <v>73.52272727272728</v>
      </c>
      <c r="H24" s="559">
        <v>70.334090909090918</v>
      </c>
      <c r="I24" s="559">
        <v>73.885909090909095</v>
      </c>
      <c r="J24" s="559">
        <v>82.111428571428576</v>
      </c>
      <c r="K24" s="559">
        <v>80.341363636363653</v>
      </c>
      <c r="L24" s="559">
        <v>74.377826086956517</v>
      </c>
      <c r="M24" s="559">
        <v>85.399523809523814</v>
      </c>
    </row>
    <row r="25" spans="1:13" x14ac:dyDescent="0.2">
      <c r="A25" s="554"/>
      <c r="M25" s="161" t="s">
        <v>296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757"/>
    </row>
    <row r="2" spans="1:14" ht="13.9" customHeight="1" x14ac:dyDescent="0.2">
      <c r="A2" s="158"/>
      <c r="B2" s="158"/>
      <c r="N2" s="161" t="s">
        <v>314</v>
      </c>
    </row>
    <row r="3" spans="1:14" ht="13.9" customHeight="1" x14ac:dyDescent="0.2">
      <c r="A3" s="563"/>
      <c r="B3" s="563"/>
      <c r="C3" s="145">
        <v>2021</v>
      </c>
      <c r="D3" s="145" t="s">
        <v>513</v>
      </c>
      <c r="E3" s="145" t="s">
        <v>513</v>
      </c>
      <c r="F3" s="145" t="s">
        <v>513</v>
      </c>
      <c r="G3" s="145" t="s">
        <v>513</v>
      </c>
      <c r="H3" s="145" t="s">
        <v>513</v>
      </c>
      <c r="I3" s="145" t="s">
        <v>513</v>
      </c>
      <c r="J3" s="145" t="s">
        <v>513</v>
      </c>
      <c r="K3" s="145" t="s">
        <v>513</v>
      </c>
      <c r="L3" s="145" t="s">
        <v>513</v>
      </c>
      <c r="M3" s="145" t="s">
        <v>513</v>
      </c>
      <c r="N3" s="145">
        <v>2022</v>
      </c>
    </row>
    <row r="4" spans="1:14" ht="13.9" customHeight="1" x14ac:dyDescent="0.2">
      <c r="C4" s="548">
        <v>44228</v>
      </c>
      <c r="D4" s="548">
        <v>44256</v>
      </c>
      <c r="E4" s="548">
        <v>44287</v>
      </c>
      <c r="F4" s="548">
        <v>44317</v>
      </c>
      <c r="G4" s="548">
        <v>44348</v>
      </c>
      <c r="H4" s="548">
        <v>44378</v>
      </c>
      <c r="I4" s="548">
        <v>44409</v>
      </c>
      <c r="J4" s="548">
        <v>44440</v>
      </c>
      <c r="K4" s="548">
        <v>44470</v>
      </c>
      <c r="L4" s="548">
        <v>44501</v>
      </c>
      <c r="M4" s="548">
        <v>44531</v>
      </c>
      <c r="N4" s="548">
        <v>44562</v>
      </c>
    </row>
    <row r="5" spans="1:14" ht="13.9" customHeight="1" x14ac:dyDescent="0.2">
      <c r="A5" s="836" t="s">
        <v>488</v>
      </c>
      <c r="B5" s="564" t="s">
        <v>315</v>
      </c>
      <c r="C5" s="560">
        <v>556.0625</v>
      </c>
      <c r="D5" s="560">
        <v>583.95652173913038</v>
      </c>
      <c r="E5" s="560">
        <v>608.43181818181813</v>
      </c>
      <c r="F5" s="560">
        <v>638.52380952380952</v>
      </c>
      <c r="G5" s="560">
        <v>675.84090909090912</v>
      </c>
      <c r="H5" s="560">
        <v>693.98863636363637</v>
      </c>
      <c r="I5" s="560">
        <v>689.44047619047615</v>
      </c>
      <c r="J5" s="560">
        <v>734.43181818181813</v>
      </c>
      <c r="K5" s="560">
        <v>775.16666666666663</v>
      </c>
      <c r="L5" s="560">
        <v>730.90909090909088</v>
      </c>
      <c r="M5" s="560">
        <v>694.11956521739125</v>
      </c>
      <c r="N5" s="560">
        <v>790.40476190476193</v>
      </c>
    </row>
    <row r="6" spans="1:14" ht="13.9" customHeight="1" x14ac:dyDescent="0.2">
      <c r="A6" s="837"/>
      <c r="B6" s="565" t="s">
        <v>316</v>
      </c>
      <c r="C6" s="561">
        <v>556.5625</v>
      </c>
      <c r="D6" s="561">
        <v>609.43478260869563</v>
      </c>
      <c r="E6" s="561">
        <v>629.54999999999995</v>
      </c>
      <c r="F6" s="561">
        <v>655.6973684210526</v>
      </c>
      <c r="G6" s="561">
        <v>689.59090909090912</v>
      </c>
      <c r="H6" s="561">
        <v>724.375</v>
      </c>
      <c r="I6" s="561">
        <v>713.21428571428567</v>
      </c>
      <c r="J6" s="561">
        <v>732.90909090909088</v>
      </c>
      <c r="K6" s="561">
        <v>820.16666666666663</v>
      </c>
      <c r="L6" s="561">
        <v>793.98863636363637</v>
      </c>
      <c r="M6" s="561">
        <v>710.11904761904759</v>
      </c>
      <c r="N6" s="561">
        <v>806.11904761904759</v>
      </c>
    </row>
    <row r="7" spans="1:14" ht="13.9" customHeight="1" x14ac:dyDescent="0.2">
      <c r="A7" s="836" t="s">
        <v>521</v>
      </c>
      <c r="B7" s="564" t="s">
        <v>315</v>
      </c>
      <c r="C7" s="562">
        <v>504.86250000000001</v>
      </c>
      <c r="D7" s="562">
        <v>521.86956521739125</v>
      </c>
      <c r="E7" s="562">
        <v>525.375</v>
      </c>
      <c r="F7" s="562">
        <v>558.40789473684208</v>
      </c>
      <c r="G7" s="562">
        <v>594.85227272727275</v>
      </c>
      <c r="H7" s="562">
        <v>608.89772727272725</v>
      </c>
      <c r="I7" s="562">
        <v>588.07142857142856</v>
      </c>
      <c r="J7" s="562">
        <v>634.4204545454545</v>
      </c>
      <c r="K7" s="562">
        <v>735.23809523809518</v>
      </c>
      <c r="L7" s="562">
        <v>706.0454545454545</v>
      </c>
      <c r="M7" s="562">
        <v>656.35714285714289</v>
      </c>
      <c r="N7" s="562">
        <v>783.73809523809518</v>
      </c>
    </row>
    <row r="8" spans="1:14" ht="13.9" customHeight="1" x14ac:dyDescent="0.2">
      <c r="A8" s="837"/>
      <c r="B8" s="565" t="s">
        <v>316</v>
      </c>
      <c r="C8" s="561">
        <v>517.5625</v>
      </c>
      <c r="D8" s="561">
        <v>528.83695652173913</v>
      </c>
      <c r="E8" s="561">
        <v>534.04999999999995</v>
      </c>
      <c r="F8" s="561">
        <v>569.5</v>
      </c>
      <c r="G8" s="561">
        <v>605.9545454545455</v>
      </c>
      <c r="H8" s="561">
        <v>617.9545454545455</v>
      </c>
      <c r="I8" s="561">
        <v>595.51190476190482</v>
      </c>
      <c r="J8" s="561">
        <v>646.76136363636363</v>
      </c>
      <c r="K8" s="561">
        <v>746.83333333333337</v>
      </c>
      <c r="L8" s="561">
        <v>705.5</v>
      </c>
      <c r="M8" s="561">
        <v>664.27380952380952</v>
      </c>
      <c r="N8" s="561">
        <v>790.65476190476193</v>
      </c>
    </row>
    <row r="9" spans="1:14" ht="13.9" customHeight="1" x14ac:dyDescent="0.2">
      <c r="A9" s="836" t="s">
        <v>489</v>
      </c>
      <c r="B9" s="564" t="s">
        <v>315</v>
      </c>
      <c r="C9" s="560">
        <v>503.03800000000001</v>
      </c>
      <c r="D9" s="560">
        <v>514.33695652173913</v>
      </c>
      <c r="E9" s="560">
        <v>512.38681818181806</v>
      </c>
      <c r="F9" s="560">
        <v>545.49476190476184</v>
      </c>
      <c r="G9" s="560">
        <v>586.65954545454542</v>
      </c>
      <c r="H9" s="560">
        <v>597.98863636363637</v>
      </c>
      <c r="I9" s="560">
        <v>577.40909090909088</v>
      </c>
      <c r="J9" s="560">
        <v>626.93772727272733</v>
      </c>
      <c r="K9" s="560">
        <v>720.6195238095238</v>
      </c>
      <c r="L9" s="560">
        <v>682.63095238095241</v>
      </c>
      <c r="M9" s="560">
        <v>634.73913043478262</v>
      </c>
      <c r="N9" s="560">
        <v>742.30952380952385</v>
      </c>
    </row>
    <row r="10" spans="1:14" ht="13.9" customHeight="1" x14ac:dyDescent="0.2">
      <c r="A10" s="837"/>
      <c r="B10" s="565" t="s">
        <v>316</v>
      </c>
      <c r="C10" s="561">
        <v>511.60699999999997</v>
      </c>
      <c r="D10" s="561">
        <v>524.18478260869563</v>
      </c>
      <c r="E10" s="561">
        <v>523.07500000000005</v>
      </c>
      <c r="F10" s="561">
        <v>557.69105263157905</v>
      </c>
      <c r="G10" s="561">
        <v>594.11954545454546</v>
      </c>
      <c r="H10" s="561">
        <v>601.46590909090912</v>
      </c>
      <c r="I10" s="561">
        <v>581.05952380952385</v>
      </c>
      <c r="J10" s="561">
        <v>631.26136363636363</v>
      </c>
      <c r="K10" s="561">
        <v>725.41666666666663</v>
      </c>
      <c r="L10" s="561">
        <v>693.98863636363637</v>
      </c>
      <c r="M10" s="561">
        <v>651.70238095238096</v>
      </c>
      <c r="N10" s="561">
        <v>762</v>
      </c>
    </row>
    <row r="11" spans="1:14" ht="13.9" customHeight="1" x14ac:dyDescent="0.2">
      <c r="A11" s="834" t="s">
        <v>317</v>
      </c>
      <c r="B11" s="564" t="s">
        <v>315</v>
      </c>
      <c r="C11" s="560">
        <v>419.61250000000001</v>
      </c>
      <c r="D11" s="560">
        <v>430.02173913043481</v>
      </c>
      <c r="E11" s="560">
        <v>417.22727272727275</v>
      </c>
      <c r="F11" s="560">
        <v>422.03571428571428</v>
      </c>
      <c r="G11" s="560">
        <v>447.00045454545455</v>
      </c>
      <c r="H11" s="560">
        <v>461.45454545454544</v>
      </c>
      <c r="I11" s="560">
        <v>446.71428571428572</v>
      </c>
      <c r="J11" s="560">
        <v>487.38090909090914</v>
      </c>
      <c r="K11" s="560">
        <v>532.66666666666663</v>
      </c>
      <c r="L11" s="560">
        <v>511.75</v>
      </c>
      <c r="M11" s="560">
        <v>478.76086956521738</v>
      </c>
      <c r="N11" s="560">
        <v>539.34523809523807</v>
      </c>
    </row>
    <row r="12" spans="1:14" ht="13.9" customHeight="1" x14ac:dyDescent="0.2">
      <c r="A12" s="835"/>
      <c r="B12" s="565" t="s">
        <v>316</v>
      </c>
      <c r="C12" s="561">
        <v>413.01249999999999</v>
      </c>
      <c r="D12" s="561">
        <v>427.02173913043481</v>
      </c>
      <c r="E12" s="561">
        <v>410.67500000000001</v>
      </c>
      <c r="F12" s="561">
        <v>416.35526315789474</v>
      </c>
      <c r="G12" s="561">
        <v>441.80681818181819</v>
      </c>
      <c r="H12" s="561">
        <v>456.15909090909093</v>
      </c>
      <c r="I12" s="561">
        <v>438.83333333333331</v>
      </c>
      <c r="J12" s="561">
        <v>480.35227272727275</v>
      </c>
      <c r="K12" s="561">
        <v>524.5</v>
      </c>
      <c r="L12" s="561">
        <v>501.13636363636363</v>
      </c>
      <c r="M12" s="561">
        <v>470.04761904761904</v>
      </c>
      <c r="N12" s="561">
        <v>527.69047619047615</v>
      </c>
    </row>
    <row r="13" spans="1:14" ht="13.9" customHeight="1" x14ac:dyDescent="0.2">
      <c r="B13" s="554"/>
      <c r="N13" s="161" t="s">
        <v>296</v>
      </c>
    </row>
    <row r="14" spans="1:14" ht="13.9" customHeight="1" x14ac:dyDescent="0.2">
      <c r="A14" s="554"/>
    </row>
    <row r="15" spans="1:14" ht="13.9" customHeight="1" x14ac:dyDescent="0.2">
      <c r="A15" s="554"/>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318</v>
      </c>
      <c r="B1" s="53"/>
      <c r="C1" s="53"/>
      <c r="D1" s="6"/>
      <c r="E1" s="6"/>
      <c r="F1" s="6"/>
      <c r="G1" s="6"/>
      <c r="H1" s="3"/>
    </row>
    <row r="2" spans="1:8" x14ac:dyDescent="0.2">
      <c r="A2" s="54"/>
      <c r="B2" s="54"/>
      <c r="C2" s="54"/>
      <c r="D2" s="65"/>
      <c r="E2" s="65"/>
      <c r="F2" s="65"/>
      <c r="G2" s="108"/>
      <c r="H2" s="55" t="s">
        <v>470</v>
      </c>
    </row>
    <row r="3" spans="1:8" x14ac:dyDescent="0.2">
      <c r="A3" s="56"/>
      <c r="B3" s="812">
        <f>INDICE!A3</f>
        <v>44562</v>
      </c>
      <c r="C3" s="811">
        <v>41671</v>
      </c>
      <c r="D3" s="811" t="s">
        <v>115</v>
      </c>
      <c r="E3" s="811"/>
      <c r="F3" s="811" t="s">
        <v>116</v>
      </c>
      <c r="G3" s="811"/>
      <c r="H3" s="811"/>
    </row>
    <row r="4" spans="1:8" ht="25.5" x14ac:dyDescent="0.2">
      <c r="A4" s="66"/>
      <c r="B4" s="184" t="s">
        <v>54</v>
      </c>
      <c r="C4" s="185" t="s">
        <v>452</v>
      </c>
      <c r="D4" s="184" t="s">
        <v>54</v>
      </c>
      <c r="E4" s="185" t="s">
        <v>452</v>
      </c>
      <c r="F4" s="184" t="s">
        <v>54</v>
      </c>
      <c r="G4" s="186" t="s">
        <v>452</v>
      </c>
      <c r="H4" s="185" t="s">
        <v>106</v>
      </c>
    </row>
    <row r="5" spans="1:8" x14ac:dyDescent="0.2">
      <c r="A5" s="3" t="s">
        <v>319</v>
      </c>
      <c r="B5" s="71">
        <v>28778.82</v>
      </c>
      <c r="C5" s="72">
        <v>-8.0977299048868296</v>
      </c>
      <c r="D5" s="71">
        <v>28778.82</v>
      </c>
      <c r="E5" s="336">
        <v>-8.0977299048868296</v>
      </c>
      <c r="F5" s="71">
        <v>267836.033</v>
      </c>
      <c r="G5" s="336">
        <v>2.8287714080673458</v>
      </c>
      <c r="H5" s="72">
        <v>71.18278584028613</v>
      </c>
    </row>
    <row r="6" spans="1:8" x14ac:dyDescent="0.2">
      <c r="A6" s="3" t="s">
        <v>320</v>
      </c>
      <c r="B6" s="58">
        <v>11005.299000000001</v>
      </c>
      <c r="C6" s="187">
        <v>94.375314493540216</v>
      </c>
      <c r="D6" s="58">
        <v>11005.299000000001</v>
      </c>
      <c r="E6" s="59">
        <v>94.375314493540216</v>
      </c>
      <c r="F6" s="58">
        <v>95474.26</v>
      </c>
      <c r="G6" s="59">
        <v>11.392340140135742</v>
      </c>
      <c r="H6" s="59">
        <v>25.374195274314705</v>
      </c>
    </row>
    <row r="7" spans="1:8" x14ac:dyDescent="0.2">
      <c r="A7" s="3" t="s">
        <v>321</v>
      </c>
      <c r="B7" s="95">
        <v>847.21600000000001</v>
      </c>
      <c r="C7" s="73">
        <v>-24.498560313121871</v>
      </c>
      <c r="D7" s="95">
        <v>847.21600000000001</v>
      </c>
      <c r="E7" s="73">
        <v>-24.498560313121871</v>
      </c>
      <c r="F7" s="95">
        <v>12954.880999999999</v>
      </c>
      <c r="G7" s="187">
        <v>7.7762775204323393</v>
      </c>
      <c r="H7" s="187">
        <v>3.443018885399157</v>
      </c>
    </row>
    <row r="8" spans="1:8" x14ac:dyDescent="0.2">
      <c r="A8" s="216" t="s">
        <v>186</v>
      </c>
      <c r="B8" s="217">
        <v>40631.334999999999</v>
      </c>
      <c r="C8" s="218">
        <v>6.6478678962169493</v>
      </c>
      <c r="D8" s="217">
        <v>40631.334999999999</v>
      </c>
      <c r="E8" s="218">
        <v>6.6478678962169493</v>
      </c>
      <c r="F8" s="217">
        <v>376265.174</v>
      </c>
      <c r="G8" s="218">
        <v>5.0438935113565639</v>
      </c>
      <c r="H8" s="219">
        <v>100</v>
      </c>
    </row>
    <row r="9" spans="1:8" x14ac:dyDescent="0.2">
      <c r="A9" s="220" t="s">
        <v>614</v>
      </c>
      <c r="B9" s="74">
        <v>6689.18</v>
      </c>
      <c r="C9" s="75">
        <v>7.2617403065752777</v>
      </c>
      <c r="D9" s="74">
        <v>6689.18</v>
      </c>
      <c r="E9" s="75">
        <v>7.2617403065752777</v>
      </c>
      <c r="F9" s="74">
        <v>76931.604999999996</v>
      </c>
      <c r="G9" s="190">
        <v>1.7632640878729475</v>
      </c>
      <c r="H9" s="190">
        <v>20.446113623048195</v>
      </c>
    </row>
    <row r="10" spans="1:8" x14ac:dyDescent="0.2">
      <c r="A10" s="3"/>
      <c r="B10" s="3"/>
      <c r="C10" s="3"/>
      <c r="D10" s="3"/>
      <c r="E10" s="3"/>
      <c r="F10" s="3"/>
      <c r="G10" s="108"/>
      <c r="H10" s="55" t="s">
        <v>221</v>
      </c>
    </row>
    <row r="11" spans="1:8" x14ac:dyDescent="0.2">
      <c r="A11" s="80" t="s">
        <v>576</v>
      </c>
      <c r="B11" s="80"/>
      <c r="C11" s="200"/>
      <c r="D11" s="200"/>
      <c r="E11" s="200"/>
      <c r="F11" s="80"/>
      <c r="G11" s="80"/>
      <c r="H11" s="80"/>
    </row>
    <row r="12" spans="1:8" x14ac:dyDescent="0.2">
      <c r="A12" s="80" t="s">
        <v>509</v>
      </c>
      <c r="B12" s="108"/>
      <c r="C12" s="108"/>
      <c r="D12" s="108"/>
      <c r="E12" s="108"/>
      <c r="F12" s="108"/>
      <c r="G12" s="108"/>
      <c r="H12" s="108"/>
    </row>
    <row r="13" spans="1:8" x14ac:dyDescent="0.2">
      <c r="A13" s="438" t="s">
        <v>536</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95" priority="8" operator="between">
      <formula>-0.5</formula>
      <formula>0.5</formula>
    </cfRule>
  </conditionalFormatting>
  <conditionalFormatting sqref="E5">
    <cfRule type="cellIs" dxfId="94" priority="7" operator="equal">
      <formula>0</formula>
    </cfRule>
  </conditionalFormatting>
  <conditionalFormatting sqref="G5">
    <cfRule type="cellIs" dxfId="93" priority="6" operator="between">
      <formula>-0.5</formula>
      <formula>0.5</formula>
    </cfRule>
  </conditionalFormatting>
  <conditionalFormatting sqref="G5">
    <cfRule type="cellIs" dxfId="92" priority="5" operator="equal">
      <formula>0</formula>
    </cfRule>
  </conditionalFormatting>
  <conditionalFormatting sqref="C7">
    <cfRule type="cellIs" dxfId="91" priority="3" operator="between">
      <formula>-0.5</formula>
      <formula>0.5</formula>
    </cfRule>
    <cfRule type="cellIs" dxfId="90" priority="4" operator="between">
      <formula>0</formula>
      <formula>0.49</formula>
    </cfRule>
  </conditionalFormatting>
  <conditionalFormatting sqref="E7">
    <cfRule type="cellIs" dxfId="89" priority="1" operator="between">
      <formula>-0.5</formula>
      <formula>0.5</formula>
    </cfRule>
    <cfRule type="cellIs" dxfId="88"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658</v>
      </c>
      <c r="B1" s="53"/>
      <c r="C1" s="53"/>
      <c r="D1" s="6"/>
      <c r="E1" s="6"/>
      <c r="F1" s="6"/>
      <c r="G1" s="6"/>
      <c r="H1" s="3"/>
    </row>
    <row r="2" spans="1:8" x14ac:dyDescent="0.2">
      <c r="A2" s="54"/>
      <c r="B2" s="54"/>
      <c r="C2" s="54"/>
      <c r="D2" s="65"/>
      <c r="E2" s="65"/>
      <c r="F2" s="65"/>
      <c r="G2" s="108"/>
      <c r="H2" s="55" t="s">
        <v>470</v>
      </c>
    </row>
    <row r="3" spans="1:8" ht="14.1" customHeight="1" x14ac:dyDescent="0.2">
      <c r="A3" s="56"/>
      <c r="B3" s="812">
        <f>INDICE!A3</f>
        <v>44562</v>
      </c>
      <c r="C3" s="812">
        <v>41671</v>
      </c>
      <c r="D3" s="811" t="s">
        <v>115</v>
      </c>
      <c r="E3" s="811"/>
      <c r="F3" s="811" t="s">
        <v>116</v>
      </c>
      <c r="G3" s="811"/>
      <c r="H3" s="183"/>
    </row>
    <row r="4" spans="1:8" ht="25.5" x14ac:dyDescent="0.2">
      <c r="A4" s="66"/>
      <c r="B4" s="184" t="s">
        <v>54</v>
      </c>
      <c r="C4" s="185" t="s">
        <v>452</v>
      </c>
      <c r="D4" s="184" t="s">
        <v>54</v>
      </c>
      <c r="E4" s="185" t="s">
        <v>452</v>
      </c>
      <c r="F4" s="184" t="s">
        <v>54</v>
      </c>
      <c r="G4" s="186" t="s">
        <v>452</v>
      </c>
      <c r="H4" s="185" t="s">
        <v>106</v>
      </c>
    </row>
    <row r="5" spans="1:8" x14ac:dyDescent="0.2">
      <c r="A5" s="3" t="s">
        <v>660</v>
      </c>
      <c r="B5" s="71">
        <v>16685.112000000001</v>
      </c>
      <c r="C5" s="72">
        <v>43.358158429248476</v>
      </c>
      <c r="D5" s="71">
        <v>16685.112000000001</v>
      </c>
      <c r="E5" s="72">
        <v>43.358158429248476</v>
      </c>
      <c r="F5" s="71">
        <v>162842.848</v>
      </c>
      <c r="G5" s="59">
        <v>5.6124903328872255</v>
      </c>
      <c r="H5" s="72">
        <v>43.278745749666427</v>
      </c>
    </row>
    <row r="6" spans="1:8" x14ac:dyDescent="0.2">
      <c r="A6" s="3" t="s">
        <v>659</v>
      </c>
      <c r="B6" s="58">
        <v>10257.679</v>
      </c>
      <c r="C6" s="187">
        <v>-8.751095390291642</v>
      </c>
      <c r="D6" s="58">
        <v>10257.679</v>
      </c>
      <c r="E6" s="59">
        <v>-8.751095390291642</v>
      </c>
      <c r="F6" s="58">
        <v>129281.51</v>
      </c>
      <c r="G6" s="59">
        <v>5.9887276795413156</v>
      </c>
      <c r="H6" s="59">
        <v>34.359148529648401</v>
      </c>
    </row>
    <row r="7" spans="1:8" x14ac:dyDescent="0.2">
      <c r="A7" s="3" t="s">
        <v>661</v>
      </c>
      <c r="B7" s="95">
        <v>12841.328</v>
      </c>
      <c r="C7" s="187">
        <v>-8.9027499089299056</v>
      </c>
      <c r="D7" s="95">
        <v>12841.328</v>
      </c>
      <c r="E7" s="187">
        <v>-8.9027499089299056</v>
      </c>
      <c r="F7" s="95">
        <v>71185.934999999998</v>
      </c>
      <c r="G7" s="187">
        <v>1.6764416029595748</v>
      </c>
      <c r="H7" s="187">
        <v>18.919086835286009</v>
      </c>
    </row>
    <row r="8" spans="1:8" x14ac:dyDescent="0.2">
      <c r="A8" s="747" t="s">
        <v>323</v>
      </c>
      <c r="B8" s="95">
        <v>847.21600000000001</v>
      </c>
      <c r="C8" s="73">
        <v>-24.498560313121871</v>
      </c>
      <c r="D8" s="95">
        <v>847.21600000000001</v>
      </c>
      <c r="E8" s="73">
        <v>-24.498560313121871</v>
      </c>
      <c r="F8" s="95">
        <v>12954.880999999999</v>
      </c>
      <c r="G8" s="187">
        <v>7.7762775204323393</v>
      </c>
      <c r="H8" s="187">
        <v>3.443018885399157</v>
      </c>
    </row>
    <row r="9" spans="1:8" x14ac:dyDescent="0.2">
      <c r="A9" s="216" t="s">
        <v>186</v>
      </c>
      <c r="B9" s="217">
        <v>40631.334999999999</v>
      </c>
      <c r="C9" s="218">
        <v>6.6478678962169493</v>
      </c>
      <c r="D9" s="217">
        <v>40631.334999999999</v>
      </c>
      <c r="E9" s="218">
        <v>6.6478678962169493</v>
      </c>
      <c r="F9" s="217">
        <v>376265.174</v>
      </c>
      <c r="G9" s="218">
        <v>5.0438935113565639</v>
      </c>
      <c r="H9" s="219">
        <v>100</v>
      </c>
    </row>
    <row r="10" spans="1:8" x14ac:dyDescent="0.2">
      <c r="A10" s="80"/>
      <c r="B10" s="3"/>
      <c r="C10" s="3"/>
      <c r="D10" s="3"/>
      <c r="E10" s="3"/>
      <c r="F10" s="3"/>
      <c r="G10" s="108"/>
      <c r="H10" s="55" t="s">
        <v>221</v>
      </c>
    </row>
    <row r="11" spans="1:8" x14ac:dyDescent="0.2">
      <c r="A11" s="80" t="s">
        <v>576</v>
      </c>
      <c r="B11" s="80"/>
      <c r="C11" s="200"/>
      <c r="D11" s="200"/>
      <c r="E11" s="200"/>
      <c r="F11" s="80"/>
      <c r="G11" s="80"/>
      <c r="H11" s="80"/>
    </row>
    <row r="12" spans="1:8" x14ac:dyDescent="0.2">
      <c r="A12" s="80" t="s">
        <v>490</v>
      </c>
      <c r="B12" s="108"/>
      <c r="C12" s="108"/>
      <c r="D12" s="108"/>
      <c r="E12" s="108"/>
      <c r="F12" s="108"/>
      <c r="G12" s="108"/>
      <c r="H12" s="108"/>
    </row>
    <row r="13" spans="1:8" x14ac:dyDescent="0.2">
      <c r="A13" s="438" t="s">
        <v>536</v>
      </c>
      <c r="B13" s="1"/>
      <c r="C13" s="1"/>
      <c r="D13" s="1"/>
      <c r="E13" s="1"/>
      <c r="F13" s="1"/>
      <c r="G13" s="1"/>
      <c r="H13" s="1"/>
    </row>
    <row r="14" spans="1:8" s="1" customFormat="1" x14ac:dyDescent="0.2">
      <c r="A14" s="838" t="s">
        <v>662</v>
      </c>
      <c r="B14" s="838"/>
      <c r="C14" s="838"/>
      <c r="D14" s="838"/>
      <c r="E14" s="838"/>
      <c r="F14" s="838"/>
      <c r="G14" s="838"/>
      <c r="H14" s="838"/>
    </row>
    <row r="15" spans="1:8" s="1" customFormat="1" x14ac:dyDescent="0.2">
      <c r="A15" s="838"/>
      <c r="B15" s="838"/>
      <c r="C15" s="838"/>
      <c r="D15" s="838"/>
      <c r="E15" s="838"/>
      <c r="F15" s="838"/>
      <c r="G15" s="838"/>
      <c r="H15" s="838"/>
    </row>
    <row r="16" spans="1:8" s="1" customFormat="1" x14ac:dyDescent="0.2">
      <c r="A16" s="838"/>
      <c r="B16" s="838"/>
      <c r="C16" s="838"/>
      <c r="D16" s="838"/>
      <c r="E16" s="838"/>
      <c r="F16" s="838"/>
      <c r="G16" s="838"/>
      <c r="H16" s="838"/>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322</v>
      </c>
    </row>
  </sheetData>
  <mergeCells count="4">
    <mergeCell ref="B3:C3"/>
    <mergeCell ref="D3:E3"/>
    <mergeCell ref="F3:G3"/>
    <mergeCell ref="A14:H16"/>
  </mergeCells>
  <conditionalFormatting sqref="C8">
    <cfRule type="cellIs" dxfId="87" priority="3" operator="between">
      <formula>-0.5</formula>
      <formula>0.5</formula>
    </cfRule>
    <cfRule type="cellIs" dxfId="86" priority="4" operator="between">
      <formula>0</formula>
      <formula>0.49</formula>
    </cfRule>
  </conditionalFormatting>
  <conditionalFormatting sqref="E8">
    <cfRule type="cellIs" dxfId="85" priority="1" operator="between">
      <formula>-0.5</formula>
      <formula>0.5</formula>
    </cfRule>
    <cfRule type="cellIs" dxfId="84"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491</v>
      </c>
      <c r="B1" s="158"/>
      <c r="C1" s="158"/>
      <c r="D1" s="158"/>
    </row>
    <row r="2" spans="1:4" x14ac:dyDescent="0.2">
      <c r="A2" s="159"/>
      <c r="B2" s="159"/>
      <c r="C2" s="159"/>
      <c r="D2" s="159"/>
    </row>
    <row r="3" spans="1:4" x14ac:dyDescent="0.2">
      <c r="A3" s="162"/>
      <c r="B3" s="839">
        <v>2019</v>
      </c>
      <c r="C3" s="839">
        <v>2020</v>
      </c>
      <c r="D3" s="839">
        <v>2021</v>
      </c>
    </row>
    <row r="4" spans="1:4" x14ac:dyDescent="0.2">
      <c r="A4" s="646"/>
      <c r="B4" s="840"/>
      <c r="C4" s="840"/>
      <c r="D4" s="840"/>
    </row>
    <row r="5" spans="1:4" x14ac:dyDescent="0.2">
      <c r="A5" s="191" t="s">
        <v>324</v>
      </c>
      <c r="B5" s="214">
        <v>12.469654766040348</v>
      </c>
      <c r="C5" s="214">
        <v>-9.7039489675798976</v>
      </c>
      <c r="D5" s="214">
        <v>5.0438935113565639</v>
      </c>
    </row>
    <row r="6" spans="1:4" x14ac:dyDescent="0.2">
      <c r="A6" s="1" t="s">
        <v>127</v>
      </c>
      <c r="B6" s="167">
        <v>12.526098958597446</v>
      </c>
      <c r="C6" s="167">
        <v>-10.456813170201096</v>
      </c>
      <c r="D6" s="167" t="s">
        <v>513</v>
      </c>
    </row>
    <row r="7" spans="1:4" x14ac:dyDescent="0.2">
      <c r="A7" s="1" t="s">
        <v>128</v>
      </c>
      <c r="B7" s="167">
        <v>12.044199552305191</v>
      </c>
      <c r="C7" s="167">
        <v>-9.3335993097390766</v>
      </c>
      <c r="D7" s="167" t="s">
        <v>513</v>
      </c>
    </row>
    <row r="8" spans="1:4" x14ac:dyDescent="0.2">
      <c r="A8" s="1" t="s">
        <v>129</v>
      </c>
      <c r="B8" s="167">
        <v>9.0249648190256764</v>
      </c>
      <c r="C8" s="167">
        <v>-5.9864427425465969</v>
      </c>
      <c r="D8" s="167" t="s">
        <v>513</v>
      </c>
    </row>
    <row r="9" spans="1:4" x14ac:dyDescent="0.2">
      <c r="A9" s="1" t="s">
        <v>130</v>
      </c>
      <c r="B9" s="167">
        <v>5.9900640041866149</v>
      </c>
      <c r="C9" s="167">
        <v>-3.4750209208405822</v>
      </c>
      <c r="D9" s="167" t="s">
        <v>513</v>
      </c>
    </row>
    <row r="10" spans="1:4" x14ac:dyDescent="0.2">
      <c r="A10" s="1" t="s">
        <v>131</v>
      </c>
      <c r="B10" s="167">
        <v>2.8579452243930632</v>
      </c>
      <c r="C10" s="167">
        <v>-1.9876966647478529</v>
      </c>
      <c r="D10" s="167" t="s">
        <v>513</v>
      </c>
    </row>
    <row r="11" spans="1:4" x14ac:dyDescent="0.2">
      <c r="A11" s="1" t="s">
        <v>132</v>
      </c>
      <c r="B11" s="167">
        <v>-0.91204301622761152</v>
      </c>
      <c r="C11" s="167">
        <v>-2.0609803490266816</v>
      </c>
      <c r="D11" s="167" t="s">
        <v>513</v>
      </c>
    </row>
    <row r="12" spans="1:4" x14ac:dyDescent="0.2">
      <c r="A12" s="1" t="s">
        <v>133</v>
      </c>
      <c r="B12" s="167">
        <v>-4.1503698086174072</v>
      </c>
      <c r="C12" s="167">
        <v>-1.4968582806107724</v>
      </c>
      <c r="D12" s="167" t="s">
        <v>513</v>
      </c>
    </row>
    <row r="13" spans="1:4" x14ac:dyDescent="0.2">
      <c r="A13" s="1" t="s">
        <v>134</v>
      </c>
      <c r="B13" s="167">
        <v>-6.1955758810061079</v>
      </c>
      <c r="C13" s="167">
        <v>-0.70857677098221794</v>
      </c>
      <c r="D13" s="167" t="s">
        <v>513</v>
      </c>
    </row>
    <row r="14" spans="1:4" x14ac:dyDescent="0.2">
      <c r="A14" s="1" t="s">
        <v>135</v>
      </c>
      <c r="B14" s="167">
        <v>-8.7374387911857774</v>
      </c>
      <c r="C14" s="167">
        <v>0.90439503638692198</v>
      </c>
      <c r="D14" s="167" t="s">
        <v>513</v>
      </c>
    </row>
    <row r="15" spans="1:4" x14ac:dyDescent="0.2">
      <c r="A15" s="1" t="s">
        <v>136</v>
      </c>
      <c r="B15" s="167">
        <v>-10.143471753663572</v>
      </c>
      <c r="C15" s="167">
        <v>3.5044376981488599</v>
      </c>
      <c r="D15" s="167" t="s">
        <v>513</v>
      </c>
    </row>
    <row r="16" spans="1:4" x14ac:dyDescent="0.2">
      <c r="A16" s="212" t="s">
        <v>137</v>
      </c>
      <c r="B16" s="213">
        <v>-9.9288547070647901</v>
      </c>
      <c r="C16" s="213">
        <v>4.2159841746883329</v>
      </c>
      <c r="D16" s="213" t="s">
        <v>513</v>
      </c>
    </row>
    <row r="17" spans="4:4" x14ac:dyDescent="0.2">
      <c r="D17" s="55" t="s">
        <v>221</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65" customHeight="1" x14ac:dyDescent="0.2">
      <c r="A3" s="56"/>
      <c r="B3" s="807" t="s">
        <v>638</v>
      </c>
      <c r="C3" s="803" t="s">
        <v>423</v>
      </c>
      <c r="D3" s="807" t="s">
        <v>627</v>
      </c>
      <c r="E3" s="803" t="s">
        <v>423</v>
      </c>
      <c r="F3" s="805" t="s">
        <v>639</v>
      </c>
    </row>
    <row r="4" spans="1:6" x14ac:dyDescent="0.2">
      <c r="A4" s="66"/>
      <c r="B4" s="808"/>
      <c r="C4" s="804"/>
      <c r="D4" s="808"/>
      <c r="E4" s="804"/>
      <c r="F4" s="806"/>
    </row>
    <row r="5" spans="1:6" x14ac:dyDescent="0.2">
      <c r="A5" s="3" t="s">
        <v>107</v>
      </c>
      <c r="B5" s="58">
        <v>1103</v>
      </c>
      <c r="C5" s="59">
        <v>1.4</v>
      </c>
      <c r="D5" s="58">
        <v>1099</v>
      </c>
      <c r="E5" s="59">
        <v>1.2</v>
      </c>
      <c r="F5" s="59">
        <v>0.4</v>
      </c>
    </row>
    <row r="6" spans="1:6" x14ac:dyDescent="0.2">
      <c r="A6" s="3" t="s">
        <v>117</v>
      </c>
      <c r="B6" s="58">
        <v>39383</v>
      </c>
      <c r="C6" s="59">
        <v>49.4</v>
      </c>
      <c r="D6" s="58">
        <v>49223</v>
      </c>
      <c r="E6" s="59">
        <v>53.8</v>
      </c>
      <c r="F6" s="59">
        <v>-20</v>
      </c>
    </row>
    <row r="7" spans="1:6" x14ac:dyDescent="0.2">
      <c r="A7" s="3" t="s">
        <v>118</v>
      </c>
      <c r="B7" s="58">
        <v>14037</v>
      </c>
      <c r="C7" s="59">
        <v>17.600000000000001</v>
      </c>
      <c r="D7" s="58">
        <v>14678</v>
      </c>
      <c r="E7" s="59">
        <v>16</v>
      </c>
      <c r="F7" s="59">
        <v>-4.4000000000000004</v>
      </c>
    </row>
    <row r="8" spans="1:6" x14ac:dyDescent="0.2">
      <c r="A8" s="3" t="s">
        <v>119</v>
      </c>
      <c r="B8" s="58">
        <v>18997</v>
      </c>
      <c r="C8" s="59">
        <v>23.8</v>
      </c>
      <c r="D8" s="58">
        <v>20166</v>
      </c>
      <c r="E8" s="59">
        <v>22</v>
      </c>
      <c r="F8" s="59">
        <v>-5.8</v>
      </c>
    </row>
    <row r="9" spans="1:6" x14ac:dyDescent="0.2">
      <c r="A9" s="3" t="s">
        <v>120</v>
      </c>
      <c r="B9" s="58">
        <v>5949</v>
      </c>
      <c r="C9" s="59">
        <v>7.5</v>
      </c>
      <c r="D9" s="58">
        <v>6340</v>
      </c>
      <c r="E9" s="59">
        <v>6.9</v>
      </c>
      <c r="F9" s="59">
        <v>-6.2</v>
      </c>
    </row>
    <row r="10" spans="1:6" x14ac:dyDescent="0.2">
      <c r="A10" s="672" t="s">
        <v>112</v>
      </c>
      <c r="B10" s="58">
        <v>272</v>
      </c>
      <c r="C10" s="73">
        <v>0.34071634264656053</v>
      </c>
      <c r="D10" s="58">
        <v>4.8008025222126678</v>
      </c>
      <c r="E10" s="335">
        <v>5.2461710350377626E-3</v>
      </c>
      <c r="F10" s="59">
        <v>5559.2</v>
      </c>
    </row>
    <row r="11" spans="1:6" x14ac:dyDescent="0.2">
      <c r="A11" s="60" t="s">
        <v>114</v>
      </c>
      <c r="B11" s="61">
        <v>79740</v>
      </c>
      <c r="C11" s="62">
        <v>100</v>
      </c>
      <c r="D11" s="61">
        <v>91511</v>
      </c>
      <c r="E11" s="62">
        <v>100</v>
      </c>
      <c r="F11" s="62">
        <v>-12.9</v>
      </c>
    </row>
    <row r="12" spans="1:6" x14ac:dyDescent="0.2">
      <c r="A12" s="3"/>
      <c r="B12" s="3"/>
      <c r="C12" s="3"/>
      <c r="D12" s="3"/>
      <c r="E12" s="3"/>
      <c r="F12" s="55" t="s">
        <v>575</v>
      </c>
    </row>
    <row r="13" spans="1:6" x14ac:dyDescent="0.2">
      <c r="A13" s="438" t="s">
        <v>628</v>
      </c>
    </row>
  </sheetData>
  <mergeCells count="5">
    <mergeCell ref="B3:B4"/>
    <mergeCell ref="C3:C4"/>
    <mergeCell ref="D3:D4"/>
    <mergeCell ref="E3:E4"/>
    <mergeCell ref="F3:F4"/>
  </mergeCells>
  <conditionalFormatting sqref="E10">
    <cfRule type="cellIs" dxfId="278" priority="2" operator="between">
      <formula>0</formula>
      <formula>0.5</formula>
    </cfRule>
  </conditionalFormatting>
  <conditionalFormatting sqref="E10">
    <cfRule type="cellIs" dxfId="277" priority="1" operator="equal">
      <formula>0</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L23" sqref="L23"/>
    </sheetView>
  </sheetViews>
  <sheetFormatPr baseColWidth="10" defaultColWidth="11" defaultRowHeight="12.75" x14ac:dyDescent="0.2"/>
  <cols>
    <col min="1" max="1" width="17.25" style="546" customWidth="1"/>
    <col min="2" max="12" width="11" style="546"/>
    <col min="13" max="45" width="11" style="18"/>
    <col min="46" max="16384" width="11" style="546"/>
  </cols>
  <sheetData>
    <row r="1" spans="1:12" x14ac:dyDescent="0.2">
      <c r="A1" s="841" t="s">
        <v>663</v>
      </c>
      <c r="B1" s="841"/>
      <c r="C1" s="841"/>
      <c r="D1" s="841"/>
      <c r="E1" s="841"/>
      <c r="F1" s="841"/>
      <c r="G1" s="18"/>
      <c r="H1" s="18"/>
      <c r="I1" s="18"/>
      <c r="J1" s="18"/>
      <c r="K1" s="18"/>
      <c r="L1" s="18"/>
    </row>
    <row r="2" spans="1:12" x14ac:dyDescent="0.2">
      <c r="A2" s="842"/>
      <c r="B2" s="842"/>
      <c r="C2" s="842"/>
      <c r="D2" s="842"/>
      <c r="E2" s="842"/>
      <c r="F2" s="842"/>
      <c r="G2" s="18"/>
      <c r="H2" s="18"/>
      <c r="I2" s="18"/>
      <c r="J2" s="18"/>
      <c r="K2" s="575"/>
      <c r="L2" s="55" t="s">
        <v>470</v>
      </c>
    </row>
    <row r="3" spans="1:12" x14ac:dyDescent="0.2">
      <c r="A3" s="576"/>
      <c r="B3" s="843">
        <f>INDICE!A3</f>
        <v>44562</v>
      </c>
      <c r="C3" s="844">
        <v>41671</v>
      </c>
      <c r="D3" s="844">
        <v>41671</v>
      </c>
      <c r="E3" s="844">
        <v>41671</v>
      </c>
      <c r="F3" s="845">
        <v>41671</v>
      </c>
      <c r="G3" s="846" t="s">
        <v>116</v>
      </c>
      <c r="H3" s="844"/>
      <c r="I3" s="844"/>
      <c r="J3" s="844"/>
      <c r="K3" s="844"/>
      <c r="L3" s="847" t="s">
        <v>106</v>
      </c>
    </row>
    <row r="4" spans="1:12" ht="38.25" x14ac:dyDescent="0.2">
      <c r="A4" s="552"/>
      <c r="B4" s="748" t="s">
        <v>660</v>
      </c>
      <c r="C4" s="748" t="s">
        <v>659</v>
      </c>
      <c r="D4" s="748" t="s">
        <v>661</v>
      </c>
      <c r="E4" s="748" t="s">
        <v>323</v>
      </c>
      <c r="F4" s="223" t="s">
        <v>186</v>
      </c>
      <c r="G4" s="748" t="s">
        <v>660</v>
      </c>
      <c r="H4" s="748" t="s">
        <v>659</v>
      </c>
      <c r="I4" s="748" t="s">
        <v>661</v>
      </c>
      <c r="J4" s="748" t="s">
        <v>323</v>
      </c>
      <c r="K4" s="224" t="s">
        <v>186</v>
      </c>
      <c r="L4" s="848"/>
    </row>
    <row r="5" spans="1:12" x14ac:dyDescent="0.2">
      <c r="A5" s="549" t="s">
        <v>153</v>
      </c>
      <c r="B5" s="441">
        <v>3984.942</v>
      </c>
      <c r="C5" s="441">
        <v>696.99300000000005</v>
      </c>
      <c r="D5" s="441">
        <v>414.55900000000003</v>
      </c>
      <c r="E5" s="441">
        <v>199.92500000000001</v>
      </c>
      <c r="F5" s="577">
        <v>5296.4190000000008</v>
      </c>
      <c r="G5" s="441">
        <v>41132.142999999996</v>
      </c>
      <c r="H5" s="441">
        <v>7640.2129999999997</v>
      </c>
      <c r="I5" s="441">
        <v>2739.3139999999999</v>
      </c>
      <c r="J5" s="441">
        <v>3006.578</v>
      </c>
      <c r="K5" s="578">
        <v>54518.248</v>
      </c>
      <c r="L5" s="72">
        <v>14.490677425296726</v>
      </c>
    </row>
    <row r="6" spans="1:12" x14ac:dyDescent="0.2">
      <c r="A6" s="551" t="s">
        <v>154</v>
      </c>
      <c r="B6" s="441">
        <v>806.20299999999997</v>
      </c>
      <c r="C6" s="441">
        <v>861.87699999999995</v>
      </c>
      <c r="D6" s="441">
        <v>562.17399999999998</v>
      </c>
      <c r="E6" s="441">
        <v>62.473999999999997</v>
      </c>
      <c r="F6" s="579">
        <v>2292.7280000000001</v>
      </c>
      <c r="G6" s="441">
        <v>6963.4570000000003</v>
      </c>
      <c r="H6" s="441">
        <v>8499.75</v>
      </c>
      <c r="I6" s="441">
        <v>3050.0920000000001</v>
      </c>
      <c r="J6" s="441">
        <v>848.71100000000001</v>
      </c>
      <c r="K6" s="580">
        <v>19362.009999999998</v>
      </c>
      <c r="L6" s="59">
        <v>5.146325340744065</v>
      </c>
    </row>
    <row r="7" spans="1:12" x14ac:dyDescent="0.2">
      <c r="A7" s="551" t="s">
        <v>155</v>
      </c>
      <c r="B7" s="441">
        <v>745.40499999999997</v>
      </c>
      <c r="C7" s="441">
        <v>361.44099999999997</v>
      </c>
      <c r="D7" s="441">
        <v>354.28899999999999</v>
      </c>
      <c r="E7" s="441">
        <v>15.166</v>
      </c>
      <c r="F7" s="579">
        <v>1476.3009999999999</v>
      </c>
      <c r="G7" s="441">
        <v>5843.3090000000002</v>
      </c>
      <c r="H7" s="441">
        <v>5098.5330000000004</v>
      </c>
      <c r="I7" s="441">
        <v>2163.5650000000001</v>
      </c>
      <c r="J7" s="441">
        <v>187.125</v>
      </c>
      <c r="K7" s="580">
        <v>13292.532000000001</v>
      </c>
      <c r="L7" s="59">
        <v>3.5330884693402909</v>
      </c>
    </row>
    <row r="8" spans="1:12" x14ac:dyDescent="0.2">
      <c r="A8" s="551" t="s">
        <v>156</v>
      </c>
      <c r="B8" s="441">
        <v>887.58500000000004</v>
      </c>
      <c r="C8" s="96">
        <v>7.3490000000000002</v>
      </c>
      <c r="D8" s="441">
        <v>109.35299999999999</v>
      </c>
      <c r="E8" s="96">
        <v>0.29299999999999998</v>
      </c>
      <c r="F8" s="579">
        <v>1004.58</v>
      </c>
      <c r="G8" s="441">
        <v>9495.02</v>
      </c>
      <c r="H8" s="441">
        <v>250.32900000000001</v>
      </c>
      <c r="I8" s="96">
        <v>901.56600000000003</v>
      </c>
      <c r="J8" s="441">
        <v>10.519</v>
      </c>
      <c r="K8" s="580">
        <v>10657.434000000001</v>
      </c>
      <c r="L8" s="59">
        <v>2.8326926110206223</v>
      </c>
    </row>
    <row r="9" spans="1:12" x14ac:dyDescent="0.2">
      <c r="A9" s="551" t="s">
        <v>572</v>
      </c>
      <c r="B9" s="441">
        <v>0</v>
      </c>
      <c r="C9" s="441">
        <v>0</v>
      </c>
      <c r="D9" s="96">
        <v>0</v>
      </c>
      <c r="E9" s="96">
        <v>1.266</v>
      </c>
      <c r="F9" s="628">
        <v>1.266</v>
      </c>
      <c r="G9" s="441">
        <v>0</v>
      </c>
      <c r="H9" s="441">
        <v>0</v>
      </c>
      <c r="I9" s="96">
        <v>7.0000000000000001E-3</v>
      </c>
      <c r="J9" s="441">
        <v>19.672000000000001</v>
      </c>
      <c r="K9" s="580">
        <v>19.679000000000002</v>
      </c>
      <c r="L9" s="96">
        <v>5.2305796960389166E-3</v>
      </c>
    </row>
    <row r="10" spans="1:12" x14ac:dyDescent="0.2">
      <c r="A10" s="551" t="s">
        <v>158</v>
      </c>
      <c r="B10" s="441">
        <v>247.55799999999999</v>
      </c>
      <c r="C10" s="441">
        <v>103.51300000000001</v>
      </c>
      <c r="D10" s="441">
        <v>185.17</v>
      </c>
      <c r="E10" s="441">
        <v>2.0009999999999999</v>
      </c>
      <c r="F10" s="579">
        <v>538.24199999999996</v>
      </c>
      <c r="G10" s="441">
        <v>2236.96</v>
      </c>
      <c r="H10" s="441">
        <v>1815.5830000000001</v>
      </c>
      <c r="I10" s="441">
        <v>1128.7380000000001</v>
      </c>
      <c r="J10" s="441">
        <v>26.619</v>
      </c>
      <c r="K10" s="580">
        <v>5207.8999999999996</v>
      </c>
      <c r="L10" s="59">
        <v>1.3842337516642651</v>
      </c>
    </row>
    <row r="11" spans="1:12" x14ac:dyDescent="0.2">
      <c r="A11" s="551" t="s">
        <v>159</v>
      </c>
      <c r="B11" s="441">
        <v>183.9</v>
      </c>
      <c r="C11" s="441">
        <v>1114.021</v>
      </c>
      <c r="D11" s="441">
        <v>1212.107</v>
      </c>
      <c r="E11" s="441">
        <v>61.05</v>
      </c>
      <c r="F11" s="579">
        <v>2571.0780000000004</v>
      </c>
      <c r="G11" s="441">
        <v>2421.5610000000001</v>
      </c>
      <c r="H11" s="441">
        <v>11400.132</v>
      </c>
      <c r="I11" s="441">
        <v>6952.4430000000002</v>
      </c>
      <c r="J11" s="441">
        <v>750.17899999999997</v>
      </c>
      <c r="K11" s="580">
        <v>21524.314999999999</v>
      </c>
      <c r="L11" s="59">
        <v>5.7210551862465522</v>
      </c>
    </row>
    <row r="12" spans="1:12" x14ac:dyDescent="0.2">
      <c r="A12" s="551" t="s">
        <v>516</v>
      </c>
      <c r="B12" s="441">
        <v>865.75199999999995</v>
      </c>
      <c r="C12" s="441">
        <v>441.99900000000002</v>
      </c>
      <c r="D12" s="441">
        <v>527.26599999999996</v>
      </c>
      <c r="E12" s="441">
        <v>55.798999999999999</v>
      </c>
      <c r="F12" s="579">
        <v>1890.8159999999998</v>
      </c>
      <c r="G12" s="441">
        <v>8196.5720000000001</v>
      </c>
      <c r="H12" s="441">
        <v>5612.1459999999997</v>
      </c>
      <c r="I12" s="441">
        <v>2961.6039999999998</v>
      </c>
      <c r="J12" s="441">
        <v>810.55700000000002</v>
      </c>
      <c r="K12" s="580">
        <v>17580.879000000001</v>
      </c>
      <c r="L12" s="59">
        <v>4.672909636461049</v>
      </c>
    </row>
    <row r="13" spans="1:12" x14ac:dyDescent="0.2">
      <c r="A13" s="551" t="s">
        <v>160</v>
      </c>
      <c r="B13" s="441">
        <v>1858.4390000000001</v>
      </c>
      <c r="C13" s="441">
        <v>2326.848</v>
      </c>
      <c r="D13" s="441">
        <v>3042.1219999999998</v>
      </c>
      <c r="E13" s="441">
        <v>148.03899999999999</v>
      </c>
      <c r="F13" s="579">
        <v>7375.4479999999994</v>
      </c>
      <c r="G13" s="441">
        <v>13514.221</v>
      </c>
      <c r="H13" s="441">
        <v>33046.339999999997</v>
      </c>
      <c r="I13" s="441">
        <v>16473.45</v>
      </c>
      <c r="J13" s="441">
        <v>2746.47</v>
      </c>
      <c r="K13" s="580">
        <v>65780.481</v>
      </c>
      <c r="L13" s="59">
        <v>17.484122583173622</v>
      </c>
    </row>
    <row r="14" spans="1:12" x14ac:dyDescent="0.2">
      <c r="A14" s="551" t="s">
        <v>326</v>
      </c>
      <c r="B14" s="441">
        <v>1418.3040000000001</v>
      </c>
      <c r="C14" s="441">
        <v>1710.4259999999999</v>
      </c>
      <c r="D14" s="441">
        <v>594.56399999999996</v>
      </c>
      <c r="E14" s="441">
        <v>82.156999999999996</v>
      </c>
      <c r="F14" s="579">
        <v>3805.451</v>
      </c>
      <c r="G14" s="441">
        <v>12524.477999999999</v>
      </c>
      <c r="H14" s="441">
        <v>23811.428</v>
      </c>
      <c r="I14" s="441">
        <v>3559.8380000000002</v>
      </c>
      <c r="J14" s="441">
        <v>1725.8409999999999</v>
      </c>
      <c r="K14" s="580">
        <v>41621.585000000006</v>
      </c>
      <c r="L14" s="59">
        <v>11.062808954619541</v>
      </c>
    </row>
    <row r="15" spans="1:12" x14ac:dyDescent="0.2">
      <c r="A15" s="551" t="s">
        <v>163</v>
      </c>
      <c r="B15" s="441">
        <v>1.228</v>
      </c>
      <c r="C15" s="441">
        <v>161.94200000000001</v>
      </c>
      <c r="D15" s="441">
        <v>83.95</v>
      </c>
      <c r="E15" s="441">
        <v>47.088000000000001</v>
      </c>
      <c r="F15" s="579">
        <v>294.20800000000003</v>
      </c>
      <c r="G15" s="96">
        <v>7.7649999999999997</v>
      </c>
      <c r="H15" s="441">
        <v>2053.4789999999998</v>
      </c>
      <c r="I15" s="441">
        <v>555.476</v>
      </c>
      <c r="J15" s="441">
        <v>642.11800000000005</v>
      </c>
      <c r="K15" s="580">
        <v>3258.8379999999997</v>
      </c>
      <c r="L15" s="59">
        <v>0.86618282816606895</v>
      </c>
    </row>
    <row r="16" spans="1:12" x14ac:dyDescent="0.2">
      <c r="A16" s="551" t="s">
        <v>164</v>
      </c>
      <c r="B16" s="441">
        <v>946.59199999999998</v>
      </c>
      <c r="C16" s="441">
        <v>438.33699999999999</v>
      </c>
      <c r="D16" s="441">
        <v>421.29399999999998</v>
      </c>
      <c r="E16" s="441">
        <v>62.42</v>
      </c>
      <c r="F16" s="579">
        <v>1868.643</v>
      </c>
      <c r="G16" s="441">
        <v>11640.209000000001</v>
      </c>
      <c r="H16" s="441">
        <v>6574.152</v>
      </c>
      <c r="I16" s="441">
        <v>2425.7269999999999</v>
      </c>
      <c r="J16" s="441">
        <v>646.23099999999999</v>
      </c>
      <c r="K16" s="580">
        <v>21286.319</v>
      </c>
      <c r="L16" s="59">
        <v>5.6577970407443168</v>
      </c>
    </row>
    <row r="17" spans="1:12" x14ac:dyDescent="0.2">
      <c r="A17" s="551" t="s">
        <v>165</v>
      </c>
      <c r="B17" s="96">
        <v>156.42099999999999</v>
      </c>
      <c r="C17" s="441">
        <v>32.448</v>
      </c>
      <c r="D17" s="441">
        <v>195.30799999999999</v>
      </c>
      <c r="E17" s="441">
        <v>6.8129999999999997</v>
      </c>
      <c r="F17" s="579">
        <v>390.99</v>
      </c>
      <c r="G17" s="441">
        <v>1845.547</v>
      </c>
      <c r="H17" s="441">
        <v>646.476</v>
      </c>
      <c r="I17" s="441">
        <v>1103.835</v>
      </c>
      <c r="J17" s="441">
        <v>88.165999999999997</v>
      </c>
      <c r="K17" s="580">
        <v>3684.0240000000003</v>
      </c>
      <c r="L17" s="59">
        <v>0.97919513868184738</v>
      </c>
    </row>
    <row r="18" spans="1:12" x14ac:dyDescent="0.2">
      <c r="A18" s="551" t="s">
        <v>166</v>
      </c>
      <c r="B18" s="441">
        <v>171.006</v>
      </c>
      <c r="C18" s="441">
        <v>412.34100000000001</v>
      </c>
      <c r="D18" s="441">
        <v>3084.1840000000002</v>
      </c>
      <c r="E18" s="441">
        <v>26.094000000000001</v>
      </c>
      <c r="F18" s="579">
        <v>3693.625</v>
      </c>
      <c r="G18" s="441">
        <v>2163.8449999999998</v>
      </c>
      <c r="H18" s="441">
        <v>3665.86</v>
      </c>
      <c r="I18" s="441">
        <v>18217.116000000002</v>
      </c>
      <c r="J18" s="441">
        <v>309.41500000000002</v>
      </c>
      <c r="K18" s="580">
        <v>24356.236000000004</v>
      </c>
      <c r="L18" s="59">
        <v>6.4737656127614285</v>
      </c>
    </row>
    <row r="19" spans="1:12" x14ac:dyDescent="0.2">
      <c r="A19" s="551" t="s">
        <v>168</v>
      </c>
      <c r="B19" s="441">
        <v>2129.9229999999998</v>
      </c>
      <c r="C19" s="441">
        <v>172.72900000000001</v>
      </c>
      <c r="D19" s="441">
        <v>92.888999999999996</v>
      </c>
      <c r="E19" s="441">
        <v>49.698999999999998</v>
      </c>
      <c r="F19" s="579">
        <v>2445.2399999999998</v>
      </c>
      <c r="G19" s="441">
        <v>24518.868999999999</v>
      </c>
      <c r="H19" s="441">
        <v>2092.7840000000001</v>
      </c>
      <c r="I19" s="441">
        <v>653.351</v>
      </c>
      <c r="J19" s="441">
        <v>742.03599999999994</v>
      </c>
      <c r="K19" s="580">
        <v>28007.039999999997</v>
      </c>
      <c r="L19" s="59">
        <v>7.4441310417272097</v>
      </c>
    </row>
    <row r="20" spans="1:12" x14ac:dyDescent="0.2">
      <c r="A20" s="551" t="s">
        <v>169</v>
      </c>
      <c r="B20" s="441">
        <v>1143.127</v>
      </c>
      <c r="C20" s="441">
        <v>462.54300000000001</v>
      </c>
      <c r="D20" s="441">
        <v>377.738</v>
      </c>
      <c r="E20" s="441">
        <v>13.189</v>
      </c>
      <c r="F20" s="579">
        <v>1996.5970000000002</v>
      </c>
      <c r="G20" s="441">
        <v>8063.683</v>
      </c>
      <c r="H20" s="441">
        <v>5597.1890000000003</v>
      </c>
      <c r="I20" s="441">
        <v>2337.366</v>
      </c>
      <c r="J20" s="441">
        <v>230.84800000000001</v>
      </c>
      <c r="K20" s="580">
        <v>16229.085999999999</v>
      </c>
      <c r="L20" s="59">
        <v>4.31360982351082</v>
      </c>
    </row>
    <row r="21" spans="1:12" x14ac:dyDescent="0.2">
      <c r="A21" s="551" t="s">
        <v>170</v>
      </c>
      <c r="B21" s="441">
        <v>1138.721</v>
      </c>
      <c r="C21" s="441">
        <v>913.83299999999997</v>
      </c>
      <c r="D21" s="441">
        <v>1588.1690000000001</v>
      </c>
      <c r="E21" s="441">
        <v>13.747</v>
      </c>
      <c r="F21" s="579">
        <v>3654.47</v>
      </c>
      <c r="G21" s="441">
        <v>12132.983</v>
      </c>
      <c r="H21" s="441">
        <v>11537.191000000001</v>
      </c>
      <c r="I21" s="441">
        <v>6009.2439999999997</v>
      </c>
      <c r="J21" s="441">
        <v>163.785</v>
      </c>
      <c r="K21" s="580">
        <v>29843.202999999998</v>
      </c>
      <c r="L21" s="59">
        <v>7.9321739761455197</v>
      </c>
    </row>
    <row r="22" spans="1:12" x14ac:dyDescent="0.2">
      <c r="A22" s="225" t="s">
        <v>114</v>
      </c>
      <c r="B22" s="174">
        <v>16685.106</v>
      </c>
      <c r="C22" s="174">
        <v>10218.64</v>
      </c>
      <c r="D22" s="174">
        <v>12845.135999999999</v>
      </c>
      <c r="E22" s="174">
        <v>847.2199999999998</v>
      </c>
      <c r="F22" s="581">
        <v>40596.101999999999</v>
      </c>
      <c r="G22" s="582">
        <v>162700.62200000003</v>
      </c>
      <c r="H22" s="174">
        <v>129341.58500000001</v>
      </c>
      <c r="I22" s="174">
        <v>71232.732000000004</v>
      </c>
      <c r="J22" s="174">
        <v>12954.869999999999</v>
      </c>
      <c r="K22" s="174">
        <v>376229.80900000007</v>
      </c>
      <c r="L22" s="175">
        <v>100</v>
      </c>
    </row>
    <row r="23" spans="1:12" x14ac:dyDescent="0.2">
      <c r="A23" s="18"/>
      <c r="B23" s="18"/>
      <c r="C23" s="18"/>
      <c r="D23" s="18"/>
      <c r="E23" s="18"/>
      <c r="F23" s="18"/>
      <c r="G23" s="18"/>
      <c r="H23" s="18"/>
      <c r="I23" s="18"/>
      <c r="J23" s="18"/>
      <c r="L23" s="161" t="s">
        <v>221</v>
      </c>
    </row>
    <row r="24" spans="1:12" x14ac:dyDescent="0.2">
      <c r="A24" s="80" t="s">
        <v>492</v>
      </c>
      <c r="B24" s="554"/>
      <c r="C24" s="583"/>
      <c r="D24" s="583"/>
      <c r="E24" s="583"/>
      <c r="F24" s="583"/>
      <c r="G24" s="18"/>
      <c r="H24" s="18"/>
      <c r="I24" s="18"/>
      <c r="J24" s="18"/>
      <c r="K24" s="18"/>
      <c r="L24" s="18"/>
    </row>
    <row r="25" spans="1:12" x14ac:dyDescent="0.2">
      <c r="A25" s="80" t="s">
        <v>222</v>
      </c>
      <c r="B25" s="554"/>
      <c r="C25" s="554"/>
      <c r="D25" s="554"/>
      <c r="E25" s="554"/>
      <c r="F25" s="584"/>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83" priority="37" operator="between">
      <formula>0</formula>
      <formula>0.5</formula>
    </cfRule>
    <cfRule type="cellIs" dxfId="82" priority="38" operator="between">
      <formula>0</formula>
      <formula>0.49</formula>
    </cfRule>
  </conditionalFormatting>
  <conditionalFormatting sqref="B17">
    <cfRule type="cellIs" dxfId="81" priority="35" operator="between">
      <formula>0</formula>
      <formula>0.5</formula>
    </cfRule>
    <cfRule type="cellIs" dxfId="80" priority="36" operator="between">
      <formula>0</formula>
      <formula>0.49</formula>
    </cfRule>
  </conditionalFormatting>
  <conditionalFormatting sqref="L9">
    <cfRule type="cellIs" dxfId="79" priority="33" operator="between">
      <formula>0</formula>
      <formula>0.5</formula>
    </cfRule>
    <cfRule type="cellIs" dxfId="78" priority="34" operator="between">
      <formula>0</formula>
      <formula>0.49</formula>
    </cfRule>
  </conditionalFormatting>
  <conditionalFormatting sqref="E8">
    <cfRule type="cellIs" dxfId="77" priority="31" operator="between">
      <formula>0</formula>
      <formula>0.5</formula>
    </cfRule>
    <cfRule type="cellIs" dxfId="76" priority="32" operator="between">
      <formula>0</formula>
      <formula>0.49</formula>
    </cfRule>
  </conditionalFormatting>
  <conditionalFormatting sqref="G15">
    <cfRule type="cellIs" dxfId="75" priority="27" operator="between">
      <formula>0</formula>
      <formula>0.5</formula>
    </cfRule>
    <cfRule type="cellIs" dxfId="74" priority="28" operator="between">
      <formula>0</formula>
      <formula>0.49</formula>
    </cfRule>
  </conditionalFormatting>
  <conditionalFormatting sqref="E9">
    <cfRule type="cellIs" dxfId="73" priority="21" operator="between">
      <formula>0</formula>
      <formula>0.5</formula>
    </cfRule>
    <cfRule type="cellIs" dxfId="72" priority="22" operator="between">
      <formula>0</formula>
      <formula>0.49</formula>
    </cfRule>
  </conditionalFormatting>
  <conditionalFormatting sqref="F9">
    <cfRule type="cellIs" dxfId="71" priority="19" operator="between">
      <formula>0</formula>
      <formula>0.5</formula>
    </cfRule>
    <cfRule type="cellIs" dxfId="70" priority="20" operator="between">
      <formula>0</formula>
      <formula>0.49</formula>
    </cfRule>
  </conditionalFormatting>
  <conditionalFormatting sqref="D9">
    <cfRule type="cellIs" dxfId="69" priority="5" operator="between">
      <formula>0</formula>
      <formula>0.5</formula>
    </cfRule>
    <cfRule type="cellIs" dxfId="68" priority="6" operator="between">
      <formula>0</formula>
      <formula>0.49</formula>
    </cfRule>
  </conditionalFormatting>
  <conditionalFormatting sqref="I8">
    <cfRule type="cellIs" dxfId="67" priority="3" operator="between">
      <formula>0</formula>
      <formula>0.5</formula>
    </cfRule>
    <cfRule type="cellIs" dxfId="66" priority="4" operator="between">
      <formula>0</formula>
      <formula>0.49</formula>
    </cfRule>
  </conditionalFormatting>
  <conditionalFormatting sqref="I9">
    <cfRule type="cellIs" dxfId="65" priority="1" operator="between">
      <formula>0</formula>
      <formula>0.5</formula>
    </cfRule>
    <cfRule type="cellIs" dxfId="64"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5"/>
  <sheetViews>
    <sheetView workbookViewId="0">
      <selection activeCell="A56" sqref="A56"/>
    </sheetView>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494</v>
      </c>
      <c r="B1" s="158"/>
      <c r="C1" s="158"/>
      <c r="D1" s="158"/>
      <c r="E1" s="158"/>
      <c r="F1" s="158"/>
      <c r="G1" s="158"/>
      <c r="H1" s="1"/>
      <c r="I1" s="1"/>
    </row>
    <row r="2" spans="1:45" x14ac:dyDescent="0.2">
      <c r="A2" s="159"/>
      <c r="B2" s="159"/>
      <c r="C2" s="159"/>
      <c r="D2" s="159"/>
      <c r="E2" s="159"/>
      <c r="F2" s="159"/>
      <c r="G2" s="159"/>
      <c r="H2" s="1"/>
      <c r="I2" s="55" t="s">
        <v>470</v>
      </c>
      <c r="J2" s="55"/>
    </row>
    <row r="3" spans="1:45" x14ac:dyDescent="0.2">
      <c r="A3" s="827" t="s">
        <v>454</v>
      </c>
      <c r="B3" s="827" t="s">
        <v>455</v>
      </c>
      <c r="C3" s="812">
        <f>INDICE!A3</f>
        <v>44562</v>
      </c>
      <c r="D3" s="812">
        <v>41671</v>
      </c>
      <c r="E3" s="811" t="s">
        <v>115</v>
      </c>
      <c r="F3" s="811"/>
      <c r="G3" s="811" t="s">
        <v>116</v>
      </c>
      <c r="H3" s="811"/>
      <c r="I3" s="811"/>
      <c r="J3" s="161"/>
    </row>
    <row r="4" spans="1:45" x14ac:dyDescent="0.2">
      <c r="A4" s="828"/>
      <c r="B4" s="828"/>
      <c r="C4" s="184" t="s">
        <v>54</v>
      </c>
      <c r="D4" s="185" t="s">
        <v>424</v>
      </c>
      <c r="E4" s="184" t="s">
        <v>54</v>
      </c>
      <c r="F4" s="185" t="s">
        <v>424</v>
      </c>
      <c r="G4" s="184" t="s">
        <v>54</v>
      </c>
      <c r="H4" s="186" t="s">
        <v>424</v>
      </c>
      <c r="I4" s="185" t="s">
        <v>474</v>
      </c>
      <c r="J4" s="10"/>
    </row>
    <row r="5" spans="1:45" x14ac:dyDescent="0.2">
      <c r="A5" s="1"/>
      <c r="B5" s="11" t="s">
        <v>327</v>
      </c>
      <c r="C5" s="461">
        <v>0</v>
      </c>
      <c r="D5" s="142" t="s">
        <v>142</v>
      </c>
      <c r="E5" s="464">
        <v>0</v>
      </c>
      <c r="F5" s="142" t="s">
        <v>142</v>
      </c>
      <c r="G5" s="464">
        <v>864.77263000000005</v>
      </c>
      <c r="H5" s="142">
        <v>-53.890955034281731</v>
      </c>
      <c r="I5" s="659">
        <v>0.2065538565376025</v>
      </c>
      <c r="J5" s="1"/>
    </row>
    <row r="6" spans="1:45" x14ac:dyDescent="0.2">
      <c r="A6" s="1"/>
      <c r="B6" s="11" t="s">
        <v>473</v>
      </c>
      <c r="C6" s="461">
        <v>839.69899999999996</v>
      </c>
      <c r="D6" s="142">
        <v>-54.440329353459596</v>
      </c>
      <c r="E6" s="464">
        <v>839.69899999999996</v>
      </c>
      <c r="F6" s="142">
        <v>-54.440329353459596</v>
      </c>
      <c r="G6" s="464">
        <v>11266.817340000001</v>
      </c>
      <c r="H6" s="142">
        <v>-47.124985983341922</v>
      </c>
      <c r="I6" s="411">
        <v>2.6911172853397689</v>
      </c>
      <c r="J6" s="1"/>
    </row>
    <row r="7" spans="1:45" x14ac:dyDescent="0.2">
      <c r="A7" s="725"/>
      <c r="B7" s="11" t="s">
        <v>570</v>
      </c>
      <c r="C7" s="461">
        <v>0</v>
      </c>
      <c r="D7" s="142" t="s">
        <v>142</v>
      </c>
      <c r="E7" s="464">
        <v>0</v>
      </c>
      <c r="F7" s="142" t="s">
        <v>142</v>
      </c>
      <c r="G7" s="464">
        <v>0</v>
      </c>
      <c r="H7" s="142">
        <v>-100</v>
      </c>
      <c r="I7" s="659">
        <v>0</v>
      </c>
      <c r="J7" s="1"/>
    </row>
    <row r="8" spans="1:45" x14ac:dyDescent="0.2">
      <c r="A8" s="725" t="s">
        <v>461</v>
      </c>
      <c r="B8" s="145"/>
      <c r="C8" s="462">
        <v>839.69899999999996</v>
      </c>
      <c r="D8" s="148">
        <v>-54.440329353459596</v>
      </c>
      <c r="E8" s="462">
        <v>839.69899999999996</v>
      </c>
      <c r="F8" s="148">
        <v>-54.440329353459596</v>
      </c>
      <c r="G8" s="462">
        <v>12131.589970000003</v>
      </c>
      <c r="H8" s="231">
        <v>-49.517737112693752</v>
      </c>
      <c r="I8" s="148">
        <v>2.8976711418773715</v>
      </c>
      <c r="J8" s="1"/>
    </row>
    <row r="9" spans="1:45" x14ac:dyDescent="0.2">
      <c r="A9" s="679"/>
      <c r="B9" s="11" t="s">
        <v>232</v>
      </c>
      <c r="C9" s="461">
        <v>13103.314349999999</v>
      </c>
      <c r="D9" s="142">
        <v>568.10152596989008</v>
      </c>
      <c r="E9" s="464">
        <v>13103.314349999999</v>
      </c>
      <c r="F9" s="142">
        <v>568.10152596989008</v>
      </c>
      <c r="G9" s="464">
        <v>70956.970079999999</v>
      </c>
      <c r="H9" s="142">
        <v>29.590898673991482</v>
      </c>
      <c r="I9" s="413">
        <v>16.948311393998758</v>
      </c>
      <c r="J9" s="1"/>
    </row>
    <row r="10" spans="1:45" s="437" customFormat="1" x14ac:dyDescent="0.2">
      <c r="A10" s="160" t="s">
        <v>306</v>
      </c>
      <c r="B10" s="145"/>
      <c r="C10" s="462">
        <v>13103.314349999999</v>
      </c>
      <c r="D10" s="148">
        <v>568.10152596989008</v>
      </c>
      <c r="E10" s="462">
        <v>13103.314349999999</v>
      </c>
      <c r="F10" s="148">
        <v>568.10152596989008</v>
      </c>
      <c r="G10" s="462">
        <v>70956.970079999999</v>
      </c>
      <c r="H10" s="231">
        <v>29.590898673991482</v>
      </c>
      <c r="I10" s="148">
        <v>16.948311393998758</v>
      </c>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row>
    <row r="11" spans="1:45" s="437" customFormat="1" x14ac:dyDescent="0.2">
      <c r="A11" s="435"/>
      <c r="B11" s="11" t="s">
        <v>234</v>
      </c>
      <c r="C11" s="461">
        <v>0</v>
      </c>
      <c r="D11" s="142" t="s">
        <v>142</v>
      </c>
      <c r="E11" s="464">
        <v>0</v>
      </c>
      <c r="F11" s="142" t="s">
        <v>142</v>
      </c>
      <c r="G11" s="464">
        <v>1.76149</v>
      </c>
      <c r="H11" s="142">
        <v>-99.688030149192571</v>
      </c>
      <c r="I11" s="736">
        <v>4.2073782186240264E-4</v>
      </c>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5"/>
      <c r="AM11" s="435"/>
      <c r="AN11" s="435"/>
      <c r="AO11" s="435"/>
      <c r="AP11" s="435"/>
      <c r="AQ11" s="435"/>
      <c r="AR11" s="435"/>
      <c r="AS11" s="435"/>
    </row>
    <row r="12" spans="1:45" s="437" customFormat="1" x14ac:dyDescent="0.2">
      <c r="A12" s="435"/>
      <c r="B12" s="436" t="s">
        <v>328</v>
      </c>
      <c r="C12" s="463">
        <v>0</v>
      </c>
      <c r="D12" s="421" t="s">
        <v>142</v>
      </c>
      <c r="E12" s="465">
        <v>0</v>
      </c>
      <c r="F12" s="585" t="s">
        <v>142</v>
      </c>
      <c r="G12" s="465">
        <v>1.76149</v>
      </c>
      <c r="H12" s="585">
        <v>-99.688030149192571</v>
      </c>
      <c r="I12" s="709">
        <v>4.2073782186240264E-4</v>
      </c>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c r="AN12" s="435"/>
      <c r="AO12" s="435"/>
      <c r="AP12" s="435"/>
      <c r="AQ12" s="435"/>
      <c r="AR12" s="435"/>
      <c r="AS12" s="435"/>
    </row>
    <row r="13" spans="1:45" s="437" customFormat="1" x14ac:dyDescent="0.2">
      <c r="A13" s="435"/>
      <c r="B13" s="436" t="s">
        <v>325</v>
      </c>
      <c r="C13" s="463" t="s">
        <v>142</v>
      </c>
      <c r="D13" s="421" t="s">
        <v>142</v>
      </c>
      <c r="E13" s="465" t="s">
        <v>142</v>
      </c>
      <c r="F13" s="585" t="s">
        <v>142</v>
      </c>
      <c r="G13" s="465" t="s">
        <v>142</v>
      </c>
      <c r="H13" s="585" t="s">
        <v>142</v>
      </c>
      <c r="I13" s="709" t="s">
        <v>142</v>
      </c>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row>
    <row r="14" spans="1:45" s="437" customFormat="1" x14ac:dyDescent="0.2">
      <c r="A14" s="435"/>
      <c r="B14" s="11" t="s">
        <v>235</v>
      </c>
      <c r="C14" s="461">
        <v>1616.1156599999997</v>
      </c>
      <c r="D14" s="142">
        <v>-55.912451154948826</v>
      </c>
      <c r="E14" s="464">
        <v>1616.1156599999997</v>
      </c>
      <c r="F14" s="142">
        <v>-55.912451154948826</v>
      </c>
      <c r="G14" s="464">
        <v>18167.29566</v>
      </c>
      <c r="H14" s="142">
        <v>-25.504752944326896</v>
      </c>
      <c r="I14" s="504">
        <v>4.3393197833190538</v>
      </c>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row>
    <row r="15" spans="1:45" x14ac:dyDescent="0.2">
      <c r="A15" s="1"/>
      <c r="B15" s="436" t="s">
        <v>328</v>
      </c>
      <c r="C15" s="463">
        <v>1611.9127499999995</v>
      </c>
      <c r="D15" s="421">
        <v>-56.02710631515955</v>
      </c>
      <c r="E15" s="465">
        <v>1611.9127499999995</v>
      </c>
      <c r="F15" s="585">
        <v>-56.02710631515955</v>
      </c>
      <c r="G15" s="465">
        <v>17104.012640000001</v>
      </c>
      <c r="H15" s="585">
        <v>-24.263150027130372</v>
      </c>
      <c r="I15" s="671">
        <v>4.0853510512467297</v>
      </c>
      <c r="J15" s="1"/>
    </row>
    <row r="16" spans="1:45" x14ac:dyDescent="0.2">
      <c r="A16" s="1"/>
      <c r="B16" s="436" t="s">
        <v>325</v>
      </c>
      <c r="C16" s="463">
        <v>4.2029100000000001</v>
      </c>
      <c r="D16" s="421" t="s">
        <v>142</v>
      </c>
      <c r="E16" s="465">
        <v>4.2029100000000001</v>
      </c>
      <c r="F16" s="585" t="s">
        <v>142</v>
      </c>
      <c r="G16" s="465">
        <v>1063.2830200000001</v>
      </c>
      <c r="H16" s="585">
        <v>-41.050305837815522</v>
      </c>
      <c r="I16" s="659">
        <v>0.25396873207232373</v>
      </c>
      <c r="J16" s="1"/>
    </row>
    <row r="17" spans="1:45" s="437" customFormat="1" x14ac:dyDescent="0.2">
      <c r="A17" s="435"/>
      <c r="B17" s="11" t="s">
        <v>603</v>
      </c>
      <c r="C17" s="461">
        <v>60.267900000000004</v>
      </c>
      <c r="D17" s="694">
        <v>352.22405642680275</v>
      </c>
      <c r="E17" s="464">
        <v>60.267900000000004</v>
      </c>
      <c r="F17" s="149">
        <v>352.22405642680275</v>
      </c>
      <c r="G17" s="464">
        <v>314.1859</v>
      </c>
      <c r="H17" s="149">
        <v>66.317764826078445</v>
      </c>
      <c r="I17" s="504">
        <v>7.5044360868286863E-2</v>
      </c>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row>
    <row r="18" spans="1:45" s="437" customFormat="1" x14ac:dyDescent="0.2">
      <c r="A18" s="435"/>
      <c r="B18" s="11" t="s">
        <v>207</v>
      </c>
      <c r="C18" s="461">
        <v>239.71697</v>
      </c>
      <c r="D18" s="142">
        <v>-90.116071288567838</v>
      </c>
      <c r="E18" s="464">
        <v>239.71697</v>
      </c>
      <c r="F18" s="142">
        <v>-90.116071288567838</v>
      </c>
      <c r="G18" s="464">
        <v>9576.0355400000008</v>
      </c>
      <c r="H18" s="142">
        <v>-49.935903110856977</v>
      </c>
      <c r="I18" s="504">
        <v>2.2872683552995232</v>
      </c>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row>
    <row r="19" spans="1:45" x14ac:dyDescent="0.2">
      <c r="A19" s="1"/>
      <c r="B19" s="436" t="s">
        <v>328</v>
      </c>
      <c r="C19" s="463">
        <v>239.71697</v>
      </c>
      <c r="D19" s="421">
        <v>-90.116071288567838</v>
      </c>
      <c r="E19" s="465">
        <v>239.71697</v>
      </c>
      <c r="F19" s="585">
        <v>-90.116071288567838</v>
      </c>
      <c r="G19" s="465">
        <v>9576.0355400000008</v>
      </c>
      <c r="H19" s="585">
        <v>-29.626080257981346</v>
      </c>
      <c r="I19" s="671">
        <v>2.2872683552995232</v>
      </c>
      <c r="J19" s="1"/>
    </row>
    <row r="20" spans="1:45" x14ac:dyDescent="0.2">
      <c r="A20" s="1"/>
      <c r="B20" s="436" t="s">
        <v>325</v>
      </c>
      <c r="C20" s="463">
        <v>0</v>
      </c>
      <c r="D20" s="421" t="s">
        <v>142</v>
      </c>
      <c r="E20" s="465">
        <v>0</v>
      </c>
      <c r="F20" s="691" t="s">
        <v>142</v>
      </c>
      <c r="G20" s="465">
        <v>0</v>
      </c>
      <c r="H20" s="585">
        <v>-100</v>
      </c>
      <c r="I20" s="659">
        <v>0</v>
      </c>
      <c r="J20" s="1"/>
    </row>
    <row r="21" spans="1:45" s="437" customFormat="1" x14ac:dyDescent="0.2">
      <c r="A21" s="1"/>
      <c r="B21" s="11" t="s">
        <v>237</v>
      </c>
      <c r="C21" s="461">
        <v>312.49584999999996</v>
      </c>
      <c r="D21" s="142">
        <v>-12.788223747699719</v>
      </c>
      <c r="E21" s="464">
        <v>312.49584999999996</v>
      </c>
      <c r="F21" s="142">
        <v>-12.788223747699719</v>
      </c>
      <c r="G21" s="464">
        <v>3515.3238900000001</v>
      </c>
      <c r="H21" s="142">
        <v>91.370924120444471</v>
      </c>
      <c r="I21" s="504">
        <v>0.83964695605394757</v>
      </c>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row>
    <row r="22" spans="1:45" s="437" customFormat="1" x14ac:dyDescent="0.2">
      <c r="A22" s="682"/>
      <c r="B22" s="436" t="s">
        <v>328</v>
      </c>
      <c r="C22" s="463">
        <v>312.49584999999996</v>
      </c>
      <c r="D22" s="421">
        <v>-12.64284238079903</v>
      </c>
      <c r="E22" s="465">
        <v>312.49584999999996</v>
      </c>
      <c r="F22" s="585">
        <v>-12.64284238079903</v>
      </c>
      <c r="G22" s="465">
        <v>3515.125</v>
      </c>
      <c r="H22" s="585">
        <v>91.422238327862772</v>
      </c>
      <c r="I22" s="671">
        <v>0.83959945050728535</v>
      </c>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35"/>
      <c r="AM22" s="435"/>
      <c r="AN22" s="435"/>
      <c r="AO22" s="435"/>
      <c r="AP22" s="435"/>
      <c r="AQ22" s="435"/>
      <c r="AR22" s="435"/>
      <c r="AS22" s="435"/>
    </row>
    <row r="23" spans="1:45" x14ac:dyDescent="0.2">
      <c r="A23" s="682"/>
      <c r="B23" s="436" t="s">
        <v>325</v>
      </c>
      <c r="C23" s="463">
        <v>0</v>
      </c>
      <c r="D23" s="421">
        <v>-100</v>
      </c>
      <c r="E23" s="465">
        <v>0</v>
      </c>
      <c r="F23" s="585">
        <v>-100</v>
      </c>
      <c r="G23" s="793">
        <v>0.19888999999999998</v>
      </c>
      <c r="H23" s="585">
        <v>-66.647102226992232</v>
      </c>
      <c r="I23" s="709">
        <v>4.7505546662321814E-5</v>
      </c>
      <c r="J23" s="1"/>
    </row>
    <row r="24" spans="1:45" x14ac:dyDescent="0.2">
      <c r="A24" s="725"/>
      <c r="B24" s="11" t="s">
        <v>209</v>
      </c>
      <c r="C24" s="461">
        <v>2178.4280199999998</v>
      </c>
      <c r="D24" s="142">
        <v>-17.501263103644657</v>
      </c>
      <c r="E24" s="464">
        <v>2178.4280199999998</v>
      </c>
      <c r="F24" s="149">
        <v>-17.501263103644657</v>
      </c>
      <c r="G24" s="464">
        <v>36565.329170000005</v>
      </c>
      <c r="H24" s="149">
        <v>-2.331925043064945</v>
      </c>
      <c r="I24" s="504">
        <v>8.7337520795846562</v>
      </c>
      <c r="J24" s="1"/>
    </row>
    <row r="25" spans="1:45" x14ac:dyDescent="0.2">
      <c r="A25" s="725" t="s">
        <v>445</v>
      </c>
      <c r="B25" s="145"/>
      <c r="C25" s="462">
        <v>4407.0243999999993</v>
      </c>
      <c r="D25" s="148">
        <v>-51.588299724248529</v>
      </c>
      <c r="E25" s="462">
        <v>4407.0243999999993</v>
      </c>
      <c r="F25" s="148">
        <v>-51.588299724248529</v>
      </c>
      <c r="G25" s="462">
        <v>68139.931650000013</v>
      </c>
      <c r="H25" s="231">
        <v>-18.43784070624271</v>
      </c>
      <c r="I25" s="148">
        <v>16.275452272947334</v>
      </c>
      <c r="J25" s="1"/>
    </row>
    <row r="26" spans="1:45" x14ac:dyDescent="0.2">
      <c r="A26" s="679"/>
      <c r="B26" s="11" t="s">
        <v>652</v>
      </c>
      <c r="C26" s="461">
        <v>1925.0312799999999</v>
      </c>
      <c r="D26" s="142" t="s">
        <v>142</v>
      </c>
      <c r="E26" s="464">
        <v>1925.0312799999999</v>
      </c>
      <c r="F26" s="149" t="s">
        <v>142</v>
      </c>
      <c r="G26" s="464">
        <v>1925.0312799999999</v>
      </c>
      <c r="H26" s="149" t="s">
        <v>142</v>
      </c>
      <c r="I26" s="504">
        <v>0.45980020764477392</v>
      </c>
      <c r="J26" s="1"/>
    </row>
    <row r="27" spans="1:45" x14ac:dyDescent="0.2">
      <c r="A27" s="725"/>
      <c r="B27" s="11" t="s">
        <v>329</v>
      </c>
      <c r="C27" s="461">
        <v>876.17562999999996</v>
      </c>
      <c r="D27" s="758">
        <v>-51.310606879763654</v>
      </c>
      <c r="E27" s="464">
        <v>876.17562999999996</v>
      </c>
      <c r="F27" s="758">
        <v>-51.310606879763654</v>
      </c>
      <c r="G27" s="464">
        <v>25245.868859999999</v>
      </c>
      <c r="H27" s="758">
        <v>-16.975592442004174</v>
      </c>
      <c r="I27" s="659">
        <v>6.0300608434792462</v>
      </c>
      <c r="J27" s="1"/>
    </row>
    <row r="28" spans="1:45" x14ac:dyDescent="0.2">
      <c r="A28" s="725" t="s">
        <v>343</v>
      </c>
      <c r="B28" s="145"/>
      <c r="C28" s="462">
        <v>2801.2069100000003</v>
      </c>
      <c r="D28" s="148">
        <v>55.664069830511643</v>
      </c>
      <c r="E28" s="462">
        <v>2801.2069100000003</v>
      </c>
      <c r="F28" s="148">
        <v>55.664069830511643</v>
      </c>
      <c r="G28" s="462">
        <v>27170.900140000002</v>
      </c>
      <c r="H28" s="231">
        <v>-10.644870277561685</v>
      </c>
      <c r="I28" s="148">
        <v>6.4898610511240209</v>
      </c>
      <c r="J28" s="1"/>
    </row>
    <row r="29" spans="1:45" x14ac:dyDescent="0.2">
      <c r="A29" s="679"/>
      <c r="B29" s="11" t="s">
        <v>212</v>
      </c>
      <c r="C29" s="461">
        <v>0</v>
      </c>
      <c r="D29" s="142" t="s">
        <v>142</v>
      </c>
      <c r="E29" s="464">
        <v>0</v>
      </c>
      <c r="F29" s="142" t="s">
        <v>142</v>
      </c>
      <c r="G29" s="464">
        <v>4127.6699600000002</v>
      </c>
      <c r="H29" s="142">
        <v>35.997871173195186</v>
      </c>
      <c r="I29" s="504">
        <v>0.98590787818112546</v>
      </c>
      <c r="J29" s="1"/>
    </row>
    <row r="30" spans="1:45" x14ac:dyDescent="0.2">
      <c r="A30" s="435"/>
      <c r="B30" s="11" t="s">
        <v>213</v>
      </c>
      <c r="C30" s="461">
        <v>9620.0411200000017</v>
      </c>
      <c r="D30" s="758">
        <v>-37.33400743587319</v>
      </c>
      <c r="E30" s="464">
        <v>9620.0411200000017</v>
      </c>
      <c r="F30" s="149">
        <v>-37.33400743587319</v>
      </c>
      <c r="G30" s="464">
        <v>172258.98323000001</v>
      </c>
      <c r="H30" s="149">
        <v>51.832845013701053</v>
      </c>
      <c r="I30" s="504">
        <v>41.144638573266015</v>
      </c>
      <c r="J30" s="1"/>
    </row>
    <row r="31" spans="1:45" x14ac:dyDescent="0.2">
      <c r="A31" s="435"/>
      <c r="B31" s="436" t="s">
        <v>328</v>
      </c>
      <c r="C31" s="463">
        <v>9620.0411200000017</v>
      </c>
      <c r="D31" s="421">
        <v>-22.828655382178059</v>
      </c>
      <c r="E31" s="465">
        <v>9620.0411200000017</v>
      </c>
      <c r="F31" s="585">
        <v>-22.828655382178059</v>
      </c>
      <c r="G31" s="465">
        <v>151719.50073000003</v>
      </c>
      <c r="H31" s="585">
        <v>43.832577549522881</v>
      </c>
      <c r="I31" s="659">
        <v>36.238713970099987</v>
      </c>
      <c r="J31" s="1"/>
    </row>
    <row r="32" spans="1:45" x14ac:dyDescent="0.2">
      <c r="A32" s="1"/>
      <c r="B32" s="436" t="s">
        <v>325</v>
      </c>
      <c r="C32" s="463">
        <v>0</v>
      </c>
      <c r="D32" s="421">
        <v>-100</v>
      </c>
      <c r="E32" s="465">
        <v>0</v>
      </c>
      <c r="F32" s="585">
        <v>-100</v>
      </c>
      <c r="G32" s="465">
        <v>20539.482499999998</v>
      </c>
      <c r="H32" s="585">
        <v>157.72165289682943</v>
      </c>
      <c r="I32" s="659">
        <v>4.9059246031660324</v>
      </c>
      <c r="J32" s="1"/>
    </row>
    <row r="33" spans="1:45" x14ac:dyDescent="0.2">
      <c r="A33" s="682"/>
      <c r="B33" s="11" t="s">
        <v>214</v>
      </c>
      <c r="C33" s="461">
        <v>0</v>
      </c>
      <c r="D33" s="142" t="s">
        <v>142</v>
      </c>
      <c r="E33" s="464">
        <v>0</v>
      </c>
      <c r="F33" s="149" t="s">
        <v>142</v>
      </c>
      <c r="G33" s="464">
        <v>0</v>
      </c>
      <c r="H33" s="149">
        <v>-100</v>
      </c>
      <c r="I33" s="504">
        <v>0</v>
      </c>
      <c r="J33" s="1"/>
    </row>
    <row r="34" spans="1:45" x14ac:dyDescent="0.2">
      <c r="A34" s="682"/>
      <c r="B34" s="11" t="s">
        <v>216</v>
      </c>
      <c r="C34" s="461">
        <v>1011.4354000000001</v>
      </c>
      <c r="D34" s="142">
        <v>10.763704453443076</v>
      </c>
      <c r="E34" s="464">
        <v>1011.4354000000001</v>
      </c>
      <c r="F34" s="142">
        <v>10.763704453443076</v>
      </c>
      <c r="G34" s="464">
        <v>4003.9668099999999</v>
      </c>
      <c r="H34" s="142">
        <v>112.88967660848961</v>
      </c>
      <c r="I34" s="504">
        <v>0.95636096398432713</v>
      </c>
      <c r="J34" s="1"/>
    </row>
    <row r="35" spans="1:45" x14ac:dyDescent="0.2">
      <c r="A35" s="435"/>
      <c r="B35" s="11" t="s">
        <v>610</v>
      </c>
      <c r="C35" s="461">
        <v>996.79849999999999</v>
      </c>
      <c r="D35" s="142">
        <v>-4.2818800762716158E-2</v>
      </c>
      <c r="E35" s="464">
        <v>996.79849999999999</v>
      </c>
      <c r="F35" s="142">
        <v>-4.2818800762716158E-2</v>
      </c>
      <c r="G35" s="464">
        <v>8889.836870000001</v>
      </c>
      <c r="H35" s="142">
        <v>-16.173847507582479</v>
      </c>
      <c r="I35" s="504">
        <v>2.1233674908150939</v>
      </c>
      <c r="J35" s="1"/>
    </row>
    <row r="36" spans="1:45" x14ac:dyDescent="0.2">
      <c r="A36" s="725"/>
      <c r="B36" s="11" t="s">
        <v>218</v>
      </c>
      <c r="C36" s="461">
        <v>5044.7498100000003</v>
      </c>
      <c r="D36" s="758">
        <v>82.88953792698652</v>
      </c>
      <c r="E36" s="464">
        <v>5044.7498100000003</v>
      </c>
      <c r="F36" s="758">
        <v>82.88953792698652</v>
      </c>
      <c r="G36" s="464">
        <v>49976.619050000001</v>
      </c>
      <c r="H36" s="758">
        <v>11.194027772437632</v>
      </c>
      <c r="I36" s="659">
        <v>11.937083856930245</v>
      </c>
      <c r="J36" s="166"/>
    </row>
    <row r="37" spans="1:45" x14ac:dyDescent="0.2">
      <c r="A37" s="725" t="s">
        <v>446</v>
      </c>
      <c r="B37" s="145"/>
      <c r="C37" s="462">
        <v>16673.024830000002</v>
      </c>
      <c r="D37" s="148">
        <v>-16.718265517610263</v>
      </c>
      <c r="E37" s="462">
        <v>16673.024830000002</v>
      </c>
      <c r="F37" s="148">
        <v>-16.718265517610263</v>
      </c>
      <c r="G37" s="462">
        <v>239257.07592000003</v>
      </c>
      <c r="H37" s="231">
        <v>36.815440556125161</v>
      </c>
      <c r="I37" s="148">
        <v>57.147358763176804</v>
      </c>
      <c r="J37" s="682"/>
    </row>
    <row r="38" spans="1:45" x14ac:dyDescent="0.2">
      <c r="A38" s="679"/>
      <c r="B38" s="11" t="s">
        <v>673</v>
      </c>
      <c r="C38" s="461">
        <v>0</v>
      </c>
      <c r="D38" s="142" t="s">
        <v>142</v>
      </c>
      <c r="E38" s="464">
        <v>0</v>
      </c>
      <c r="F38" s="142" t="s">
        <v>142</v>
      </c>
      <c r="G38" s="464">
        <v>842.13063999999986</v>
      </c>
      <c r="H38" s="142" t="s">
        <v>142</v>
      </c>
      <c r="I38" s="504">
        <v>0.20114574093363632</v>
      </c>
      <c r="J38" s="1"/>
    </row>
    <row r="39" spans="1:45" ht="14.25" customHeight="1" x14ac:dyDescent="0.2">
      <c r="A39" s="725"/>
      <c r="B39" s="11" t="s">
        <v>651</v>
      </c>
      <c r="C39" s="461">
        <v>0</v>
      </c>
      <c r="D39" s="758" t="s">
        <v>142</v>
      </c>
      <c r="E39" s="464">
        <v>0</v>
      </c>
      <c r="F39" s="758" t="s">
        <v>142</v>
      </c>
      <c r="G39" s="464">
        <v>168.30257</v>
      </c>
      <c r="H39" s="758" t="s">
        <v>142</v>
      </c>
      <c r="I39" s="709">
        <v>4.0199635942097058E-2</v>
      </c>
      <c r="J39" s="1"/>
    </row>
    <row r="40" spans="1:45" ht="14.25" customHeight="1" x14ac:dyDescent="0.2">
      <c r="A40" s="160" t="s">
        <v>462</v>
      </c>
      <c r="B40" s="145"/>
      <c r="C40" s="462">
        <v>0</v>
      </c>
      <c r="D40" s="148" t="s">
        <v>142</v>
      </c>
      <c r="E40" s="462">
        <v>0</v>
      </c>
      <c r="F40" s="148" t="s">
        <v>142</v>
      </c>
      <c r="G40" s="462">
        <v>1010.4332099999999</v>
      </c>
      <c r="H40" s="231" t="s">
        <v>142</v>
      </c>
      <c r="I40" s="148">
        <v>0.2413453768757334</v>
      </c>
      <c r="J40" s="1"/>
    </row>
    <row r="41" spans="1:45" ht="14.25" customHeight="1" x14ac:dyDescent="0.2">
      <c r="A41" s="698" t="s">
        <v>114</v>
      </c>
      <c r="B41" s="699"/>
      <c r="C41" s="699">
        <v>37824.269489999999</v>
      </c>
      <c r="D41" s="700">
        <v>8.9185347455291417</v>
      </c>
      <c r="E41" s="701">
        <v>37824.269489999999</v>
      </c>
      <c r="F41" s="700">
        <v>8.9185347455291417</v>
      </c>
      <c r="G41" s="701">
        <v>418666.90096999996</v>
      </c>
      <c r="H41" s="702">
        <v>13.887917394063152</v>
      </c>
      <c r="I41" s="703">
        <v>100</v>
      </c>
      <c r="J41" s="682"/>
      <c r="K41" s="682"/>
      <c r="L41" s="682"/>
      <c r="M41" s="682"/>
      <c r="N41" s="682"/>
      <c r="O41" s="682"/>
      <c r="P41" s="682"/>
      <c r="Q41" s="682"/>
      <c r="R41" s="682"/>
      <c r="S41" s="682"/>
      <c r="T41" s="682"/>
      <c r="U41" s="682"/>
      <c r="V41" s="682"/>
      <c r="W41" s="682"/>
      <c r="X41" s="682"/>
      <c r="Y41" s="682"/>
      <c r="Z41" s="682"/>
      <c r="AA41" s="682"/>
      <c r="AB41" s="682"/>
      <c r="AC41" s="682"/>
      <c r="AD41" s="682"/>
      <c r="AE41" s="682"/>
      <c r="AF41" s="682"/>
      <c r="AG41" s="682"/>
      <c r="AH41" s="682"/>
      <c r="AI41" s="682"/>
      <c r="AJ41" s="682"/>
      <c r="AK41" s="682"/>
      <c r="AL41" s="682"/>
      <c r="AM41" s="682"/>
      <c r="AN41" s="682"/>
      <c r="AO41" s="682"/>
      <c r="AP41" s="682"/>
      <c r="AQ41" s="682"/>
      <c r="AR41" s="682"/>
      <c r="AS41" s="682"/>
    </row>
    <row r="42" spans="1:45" ht="14.25" customHeight="1" x14ac:dyDescent="0.2">
      <c r="A42" s="724"/>
      <c r="B42" s="724" t="s">
        <v>330</v>
      </c>
      <c r="C42" s="181">
        <v>11784.166690000002</v>
      </c>
      <c r="D42" s="155">
        <v>-37.697905402966988</v>
      </c>
      <c r="E42" s="526">
        <v>11784.166690000002</v>
      </c>
      <c r="F42" s="527">
        <v>-37.697905402966988</v>
      </c>
      <c r="G42" s="526">
        <v>181916.43540000002</v>
      </c>
      <c r="H42" s="527">
        <v>26.264920165720007</v>
      </c>
      <c r="I42" s="527">
        <v>43.451353564975378</v>
      </c>
      <c r="J42" s="682"/>
      <c r="K42" s="682"/>
      <c r="L42" s="682"/>
      <c r="M42" s="682"/>
      <c r="N42" s="682"/>
      <c r="O42" s="682"/>
      <c r="P42" s="682"/>
      <c r="Q42" s="682"/>
      <c r="R42" s="682"/>
      <c r="S42" s="682"/>
      <c r="T42" s="682"/>
      <c r="U42" s="682"/>
      <c r="V42" s="682"/>
      <c r="W42" s="682"/>
      <c r="X42" s="682"/>
      <c r="Y42" s="682"/>
      <c r="Z42" s="682"/>
      <c r="AA42" s="682"/>
      <c r="AB42" s="682"/>
      <c r="AC42" s="682"/>
      <c r="AD42" s="682"/>
      <c r="AE42" s="682"/>
      <c r="AF42" s="682"/>
      <c r="AG42" s="682"/>
      <c r="AH42" s="682"/>
      <c r="AI42" s="682"/>
      <c r="AJ42" s="682"/>
      <c r="AK42" s="682"/>
      <c r="AL42" s="682"/>
      <c r="AM42" s="682"/>
      <c r="AN42" s="682"/>
      <c r="AO42" s="682"/>
      <c r="AP42" s="682"/>
      <c r="AQ42" s="682"/>
      <c r="AR42" s="682"/>
      <c r="AS42" s="682"/>
    </row>
    <row r="43" spans="1:45" ht="14.25" customHeight="1" x14ac:dyDescent="0.2">
      <c r="A43" s="724"/>
      <c r="B43" s="724" t="s">
        <v>331</v>
      </c>
      <c r="C43" s="181">
        <v>26040.102800000001</v>
      </c>
      <c r="D43" s="155">
        <v>64.679868289181869</v>
      </c>
      <c r="E43" s="526">
        <v>26040.102800000001</v>
      </c>
      <c r="F43" s="527">
        <v>64.679868289181869</v>
      </c>
      <c r="G43" s="526">
        <v>236750.46557000003</v>
      </c>
      <c r="H43" s="527">
        <v>5.9106609435353619</v>
      </c>
      <c r="I43" s="527">
        <v>56.548646435024644</v>
      </c>
    </row>
    <row r="44" spans="1:45" s="1" customFormat="1" ht="15" customHeight="1" x14ac:dyDescent="0.2">
      <c r="A44" s="479" t="s">
        <v>449</v>
      </c>
      <c r="B44" s="153"/>
      <c r="C44" s="414">
        <v>15331.91073</v>
      </c>
      <c r="D44" s="415">
        <v>82.004070502239372</v>
      </c>
      <c r="E44" s="416">
        <v>15331.91073</v>
      </c>
      <c r="F44" s="417">
        <v>82.004070502239372</v>
      </c>
      <c r="G44" s="416">
        <v>103373.7032</v>
      </c>
      <c r="H44" s="417">
        <v>2.4924828968150008</v>
      </c>
      <c r="I44" s="417">
        <v>24.69115732829507</v>
      </c>
    </row>
    <row r="45" spans="1:45" s="1" customFormat="1" ht="13.5" customHeight="1" x14ac:dyDescent="0.2">
      <c r="A45" s="479" t="s">
        <v>450</v>
      </c>
      <c r="B45" s="153"/>
      <c r="C45" s="414">
        <v>22492.358760000003</v>
      </c>
      <c r="D45" s="415">
        <v>-14.488065803107411</v>
      </c>
      <c r="E45" s="416">
        <v>22492.358760000003</v>
      </c>
      <c r="F45" s="417">
        <v>-14.488065803107411</v>
      </c>
      <c r="G45" s="416">
        <v>315293.19776999997</v>
      </c>
      <c r="H45" s="417">
        <v>18.196546754074848</v>
      </c>
      <c r="I45" s="417">
        <v>75.308842671704937</v>
      </c>
      <c r="J45" s="682"/>
      <c r="K45" s="682"/>
    </row>
    <row r="46" spans="1:45" s="1" customFormat="1" x14ac:dyDescent="0.2">
      <c r="A46" s="765" t="s">
        <v>671</v>
      </c>
      <c r="B46" s="765"/>
      <c r="C46" s="476">
        <v>1928.6115099999997</v>
      </c>
      <c r="D46" s="658">
        <v>-52.072454138177484</v>
      </c>
      <c r="E46" s="766">
        <v>1928.6115099999997</v>
      </c>
      <c r="F46" s="767">
        <v>-52.072454138177484</v>
      </c>
      <c r="G46" s="766">
        <v>21684.38104</v>
      </c>
      <c r="H46" s="767">
        <v>-19.054117169017744</v>
      </c>
      <c r="I46" s="767">
        <v>5.1793874771948643</v>
      </c>
      <c r="J46" s="682"/>
      <c r="K46" s="682"/>
    </row>
    <row r="47" spans="1:45" s="1" customFormat="1" ht="12.75" customHeight="1" x14ac:dyDescent="0.2">
      <c r="A47" s="682"/>
      <c r="B47" s="759"/>
      <c r="C47" s="759"/>
      <c r="D47" s="759"/>
      <c r="E47" s="759"/>
      <c r="F47" s="759"/>
      <c r="G47" s="759"/>
      <c r="H47" s="759"/>
      <c r="I47" s="683" t="s">
        <v>221</v>
      </c>
      <c r="J47" s="682"/>
      <c r="K47" s="682"/>
    </row>
    <row r="48" spans="1:45" s="1" customFormat="1" ht="25.5" customHeight="1" x14ac:dyDescent="0.2">
      <c r="A48" s="849" t="s">
        <v>629</v>
      </c>
      <c r="B48" s="849"/>
      <c r="C48" s="849"/>
      <c r="D48" s="849"/>
      <c r="E48" s="849"/>
      <c r="F48" s="849"/>
      <c r="G48" s="849"/>
      <c r="H48" s="849"/>
      <c r="I48" s="849"/>
    </row>
    <row r="49" spans="1:9" s="1" customFormat="1" x14ac:dyDescent="0.2">
      <c r="A49" s="438" t="s">
        <v>475</v>
      </c>
      <c r="I49" s="687"/>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mergeCells count="6">
    <mergeCell ref="A48:I48"/>
    <mergeCell ref="A3:A4"/>
    <mergeCell ref="B3:B4"/>
    <mergeCell ref="C3:D3"/>
    <mergeCell ref="E3:F3"/>
    <mergeCell ref="G3:I3"/>
  </mergeCells>
  <conditionalFormatting sqref="D17">
    <cfRule type="cellIs" dxfId="63" priority="28" operator="between">
      <formula>0</formula>
      <formula>0.5</formula>
    </cfRule>
    <cfRule type="cellIs" dxfId="62" priority="29" operator="between">
      <formula>0</formula>
      <formula>0.49</formula>
    </cfRule>
  </conditionalFormatting>
  <conditionalFormatting sqref="F20">
    <cfRule type="cellIs" dxfId="61" priority="27" operator="between">
      <formula>0.00001</formula>
      <formula>0.499</formula>
    </cfRule>
  </conditionalFormatting>
  <conditionalFormatting sqref="F20">
    <cfRule type="cellIs" dxfId="60" priority="26" operator="between">
      <formula>0.00001</formula>
      <formula>0.499</formula>
    </cfRule>
  </conditionalFormatting>
  <conditionalFormatting sqref="F20">
    <cfRule type="cellIs" dxfId="59" priority="25" operator="between">
      <formula>0.00001</formula>
      <formula>0.499</formula>
    </cfRule>
  </conditionalFormatting>
  <conditionalFormatting sqref="I23">
    <cfRule type="cellIs" dxfId="58" priority="21" operator="between">
      <formula>0</formula>
      <formula>0.5</formula>
    </cfRule>
    <cfRule type="cellIs" dxfId="57" priority="22" operator="between">
      <formula>0</formula>
      <formula>0.49</formula>
    </cfRule>
  </conditionalFormatting>
  <conditionalFormatting sqref="I11:I12">
    <cfRule type="cellIs" dxfId="56" priority="15" operator="between">
      <formula>0</formula>
      <formula>0.5</formula>
    </cfRule>
    <cfRule type="cellIs" dxfId="55" priority="16" operator="between">
      <formula>0</formula>
      <formula>0.49</formula>
    </cfRule>
  </conditionalFormatting>
  <conditionalFormatting sqref="I13">
    <cfRule type="cellIs" dxfId="54" priority="9" operator="between">
      <formula>0</formula>
      <formula>0.5</formula>
    </cfRule>
    <cfRule type="cellIs" dxfId="53" priority="10" operator="between">
      <formula>0</formula>
      <formula>0.49</formula>
    </cfRule>
  </conditionalFormatting>
  <conditionalFormatting sqref="I39">
    <cfRule type="cellIs" dxfId="52" priority="5" operator="between">
      <formula>0</formula>
      <formula>0.5</formula>
    </cfRule>
    <cfRule type="cellIs" dxfId="51" priority="6" operator="between">
      <formula>0</formula>
      <formula>0.49</formula>
    </cfRule>
  </conditionalFormatting>
  <conditionalFormatting sqref="G23">
    <cfRule type="cellIs" dxfId="50" priority="1" operator="between">
      <formula>0</formula>
      <formula>0.5</formula>
    </cfRule>
    <cfRule type="cellIs" dxfId="49"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41" t="s">
        <v>18</v>
      </c>
      <c r="B1" s="841"/>
      <c r="C1" s="841"/>
      <c r="D1" s="841"/>
      <c r="E1" s="841"/>
      <c r="F1" s="841"/>
      <c r="G1" s="1"/>
      <c r="H1" s="1"/>
    </row>
    <row r="2" spans="1:9" x14ac:dyDescent="0.2">
      <c r="A2" s="842"/>
      <c r="B2" s="842"/>
      <c r="C2" s="842"/>
      <c r="D2" s="842"/>
      <c r="E2" s="842"/>
      <c r="F2" s="842"/>
      <c r="G2" s="10"/>
      <c r="H2" s="55" t="s">
        <v>470</v>
      </c>
    </row>
    <row r="3" spans="1:9" x14ac:dyDescent="0.2">
      <c r="A3" s="11"/>
      <c r="B3" s="812">
        <f>INDICE!A3</f>
        <v>44562</v>
      </c>
      <c r="C3" s="812">
        <v>41671</v>
      </c>
      <c r="D3" s="811" t="s">
        <v>115</v>
      </c>
      <c r="E3" s="811"/>
      <c r="F3" s="811" t="s">
        <v>116</v>
      </c>
      <c r="G3" s="811"/>
      <c r="H3" s="811"/>
    </row>
    <row r="4" spans="1:9" x14ac:dyDescent="0.2">
      <c r="A4" s="260"/>
      <c r="B4" s="184" t="s">
        <v>54</v>
      </c>
      <c r="C4" s="185" t="s">
        <v>424</v>
      </c>
      <c r="D4" s="184" t="s">
        <v>54</v>
      </c>
      <c r="E4" s="185" t="s">
        <v>424</v>
      </c>
      <c r="F4" s="184" t="s">
        <v>54</v>
      </c>
      <c r="G4" s="186" t="s">
        <v>424</v>
      </c>
      <c r="H4" s="185" t="s">
        <v>474</v>
      </c>
      <c r="I4" s="55"/>
    </row>
    <row r="5" spans="1:9" ht="14.1" customHeight="1" x14ac:dyDescent="0.2">
      <c r="A5" s="418" t="s">
        <v>332</v>
      </c>
      <c r="B5" s="233">
        <v>11784.166690000002</v>
      </c>
      <c r="C5" s="234">
        <v>-37.697905402966988</v>
      </c>
      <c r="D5" s="233">
        <v>11784.166690000002</v>
      </c>
      <c r="E5" s="234">
        <v>-37.697905402966988</v>
      </c>
      <c r="F5" s="233">
        <v>181916.43540000002</v>
      </c>
      <c r="G5" s="234">
        <v>26.264920165720007</v>
      </c>
      <c r="H5" s="234">
        <v>43.451353564975378</v>
      </c>
    </row>
    <row r="6" spans="1:9" x14ac:dyDescent="0.2">
      <c r="A6" s="410" t="s">
        <v>333</v>
      </c>
      <c r="B6" s="439">
        <v>9620.0411200000017</v>
      </c>
      <c r="C6" s="512">
        <v>50.099250364640156</v>
      </c>
      <c r="D6" s="439">
        <v>9620.0411200000017</v>
      </c>
      <c r="E6" s="440">
        <v>50.099250364640156</v>
      </c>
      <c r="F6" s="439">
        <v>91898.835739999995</v>
      </c>
      <c r="G6" s="440">
        <v>50.321731388327294</v>
      </c>
      <c r="H6" s="440">
        <v>21.950346570765838</v>
      </c>
    </row>
    <row r="7" spans="1:9" x14ac:dyDescent="0.2">
      <c r="A7" s="410" t="s">
        <v>334</v>
      </c>
      <c r="B7" s="441">
        <v>0</v>
      </c>
      <c r="C7" s="440">
        <v>-100</v>
      </c>
      <c r="D7" s="439">
        <v>0</v>
      </c>
      <c r="E7" s="440">
        <v>-100</v>
      </c>
      <c r="F7" s="439">
        <v>59820.664989999997</v>
      </c>
      <c r="G7" s="440">
        <v>34.887255279878694</v>
      </c>
      <c r="H7" s="440">
        <v>14.288367399334135</v>
      </c>
    </row>
    <row r="8" spans="1:9" x14ac:dyDescent="0.2">
      <c r="A8" s="410" t="s">
        <v>523</v>
      </c>
      <c r="B8" s="441">
        <v>312.49584999999996</v>
      </c>
      <c r="C8" s="478">
        <v>-12.64284238079903</v>
      </c>
      <c r="D8" s="439">
        <v>312.49584999999996</v>
      </c>
      <c r="E8" s="478">
        <v>-12.64284238079903</v>
      </c>
      <c r="F8" s="439">
        <v>3515.125</v>
      </c>
      <c r="G8" s="478">
        <v>91.422238327862772</v>
      </c>
      <c r="H8" s="440">
        <v>0.83959945050728535</v>
      </c>
    </row>
    <row r="9" spans="1:9" x14ac:dyDescent="0.2">
      <c r="A9" s="410" t="s">
        <v>524</v>
      </c>
      <c r="B9" s="439">
        <v>1851.6297199999995</v>
      </c>
      <c r="C9" s="440">
        <v>-69.600647841891458</v>
      </c>
      <c r="D9" s="439">
        <v>1851.6297199999995</v>
      </c>
      <c r="E9" s="440">
        <v>-69.600647841891458</v>
      </c>
      <c r="F9" s="439">
        <v>26681.809670000002</v>
      </c>
      <c r="G9" s="440">
        <v>-27.407249016688915</v>
      </c>
      <c r="H9" s="440">
        <v>6.3730401443681153</v>
      </c>
    </row>
    <row r="10" spans="1:9" x14ac:dyDescent="0.2">
      <c r="A10" s="418" t="s">
        <v>335</v>
      </c>
      <c r="B10" s="420">
        <v>25975.631989999998</v>
      </c>
      <c r="C10" s="234">
        <v>64.416922149630778</v>
      </c>
      <c r="D10" s="420">
        <v>25975.631989999998</v>
      </c>
      <c r="E10" s="234">
        <v>64.416922149630778</v>
      </c>
      <c r="F10" s="420">
        <v>236431.87787000003</v>
      </c>
      <c r="G10" s="234">
        <v>5.8578808547068659</v>
      </c>
      <c r="H10" s="234">
        <v>56.472550689394431</v>
      </c>
    </row>
    <row r="11" spans="1:9" x14ac:dyDescent="0.2">
      <c r="A11" s="410" t="s">
        <v>336</v>
      </c>
      <c r="B11" s="439">
        <v>6249.3570199999995</v>
      </c>
      <c r="C11" s="442">
        <v>238.13727511165382</v>
      </c>
      <c r="D11" s="439">
        <v>6249.3570199999995</v>
      </c>
      <c r="E11" s="440">
        <v>238.13727511165382</v>
      </c>
      <c r="F11" s="439">
        <v>42824.426040000006</v>
      </c>
      <c r="G11" s="440">
        <v>1.6596690761435267</v>
      </c>
      <c r="H11" s="440">
        <v>10.228758457088691</v>
      </c>
    </row>
    <row r="12" spans="1:9" x14ac:dyDescent="0.2">
      <c r="A12" s="410" t="s">
        <v>337</v>
      </c>
      <c r="B12" s="439">
        <v>4054.8640399999999</v>
      </c>
      <c r="C12" s="440">
        <v>8.0627125976967964</v>
      </c>
      <c r="D12" s="439">
        <v>4054.8640399999999</v>
      </c>
      <c r="E12" s="440">
        <v>8.0627125976967964</v>
      </c>
      <c r="F12" s="439">
        <v>46405.594689999998</v>
      </c>
      <c r="G12" s="440">
        <v>-14.75960986272632</v>
      </c>
      <c r="H12" s="440">
        <v>11.084132655933372</v>
      </c>
    </row>
    <row r="13" spans="1:9" x14ac:dyDescent="0.2">
      <c r="A13" s="410" t="s">
        <v>338</v>
      </c>
      <c r="B13" s="439">
        <v>5361.5543500000003</v>
      </c>
      <c r="C13" s="448">
        <v>90.750336870254287</v>
      </c>
      <c r="D13" s="439">
        <v>5361.5543500000003</v>
      </c>
      <c r="E13" s="440">
        <v>90.750336870254287</v>
      </c>
      <c r="F13" s="439">
        <v>40558.026560000006</v>
      </c>
      <c r="G13" s="440">
        <v>19.707308284762824</v>
      </c>
      <c r="H13" s="440">
        <v>9.6874213046295328</v>
      </c>
    </row>
    <row r="14" spans="1:9" x14ac:dyDescent="0.2">
      <c r="A14" s="410" t="s">
        <v>339</v>
      </c>
      <c r="B14" s="439">
        <v>4240.7599199999995</v>
      </c>
      <c r="C14" s="440">
        <v>49.303606585080736</v>
      </c>
      <c r="D14" s="439">
        <v>4240.7599199999995</v>
      </c>
      <c r="E14" s="440">
        <v>49.303606585080736</v>
      </c>
      <c r="F14" s="439">
        <v>50944.859700000001</v>
      </c>
      <c r="G14" s="440">
        <v>7.2657561954105523</v>
      </c>
      <c r="H14" s="440">
        <v>12.168351398681624</v>
      </c>
    </row>
    <row r="15" spans="1:9" x14ac:dyDescent="0.2">
      <c r="A15" s="410" t="s">
        <v>340</v>
      </c>
      <c r="B15" s="439">
        <v>2053.56313</v>
      </c>
      <c r="C15" s="448">
        <v>-19.82053619409551</v>
      </c>
      <c r="D15" s="439">
        <v>2053.56313</v>
      </c>
      <c r="E15" s="440">
        <v>-19.82053619409551</v>
      </c>
      <c r="F15" s="439">
        <v>25059.908029999999</v>
      </c>
      <c r="G15" s="440">
        <v>7.3277858603644237</v>
      </c>
      <c r="H15" s="440">
        <v>5.9856434726364229</v>
      </c>
    </row>
    <row r="16" spans="1:9" x14ac:dyDescent="0.2">
      <c r="A16" s="410" t="s">
        <v>341</v>
      </c>
      <c r="B16" s="439">
        <v>4015.5335300000002</v>
      </c>
      <c r="C16" s="440">
        <v>102.21226427108883</v>
      </c>
      <c r="D16" s="439">
        <v>4015.5335300000002</v>
      </c>
      <c r="E16" s="440">
        <v>102.21226427108883</v>
      </c>
      <c r="F16" s="439">
        <v>30639.062850000002</v>
      </c>
      <c r="G16" s="440">
        <v>38.90064438791309</v>
      </c>
      <c r="H16" s="711">
        <v>7.3182434004247874</v>
      </c>
    </row>
    <row r="17" spans="1:8" x14ac:dyDescent="0.2">
      <c r="A17" s="418" t="s">
        <v>543</v>
      </c>
      <c r="B17" s="528">
        <v>64.47081</v>
      </c>
      <c r="C17" s="692">
        <v>363.04193252758677</v>
      </c>
      <c r="D17" s="420">
        <v>64.47081</v>
      </c>
      <c r="E17" s="673">
        <v>363.04193252758677</v>
      </c>
      <c r="F17" s="420">
        <v>318.58769999999998</v>
      </c>
      <c r="G17" s="422">
        <v>68.117212933261541</v>
      </c>
      <c r="H17" s="234">
        <v>7.609574563020656E-2</v>
      </c>
    </row>
    <row r="18" spans="1:8" x14ac:dyDescent="0.2">
      <c r="A18" s="419" t="s">
        <v>114</v>
      </c>
      <c r="B18" s="61">
        <v>37824.269489999999</v>
      </c>
      <c r="C18" s="62">
        <v>8.9185347455291417</v>
      </c>
      <c r="D18" s="61">
        <v>37824.269489999999</v>
      </c>
      <c r="E18" s="62">
        <v>8.9185347455291417</v>
      </c>
      <c r="F18" s="61">
        <v>418666.90096999996</v>
      </c>
      <c r="G18" s="62">
        <v>13.887917394063152</v>
      </c>
      <c r="H18" s="62">
        <v>100</v>
      </c>
    </row>
    <row r="19" spans="1:8" x14ac:dyDescent="0.2">
      <c r="A19" s="156"/>
      <c r="B19" s="1"/>
      <c r="C19" s="1"/>
      <c r="D19" s="1"/>
      <c r="E19" s="1"/>
      <c r="F19" s="1"/>
      <c r="G19" s="1"/>
      <c r="H19" s="161" t="s">
        <v>221</v>
      </c>
    </row>
    <row r="20" spans="1:8" x14ac:dyDescent="0.2">
      <c r="A20" s="133" t="s">
        <v>579</v>
      </c>
      <c r="B20" s="1"/>
      <c r="C20" s="1"/>
      <c r="D20" s="1"/>
      <c r="E20" s="1"/>
      <c r="F20" s="1"/>
      <c r="G20" s="1"/>
      <c r="H20" s="1"/>
    </row>
    <row r="21" spans="1:8" x14ac:dyDescent="0.2">
      <c r="A21" s="438" t="s">
        <v>535</v>
      </c>
      <c r="B21" s="1"/>
      <c r="C21" s="1"/>
      <c r="D21" s="1"/>
      <c r="E21" s="1"/>
      <c r="F21" s="1"/>
      <c r="G21" s="1"/>
      <c r="H21" s="1"/>
    </row>
    <row r="22" spans="1:8" x14ac:dyDescent="0.2">
      <c r="A22" s="850"/>
      <c r="B22" s="850"/>
      <c r="C22" s="850"/>
      <c r="D22" s="850"/>
      <c r="E22" s="850"/>
      <c r="F22" s="850"/>
      <c r="G22" s="850"/>
      <c r="H22" s="850"/>
    </row>
    <row r="23" spans="1:8" s="1" customFormat="1" x14ac:dyDescent="0.2">
      <c r="A23" s="850"/>
      <c r="B23" s="850"/>
      <c r="C23" s="850"/>
      <c r="D23" s="850"/>
      <c r="E23" s="850"/>
      <c r="F23" s="850"/>
      <c r="G23" s="850"/>
      <c r="H23" s="850"/>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48" priority="8" operator="between">
      <formula>0.00001</formula>
      <formula>0.049999</formula>
    </cfRule>
  </conditionalFormatting>
  <conditionalFormatting sqref="G18">
    <cfRule type="cellIs" dxfId="47" priority="7" operator="between">
      <formula>0.00001</formula>
      <formula>0.049999</formula>
    </cfRule>
  </conditionalFormatting>
  <conditionalFormatting sqref="C6">
    <cfRule type="cellIs" dxfId="46" priority="5" operator="between">
      <formula>0.0001</formula>
      <formula>0.44999</formula>
    </cfRule>
  </conditionalFormatting>
  <conditionalFormatting sqref="C17">
    <cfRule type="cellIs" dxfId="45" priority="3" operator="between">
      <formula>0</formula>
      <formula>0.5</formula>
    </cfRule>
    <cfRule type="cellIs" dxfId="44"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2" t="s">
        <v>505</v>
      </c>
      <c r="B1" s="1"/>
      <c r="C1" s="1"/>
      <c r="D1" s="1"/>
      <c r="E1" s="1"/>
      <c r="F1" s="1"/>
      <c r="G1" s="1"/>
      <c r="H1" s="1"/>
    </row>
    <row r="2" spans="1:8" x14ac:dyDescent="0.2">
      <c r="A2" s="1"/>
      <c r="B2" s="1"/>
      <c r="C2" s="1"/>
      <c r="D2" s="1"/>
      <c r="E2" s="1"/>
      <c r="F2" s="1"/>
      <c r="G2" s="55" t="s">
        <v>472</v>
      </c>
      <c r="H2" s="1"/>
    </row>
    <row r="3" spans="1:8" x14ac:dyDescent="0.2">
      <c r="A3" s="56"/>
      <c r="B3" s="812">
        <f>INDICE!A3</f>
        <v>44562</v>
      </c>
      <c r="C3" s="811">
        <v>41671</v>
      </c>
      <c r="D3" s="811" t="s">
        <v>115</v>
      </c>
      <c r="E3" s="811"/>
      <c r="F3" s="811" t="s">
        <v>116</v>
      </c>
      <c r="G3" s="811"/>
      <c r="H3" s="1"/>
    </row>
    <row r="4" spans="1:8" x14ac:dyDescent="0.2">
      <c r="A4" s="66"/>
      <c r="B4" s="184" t="s">
        <v>345</v>
      </c>
      <c r="C4" s="185" t="s">
        <v>424</v>
      </c>
      <c r="D4" s="184" t="s">
        <v>345</v>
      </c>
      <c r="E4" s="185" t="s">
        <v>424</v>
      </c>
      <c r="F4" s="184" t="s">
        <v>345</v>
      </c>
      <c r="G4" s="186" t="s">
        <v>424</v>
      </c>
      <c r="H4" s="1"/>
    </row>
    <row r="5" spans="1:8" x14ac:dyDescent="0.2">
      <c r="A5" s="443" t="s">
        <v>471</v>
      </c>
      <c r="B5" s="444">
        <v>48.097578554230068</v>
      </c>
      <c r="C5" s="425">
        <v>254.35379048570138</v>
      </c>
      <c r="D5" s="445">
        <v>48.097578554230068</v>
      </c>
      <c r="E5" s="425">
        <v>254.35379048570138</v>
      </c>
      <c r="F5" s="445">
        <v>27.671800135841995</v>
      </c>
      <c r="G5" s="425">
        <v>108.34978390268955</v>
      </c>
      <c r="H5" s="1"/>
    </row>
    <row r="6" spans="1:8" x14ac:dyDescent="0.2">
      <c r="A6" s="3"/>
      <c r="B6" s="3"/>
      <c r="C6" s="3"/>
      <c r="D6" s="3"/>
      <c r="E6" s="3"/>
      <c r="F6" s="3"/>
      <c r="G6" s="55" t="s">
        <v>346</v>
      </c>
      <c r="H6" s="1"/>
    </row>
    <row r="7" spans="1:8" x14ac:dyDescent="0.2">
      <c r="A7" s="80" t="s">
        <v>576</v>
      </c>
      <c r="B7" s="80"/>
      <c r="C7" s="200"/>
      <c r="D7" s="200"/>
      <c r="E7" s="200"/>
      <c r="F7" s="80"/>
      <c r="G7" s="80"/>
      <c r="H7" s="1"/>
    </row>
    <row r="8" spans="1:8" x14ac:dyDescent="0.2">
      <c r="A8" s="133" t="s">
        <v>347</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1"/>
  <sheetViews>
    <sheetView workbookViewId="0">
      <selection activeCell="E19" sqref="E19"/>
    </sheetView>
  </sheetViews>
  <sheetFormatPr baseColWidth="10" defaultRowHeight="14.25" x14ac:dyDescent="0.2"/>
  <cols>
    <col min="1" max="1" width="6.5" customWidth="1"/>
    <col min="2" max="2" width="15.75" customWidth="1"/>
    <col min="7" max="7" width="11" style="446"/>
    <col min="9" max="9" width="11.25" customWidth="1"/>
    <col min="10" max="34" width="11" style="1"/>
  </cols>
  <sheetData>
    <row r="1" spans="1:34" x14ac:dyDescent="0.2">
      <c r="A1" s="841" t="s">
        <v>342</v>
      </c>
      <c r="B1" s="841"/>
      <c r="C1" s="841"/>
      <c r="D1" s="841"/>
      <c r="E1" s="841"/>
      <c r="F1" s="841"/>
      <c r="G1" s="841"/>
      <c r="H1" s="1"/>
      <c r="I1" s="1"/>
    </row>
    <row r="2" spans="1:34" x14ac:dyDescent="0.2">
      <c r="A2" s="842"/>
      <c r="B2" s="842"/>
      <c r="C2" s="842"/>
      <c r="D2" s="842"/>
      <c r="E2" s="842"/>
      <c r="F2" s="842"/>
      <c r="G2" s="842"/>
      <c r="H2" s="10"/>
      <c r="I2" s="55" t="s">
        <v>470</v>
      </c>
    </row>
    <row r="3" spans="1:34" x14ac:dyDescent="0.2">
      <c r="A3" s="827" t="s">
        <v>454</v>
      </c>
      <c r="B3" s="827" t="s">
        <v>455</v>
      </c>
      <c r="C3" s="809">
        <f>INDICE!A3</f>
        <v>44562</v>
      </c>
      <c r="D3" s="810">
        <v>41671</v>
      </c>
      <c r="E3" s="810" t="s">
        <v>115</v>
      </c>
      <c r="F3" s="810"/>
      <c r="G3" s="810" t="s">
        <v>116</v>
      </c>
      <c r="H3" s="810"/>
      <c r="I3" s="810"/>
    </row>
    <row r="4" spans="1:34" x14ac:dyDescent="0.2">
      <c r="A4" s="828"/>
      <c r="B4" s="828"/>
      <c r="C4" s="82" t="s">
        <v>54</v>
      </c>
      <c r="D4" s="82" t="s">
        <v>424</v>
      </c>
      <c r="E4" s="82" t="s">
        <v>54</v>
      </c>
      <c r="F4" s="82" t="s">
        <v>424</v>
      </c>
      <c r="G4" s="82" t="s">
        <v>54</v>
      </c>
      <c r="H4" s="83" t="s">
        <v>424</v>
      </c>
      <c r="I4" s="83" t="s">
        <v>106</v>
      </c>
    </row>
    <row r="5" spans="1:34" x14ac:dyDescent="0.2">
      <c r="A5" s="685"/>
      <c r="B5" s="695" t="s">
        <v>607</v>
      </c>
      <c r="C5" s="772">
        <v>5.5181700000000005</v>
      </c>
      <c r="D5" s="758">
        <v>22.83290520476714</v>
      </c>
      <c r="E5" s="144">
        <v>5.5181700000000005</v>
      </c>
      <c r="F5" s="758">
        <v>22.83290520476714</v>
      </c>
      <c r="G5" s="144">
        <v>40.750999999999991</v>
      </c>
      <c r="H5" s="758">
        <v>51.014645281788262</v>
      </c>
      <c r="I5" s="773">
        <v>0.10890095000128949</v>
      </c>
      <c r="J5" s="655"/>
    </row>
    <row r="6" spans="1:34" x14ac:dyDescent="0.2">
      <c r="A6" s="685"/>
      <c r="B6" s="695" t="s">
        <v>275</v>
      </c>
      <c r="C6" s="772">
        <v>0</v>
      </c>
      <c r="D6" s="758" t="s">
        <v>142</v>
      </c>
      <c r="E6" s="144">
        <v>0</v>
      </c>
      <c r="F6" s="758" t="s">
        <v>142</v>
      </c>
      <c r="G6" s="144">
        <v>0</v>
      </c>
      <c r="H6" s="758">
        <v>-100</v>
      </c>
      <c r="I6" s="774">
        <v>0</v>
      </c>
      <c r="J6" s="655"/>
    </row>
    <row r="7" spans="1:34" x14ac:dyDescent="0.2">
      <c r="A7" s="685"/>
      <c r="B7" s="695" t="s">
        <v>235</v>
      </c>
      <c r="C7" s="772">
        <v>1612.1783599999997</v>
      </c>
      <c r="D7" s="758">
        <v>506.25106561655923</v>
      </c>
      <c r="E7" s="144">
        <v>1612.1783599999997</v>
      </c>
      <c r="F7" s="758">
        <v>506.25106561655923</v>
      </c>
      <c r="G7" s="144">
        <v>15389.017069999998</v>
      </c>
      <c r="H7" s="758">
        <v>194.35434914131869</v>
      </c>
      <c r="I7" s="774">
        <v>41.124845488676613</v>
      </c>
      <c r="J7" s="655"/>
    </row>
    <row r="8" spans="1:34" x14ac:dyDescent="0.2">
      <c r="A8" s="685"/>
      <c r="B8" s="696" t="s">
        <v>328</v>
      </c>
      <c r="C8" s="775">
        <v>1581.3700799999999</v>
      </c>
      <c r="D8" s="421">
        <v>593.53987008709532</v>
      </c>
      <c r="E8" s="776">
        <v>1581.3700799999999</v>
      </c>
      <c r="F8" s="421">
        <v>593.53987008709532</v>
      </c>
      <c r="G8" s="777">
        <v>15080.832490000001</v>
      </c>
      <c r="H8" s="421">
        <v>209.45013170510927</v>
      </c>
      <c r="I8" s="778">
        <v>40.301268311730084</v>
      </c>
      <c r="J8" s="655"/>
    </row>
    <row r="9" spans="1:34" x14ac:dyDescent="0.2">
      <c r="A9" s="685"/>
      <c r="B9" s="696" t="s">
        <v>325</v>
      </c>
      <c r="C9" s="775">
        <v>30.80828</v>
      </c>
      <c r="D9" s="421">
        <v>-18.736448724346875</v>
      </c>
      <c r="E9" s="776">
        <v>30.80828</v>
      </c>
      <c r="F9" s="421">
        <v>-18.736448724346875</v>
      </c>
      <c r="G9" s="777">
        <v>308.18457999999998</v>
      </c>
      <c r="H9" s="421">
        <v>-13.096700520983445</v>
      </c>
      <c r="I9" s="778">
        <v>0.82357717694653898</v>
      </c>
      <c r="J9" s="655"/>
    </row>
    <row r="10" spans="1:34" x14ac:dyDescent="0.2">
      <c r="A10" s="685"/>
      <c r="B10" s="695" t="s">
        <v>603</v>
      </c>
      <c r="C10" s="779">
        <v>87.994140000000002</v>
      </c>
      <c r="D10" s="758">
        <v>92.708392418084188</v>
      </c>
      <c r="E10" s="144">
        <v>87.994140000000002</v>
      </c>
      <c r="F10" s="758">
        <v>92.708392418084188</v>
      </c>
      <c r="G10" s="144">
        <v>920.47599000000002</v>
      </c>
      <c r="H10" s="758">
        <v>80.73705649862093</v>
      </c>
      <c r="I10" s="774">
        <v>2.459834354111003</v>
      </c>
      <c r="J10" s="655"/>
    </row>
    <row r="11" spans="1:34" x14ac:dyDescent="0.2">
      <c r="A11" s="685"/>
      <c r="B11" s="695" t="s">
        <v>206</v>
      </c>
      <c r="C11" s="772">
        <v>2.8950100000000001</v>
      </c>
      <c r="D11" s="758">
        <v>141.54068215191566</v>
      </c>
      <c r="E11" s="144">
        <v>2.8950100000000001</v>
      </c>
      <c r="F11" s="758">
        <v>141.54068215191566</v>
      </c>
      <c r="G11" s="144">
        <v>1225.70065</v>
      </c>
      <c r="H11" s="758">
        <v>17814.650045528357</v>
      </c>
      <c r="I11" s="774">
        <v>3.2755015877450386</v>
      </c>
      <c r="J11" s="655"/>
    </row>
    <row r="12" spans="1:34" x14ac:dyDescent="0.2">
      <c r="A12" s="685"/>
      <c r="B12" s="695" t="s">
        <v>549</v>
      </c>
      <c r="C12" s="772">
        <v>935.96666000000005</v>
      </c>
      <c r="D12" s="758" t="s">
        <v>142</v>
      </c>
      <c r="E12" s="144">
        <v>935.96666000000005</v>
      </c>
      <c r="F12" s="758" t="s">
        <v>142</v>
      </c>
      <c r="G12" s="144">
        <v>2810.9574600000001</v>
      </c>
      <c r="H12" s="758" t="s">
        <v>142</v>
      </c>
      <c r="I12" s="774">
        <v>7.5118632133496552</v>
      </c>
      <c r="J12" s="655"/>
    </row>
    <row r="13" spans="1:34" x14ac:dyDescent="0.2">
      <c r="A13" s="685"/>
      <c r="B13" s="695" t="s">
        <v>237</v>
      </c>
      <c r="C13" s="772">
        <v>157.88530000000006</v>
      </c>
      <c r="D13" s="758">
        <v>-28.926865913248289</v>
      </c>
      <c r="E13" s="144">
        <v>157.88530000000006</v>
      </c>
      <c r="F13" s="758">
        <v>-28.926865913248289</v>
      </c>
      <c r="G13" s="412">
        <v>4997.3447100000003</v>
      </c>
      <c r="H13" s="758">
        <v>-16.416092919812801</v>
      </c>
      <c r="I13" s="773">
        <v>13.354655993789569</v>
      </c>
      <c r="J13" s="655"/>
    </row>
    <row r="14" spans="1:34" x14ac:dyDescent="0.2">
      <c r="A14" s="685"/>
      <c r="B14" s="794" t="s">
        <v>328</v>
      </c>
      <c r="C14" s="775">
        <v>156.70243000000005</v>
      </c>
      <c r="D14" s="421">
        <v>-29.459342832361063</v>
      </c>
      <c r="E14" s="776">
        <v>156.70243000000005</v>
      </c>
      <c r="F14" s="421">
        <v>-29.459342832361063</v>
      </c>
      <c r="G14" s="777">
        <v>4920.5164199999999</v>
      </c>
      <c r="H14" s="421">
        <v>-17.701097062040503</v>
      </c>
      <c r="I14" s="778">
        <v>13.149343884443182</v>
      </c>
      <c r="J14" s="655"/>
    </row>
    <row r="15" spans="1:34" x14ac:dyDescent="0.2">
      <c r="A15" s="693"/>
      <c r="B15" s="794" t="s">
        <v>325</v>
      </c>
      <c r="C15" s="775">
        <v>1.1828699999999999</v>
      </c>
      <c r="D15" s="421" t="s">
        <v>142</v>
      </c>
      <c r="E15" s="776">
        <v>1.1828699999999999</v>
      </c>
      <c r="F15" s="421" t="s">
        <v>142</v>
      </c>
      <c r="G15" s="777">
        <v>76.828289999999981</v>
      </c>
      <c r="H15" s="421" t="s">
        <v>142</v>
      </c>
      <c r="I15" s="778">
        <v>0.20531210934638583</v>
      </c>
      <c r="J15" s="655"/>
    </row>
    <row r="16" spans="1:34" x14ac:dyDescent="0.2">
      <c r="A16" s="693"/>
      <c r="B16" s="695" t="s">
        <v>608</v>
      </c>
      <c r="C16" s="772">
        <v>0</v>
      </c>
      <c r="D16" s="758" t="s">
        <v>142</v>
      </c>
      <c r="E16" s="144">
        <v>0</v>
      </c>
      <c r="F16" s="758" t="s">
        <v>142</v>
      </c>
      <c r="G16" s="144">
        <v>0.58552999999999999</v>
      </c>
      <c r="H16" s="758">
        <v>-77.674959489085879</v>
      </c>
      <c r="I16" s="774">
        <v>1.5647413132010273E-3</v>
      </c>
      <c r="J16" s="655"/>
      <c r="K16" s="682"/>
      <c r="L16" s="682"/>
      <c r="M16" s="682"/>
      <c r="N16" s="682"/>
      <c r="O16" s="682"/>
      <c r="P16" s="682"/>
      <c r="Q16" s="682"/>
      <c r="R16" s="682"/>
      <c r="S16" s="682"/>
      <c r="T16" s="682"/>
      <c r="U16" s="682"/>
      <c r="V16" s="682"/>
      <c r="W16" s="682"/>
      <c r="X16" s="682"/>
      <c r="Y16" s="682"/>
      <c r="Z16" s="682"/>
      <c r="AA16" s="682"/>
      <c r="AB16" s="682"/>
      <c r="AC16" s="682"/>
      <c r="AD16" s="682"/>
      <c r="AE16" s="682"/>
      <c r="AF16" s="682"/>
      <c r="AG16" s="682"/>
      <c r="AH16" s="682"/>
    </row>
    <row r="17" spans="1:34" x14ac:dyDescent="0.2">
      <c r="A17" s="693"/>
      <c r="B17" s="695" t="s">
        <v>239</v>
      </c>
      <c r="C17" s="772">
        <v>0</v>
      </c>
      <c r="D17" s="758" t="s">
        <v>142</v>
      </c>
      <c r="E17" s="144">
        <v>0</v>
      </c>
      <c r="F17" s="758" t="s">
        <v>142</v>
      </c>
      <c r="G17" s="144">
        <v>352.81200000000001</v>
      </c>
      <c r="H17" s="758" t="s">
        <v>142</v>
      </c>
      <c r="I17" s="774">
        <v>0.94283727937608786</v>
      </c>
      <c r="J17" s="655"/>
      <c r="K17" s="682"/>
      <c r="L17" s="682"/>
      <c r="M17" s="682"/>
      <c r="N17" s="682"/>
      <c r="O17" s="682"/>
      <c r="P17" s="682"/>
      <c r="Q17" s="682"/>
      <c r="R17" s="682"/>
      <c r="S17" s="682"/>
      <c r="T17" s="682"/>
      <c r="U17" s="682"/>
      <c r="V17" s="682"/>
      <c r="W17" s="682"/>
      <c r="X17" s="682"/>
      <c r="Y17" s="682"/>
      <c r="Z17" s="682"/>
      <c r="AA17" s="682"/>
      <c r="AB17" s="682"/>
      <c r="AC17" s="682"/>
      <c r="AD17" s="682"/>
      <c r="AE17" s="682"/>
      <c r="AF17" s="682"/>
      <c r="AG17" s="682"/>
      <c r="AH17" s="682"/>
    </row>
    <row r="18" spans="1:34" x14ac:dyDescent="0.2">
      <c r="A18" s="686" t="s">
        <v>445</v>
      </c>
      <c r="B18" s="686"/>
      <c r="C18" s="146">
        <v>2802.4376399999996</v>
      </c>
      <c r="D18" s="537">
        <v>419.52458355122786</v>
      </c>
      <c r="E18" s="146">
        <v>2802.4376399999996</v>
      </c>
      <c r="F18" s="780">
        <v>419.52458355122786</v>
      </c>
      <c r="G18" s="146">
        <v>25737.644410000001</v>
      </c>
      <c r="H18" s="780">
        <v>116.32321475067073</v>
      </c>
      <c r="I18" s="781">
        <v>68.780003608362478</v>
      </c>
      <c r="J18" s="655"/>
      <c r="K18" s="682"/>
      <c r="L18" s="682"/>
      <c r="M18" s="682"/>
      <c r="N18" s="682"/>
      <c r="O18" s="682"/>
      <c r="P18" s="682"/>
      <c r="Q18" s="682"/>
      <c r="R18" s="682"/>
      <c r="S18" s="682"/>
      <c r="T18" s="682"/>
      <c r="U18" s="682"/>
      <c r="V18" s="682"/>
      <c r="W18" s="682"/>
      <c r="X18" s="682"/>
      <c r="Y18" s="682"/>
      <c r="Z18" s="682"/>
      <c r="AA18" s="682"/>
      <c r="AB18" s="682"/>
      <c r="AC18" s="682"/>
      <c r="AD18" s="682"/>
      <c r="AE18" s="682"/>
      <c r="AF18" s="682"/>
      <c r="AG18" s="682"/>
      <c r="AH18" s="682"/>
    </row>
    <row r="19" spans="1:34" x14ac:dyDescent="0.2">
      <c r="A19" s="693"/>
      <c r="B19" s="695" t="s">
        <v>232</v>
      </c>
      <c r="C19" s="772">
        <v>23.353480000000001</v>
      </c>
      <c r="D19" s="758" t="s">
        <v>142</v>
      </c>
      <c r="E19" s="144">
        <v>23.353480000000001</v>
      </c>
      <c r="F19" s="758" t="s">
        <v>142</v>
      </c>
      <c r="G19" s="144">
        <v>1000.30611</v>
      </c>
      <c r="H19" s="758" t="s">
        <v>142</v>
      </c>
      <c r="I19" s="774">
        <v>2.6731684049739743</v>
      </c>
      <c r="J19" s="655"/>
      <c r="K19" s="682"/>
      <c r="L19" s="682"/>
      <c r="M19" s="682"/>
      <c r="N19" s="682"/>
      <c r="O19" s="682"/>
      <c r="P19" s="682"/>
      <c r="Q19" s="682"/>
      <c r="R19" s="682"/>
      <c r="S19" s="682"/>
      <c r="T19" s="682"/>
      <c r="U19" s="682"/>
      <c r="V19" s="682"/>
      <c r="W19" s="682"/>
      <c r="X19" s="682"/>
      <c r="Y19" s="682"/>
      <c r="Z19" s="682"/>
      <c r="AA19" s="682"/>
      <c r="AB19" s="682"/>
      <c r="AC19" s="682"/>
      <c r="AD19" s="682"/>
      <c r="AE19" s="682"/>
      <c r="AF19" s="682"/>
      <c r="AG19" s="682"/>
      <c r="AH19" s="682"/>
    </row>
    <row r="20" spans="1:34" x14ac:dyDescent="0.2">
      <c r="A20" s="686" t="s">
        <v>306</v>
      </c>
      <c r="B20" s="686"/>
      <c r="C20" s="146">
        <v>23.353480000000001</v>
      </c>
      <c r="D20" s="537" t="s">
        <v>142</v>
      </c>
      <c r="E20" s="146">
        <v>23.353480000000001</v>
      </c>
      <c r="F20" s="780" t="s">
        <v>142</v>
      </c>
      <c r="G20" s="146">
        <v>1000.30611</v>
      </c>
      <c r="H20" s="780" t="s">
        <v>142</v>
      </c>
      <c r="I20" s="781">
        <v>2.6731684049739743</v>
      </c>
      <c r="J20" s="655"/>
    </row>
    <row r="21" spans="1:34" x14ac:dyDescent="0.2">
      <c r="A21" s="693"/>
      <c r="B21" s="695" t="s">
        <v>646</v>
      </c>
      <c r="C21" s="772">
        <v>732.50333999999998</v>
      </c>
      <c r="D21" s="758" t="s">
        <v>142</v>
      </c>
      <c r="E21" s="144">
        <v>732.50333999999998</v>
      </c>
      <c r="F21" s="758" t="s">
        <v>142</v>
      </c>
      <c r="G21" s="144">
        <v>2974.7653899999996</v>
      </c>
      <c r="H21" s="758" t="s">
        <v>142</v>
      </c>
      <c r="I21" s="774">
        <v>7.9496153959892153</v>
      </c>
      <c r="J21" s="655"/>
      <c r="K21" s="682"/>
      <c r="L21" s="682"/>
      <c r="M21" s="682"/>
      <c r="N21" s="682"/>
      <c r="O21" s="682"/>
      <c r="P21" s="682"/>
      <c r="Q21" s="682"/>
      <c r="R21" s="682"/>
      <c r="S21" s="682"/>
      <c r="T21" s="682"/>
      <c r="U21" s="682"/>
      <c r="V21" s="682"/>
      <c r="W21" s="682"/>
      <c r="X21" s="682"/>
      <c r="Y21" s="682"/>
      <c r="Z21" s="682"/>
      <c r="AA21" s="682"/>
      <c r="AB21" s="682"/>
      <c r="AC21" s="682"/>
      <c r="AD21" s="682"/>
      <c r="AE21" s="682"/>
      <c r="AF21" s="682"/>
      <c r="AG21" s="682"/>
      <c r="AH21" s="682"/>
    </row>
    <row r="22" spans="1:34" x14ac:dyDescent="0.2">
      <c r="A22" s="686" t="s">
        <v>647</v>
      </c>
      <c r="B22" s="686"/>
      <c r="C22" s="146">
        <v>732.50333999999998</v>
      </c>
      <c r="D22" s="795" t="s">
        <v>142</v>
      </c>
      <c r="E22" s="146">
        <v>732.50333999999998</v>
      </c>
      <c r="F22" s="780" t="s">
        <v>142</v>
      </c>
      <c r="G22" s="146">
        <v>2974.7653899999996</v>
      </c>
      <c r="H22" s="780" t="s">
        <v>142</v>
      </c>
      <c r="I22" s="781">
        <v>7.9496153959892153</v>
      </c>
      <c r="J22" s="655"/>
      <c r="K22" s="682"/>
      <c r="L22" s="682"/>
      <c r="M22" s="682"/>
      <c r="N22" s="682"/>
      <c r="O22" s="682"/>
      <c r="P22" s="682"/>
      <c r="Q22" s="682"/>
      <c r="R22" s="682"/>
      <c r="S22" s="682"/>
      <c r="T22" s="682"/>
      <c r="U22" s="682"/>
      <c r="V22" s="682"/>
      <c r="W22" s="682"/>
      <c r="X22" s="682"/>
      <c r="Y22" s="682"/>
      <c r="Z22" s="682"/>
      <c r="AA22" s="682"/>
      <c r="AB22" s="682"/>
      <c r="AC22" s="682"/>
      <c r="AD22" s="682"/>
      <c r="AE22" s="682"/>
      <c r="AF22" s="682"/>
      <c r="AG22" s="682"/>
      <c r="AH22" s="682"/>
    </row>
    <row r="23" spans="1:34" x14ac:dyDescent="0.2">
      <c r="A23" s="685"/>
      <c r="B23" s="695" t="s">
        <v>542</v>
      </c>
      <c r="C23" s="772">
        <v>0</v>
      </c>
      <c r="D23" s="758" t="s">
        <v>142</v>
      </c>
      <c r="E23" s="144">
        <v>0</v>
      </c>
      <c r="F23" s="758" t="s">
        <v>142</v>
      </c>
      <c r="G23" s="144">
        <v>2258.2480300000002</v>
      </c>
      <c r="H23" s="758" t="s">
        <v>142</v>
      </c>
      <c r="I23" s="774">
        <v>6.0348299625908712</v>
      </c>
      <c r="J23" s="655"/>
      <c r="K23" s="682"/>
      <c r="L23" s="682"/>
      <c r="M23" s="682"/>
      <c r="N23" s="682"/>
      <c r="O23" s="682"/>
      <c r="P23" s="682"/>
      <c r="Q23" s="682"/>
      <c r="R23" s="682"/>
      <c r="S23" s="682"/>
      <c r="T23" s="682"/>
      <c r="U23" s="682"/>
      <c r="V23" s="682"/>
      <c r="W23" s="682"/>
      <c r="X23" s="682"/>
      <c r="Y23" s="682"/>
      <c r="Z23" s="682"/>
      <c r="AA23" s="682"/>
      <c r="AB23" s="682"/>
      <c r="AC23" s="682"/>
      <c r="AD23" s="682"/>
      <c r="AE23" s="682"/>
      <c r="AF23" s="682"/>
      <c r="AG23" s="682"/>
      <c r="AH23" s="682"/>
    </row>
    <row r="24" spans="1:34" x14ac:dyDescent="0.2">
      <c r="A24" s="685"/>
      <c r="B24" s="695" t="s">
        <v>650</v>
      </c>
      <c r="C24" s="772">
        <v>0</v>
      </c>
      <c r="D24" s="758" t="s">
        <v>142</v>
      </c>
      <c r="E24" s="144">
        <v>0</v>
      </c>
      <c r="F24" s="758" t="s">
        <v>142</v>
      </c>
      <c r="G24" s="144">
        <v>2039.7512199999999</v>
      </c>
      <c r="H24" s="758" t="s">
        <v>142</v>
      </c>
      <c r="I24" s="774">
        <v>5.4509299311498935</v>
      </c>
      <c r="J24" s="655"/>
      <c r="K24" s="682"/>
      <c r="L24" s="682"/>
      <c r="M24" s="682"/>
      <c r="N24" s="682"/>
      <c r="O24" s="682"/>
      <c r="P24" s="682"/>
      <c r="Q24" s="682"/>
      <c r="R24" s="682"/>
      <c r="S24" s="682"/>
      <c r="T24" s="682"/>
      <c r="U24" s="682"/>
      <c r="V24" s="682"/>
      <c r="W24" s="682"/>
      <c r="X24" s="682"/>
      <c r="Y24" s="682"/>
      <c r="Z24" s="682"/>
      <c r="AA24" s="682"/>
      <c r="AB24" s="682"/>
      <c r="AC24" s="682"/>
      <c r="AD24" s="682"/>
      <c r="AE24" s="682"/>
      <c r="AF24" s="682"/>
      <c r="AG24" s="682"/>
      <c r="AH24" s="682"/>
    </row>
    <row r="25" spans="1:34" x14ac:dyDescent="0.2">
      <c r="A25" s="697"/>
      <c r="B25" s="695" t="s">
        <v>655</v>
      </c>
      <c r="C25" s="772">
        <v>0</v>
      </c>
      <c r="D25" s="758" t="s">
        <v>142</v>
      </c>
      <c r="E25" s="144">
        <v>0</v>
      </c>
      <c r="F25" s="758" t="s">
        <v>142</v>
      </c>
      <c r="G25" s="144">
        <v>937.99982</v>
      </c>
      <c r="H25" s="758" t="s">
        <v>142</v>
      </c>
      <c r="I25" s="774">
        <v>2.5066641677268917</v>
      </c>
      <c r="J25" s="655"/>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row>
    <row r="26" spans="1:34" ht="14.25" customHeight="1" x14ac:dyDescent="0.2">
      <c r="A26" s="686" t="s">
        <v>462</v>
      </c>
      <c r="B26" s="686"/>
      <c r="C26" s="146">
        <v>0</v>
      </c>
      <c r="D26" s="537" t="s">
        <v>142</v>
      </c>
      <c r="E26" s="146">
        <v>0</v>
      </c>
      <c r="F26" s="780" t="s">
        <v>142</v>
      </c>
      <c r="G26" s="146">
        <v>5235.9990699999998</v>
      </c>
      <c r="H26" s="780" t="s">
        <v>142</v>
      </c>
      <c r="I26" s="781">
        <v>13.992424061467656</v>
      </c>
      <c r="J26" s="655"/>
    </row>
    <row r="27" spans="1:34" x14ac:dyDescent="0.2">
      <c r="A27" s="697"/>
      <c r="B27" s="695" t="s">
        <v>645</v>
      </c>
      <c r="C27" s="772">
        <v>0</v>
      </c>
      <c r="D27" s="758" t="s">
        <v>142</v>
      </c>
      <c r="E27" s="144">
        <v>0</v>
      </c>
      <c r="F27" s="758" t="s">
        <v>142</v>
      </c>
      <c r="G27" s="144">
        <v>1968.49092</v>
      </c>
      <c r="H27" s="758" t="s">
        <v>142</v>
      </c>
      <c r="I27" s="774">
        <v>5.2604974419501955</v>
      </c>
      <c r="J27" s="655"/>
    </row>
    <row r="28" spans="1:34" x14ac:dyDescent="0.2">
      <c r="A28" s="686" t="s">
        <v>343</v>
      </c>
      <c r="B28" s="686"/>
      <c r="C28" s="146">
        <v>0</v>
      </c>
      <c r="D28" s="537" t="s">
        <v>142</v>
      </c>
      <c r="E28" s="146">
        <v>0</v>
      </c>
      <c r="F28" s="780" t="s">
        <v>142</v>
      </c>
      <c r="G28" s="146">
        <v>1968.49092</v>
      </c>
      <c r="H28" s="780" t="s">
        <v>142</v>
      </c>
      <c r="I28" s="781">
        <v>5.2604974419501955</v>
      </c>
      <c r="J28" s="655"/>
    </row>
    <row r="29" spans="1:34" ht="14.25" customHeight="1" x14ac:dyDescent="0.2">
      <c r="A29" s="686" t="s">
        <v>653</v>
      </c>
      <c r="B29" s="768"/>
      <c r="C29" s="146">
        <v>61.737199999999994</v>
      </c>
      <c r="D29" s="537">
        <v>-95.29337673665998</v>
      </c>
      <c r="E29" s="146">
        <v>61.737199999999994</v>
      </c>
      <c r="F29" s="780">
        <v>-95.29337673665998</v>
      </c>
      <c r="G29" s="146">
        <v>503.03699</v>
      </c>
      <c r="H29" s="780">
        <v>-70.396302335738895</v>
      </c>
      <c r="I29" s="781">
        <v>1.3442910872564888</v>
      </c>
      <c r="J29" s="655"/>
    </row>
    <row r="30" spans="1:34" ht="14.25" customHeight="1" x14ac:dyDescent="0.2">
      <c r="A30" s="698" t="s">
        <v>114</v>
      </c>
      <c r="B30" s="699"/>
      <c r="C30" s="782">
        <v>3620.0316600000001</v>
      </c>
      <c r="D30" s="783">
        <v>95.557677187737937</v>
      </c>
      <c r="E30" s="180">
        <v>3620.0316600000001</v>
      </c>
      <c r="F30" s="783">
        <v>95.557677187737937</v>
      </c>
      <c r="G30" s="180">
        <v>37420.242890000001</v>
      </c>
      <c r="H30" s="784">
        <v>175.20935582944531</v>
      </c>
      <c r="I30" s="785">
        <v>100</v>
      </c>
      <c r="J30" s="655"/>
    </row>
    <row r="31" spans="1:34" ht="14.25" customHeight="1" x14ac:dyDescent="0.2">
      <c r="A31" s="704"/>
      <c r="B31" s="704" t="s">
        <v>328</v>
      </c>
      <c r="C31" s="704">
        <v>1738.0725099999997</v>
      </c>
      <c r="D31" s="738">
        <v>286.10179280154114</v>
      </c>
      <c r="E31" s="739">
        <v>1738.0725099999997</v>
      </c>
      <c r="F31" s="738">
        <v>286.10179280154114</v>
      </c>
      <c r="G31" s="739">
        <v>20001.348909999997</v>
      </c>
      <c r="H31" s="738">
        <v>84.305754867122872</v>
      </c>
      <c r="I31" s="740">
        <v>53.450612196173253</v>
      </c>
      <c r="J31" s="670"/>
    </row>
    <row r="32" spans="1:34" ht="14.25" customHeight="1" x14ac:dyDescent="0.2">
      <c r="A32" s="704"/>
      <c r="B32" s="704" t="s">
        <v>325</v>
      </c>
      <c r="C32" s="704">
        <v>1881.9591499999999</v>
      </c>
      <c r="D32" s="738">
        <v>34.332260986010333</v>
      </c>
      <c r="E32" s="739">
        <v>1881.9591499999999</v>
      </c>
      <c r="F32" s="738">
        <v>34.332260986010333</v>
      </c>
      <c r="G32" s="739">
        <v>17418.893980000001</v>
      </c>
      <c r="H32" s="738">
        <v>534.62710124366606</v>
      </c>
      <c r="I32" s="740">
        <v>46.549387803826733</v>
      </c>
      <c r="J32" s="670"/>
    </row>
    <row r="33" spans="1:10" ht="14.25" customHeight="1" x14ac:dyDescent="0.2">
      <c r="A33" s="705"/>
      <c r="B33" s="705" t="s">
        <v>449</v>
      </c>
      <c r="C33" s="741">
        <v>2820.2729499999991</v>
      </c>
      <c r="D33" s="742">
        <v>427.22175027148819</v>
      </c>
      <c r="E33" s="705">
        <v>2820.2729499999991</v>
      </c>
      <c r="F33" s="742">
        <v>427.22175027148819</v>
      </c>
      <c r="G33" s="705">
        <v>26697.199519999998</v>
      </c>
      <c r="H33" s="743">
        <v>127.68206124756374</v>
      </c>
      <c r="I33" s="743">
        <v>71.344271063335142</v>
      </c>
      <c r="J33" s="655"/>
    </row>
    <row r="34" spans="1:10" ht="14.25" customHeight="1" x14ac:dyDescent="0.2">
      <c r="A34" s="705"/>
      <c r="B34" s="705" t="s">
        <v>450</v>
      </c>
      <c r="C34" s="741">
        <v>799.75871000000086</v>
      </c>
      <c r="D34" s="742">
        <v>-39.237360634930134</v>
      </c>
      <c r="E34" s="705">
        <v>799.75871000000086</v>
      </c>
      <c r="F34" s="742">
        <v>-39.237360634930134</v>
      </c>
      <c r="G34" s="705">
        <v>10723.043370000001</v>
      </c>
      <c r="H34" s="743">
        <v>473.00784699090519</v>
      </c>
      <c r="I34" s="743">
        <v>28.655728936664847</v>
      </c>
      <c r="J34" s="655"/>
    </row>
    <row r="35" spans="1:10" ht="15.75" customHeight="1" x14ac:dyDescent="0.2">
      <c r="A35" s="704"/>
      <c r="B35" s="704" t="s">
        <v>640</v>
      </c>
      <c r="C35" s="704">
        <v>2708.9253299999991</v>
      </c>
      <c r="D35" s="738">
        <v>453.66759195131107</v>
      </c>
      <c r="E35" s="739">
        <v>2708.9253299999991</v>
      </c>
      <c r="F35" s="738">
        <v>453.66759195131107</v>
      </c>
      <c r="G35" s="739">
        <v>24423.019889999996</v>
      </c>
      <c r="H35" s="738">
        <v>115.01266477090553</v>
      </c>
      <c r="I35" s="740">
        <v>65.266866283560873</v>
      </c>
    </row>
    <row r="36" spans="1:10" ht="14.25" customHeight="1" x14ac:dyDescent="0.2">
      <c r="A36" s="737" t="s">
        <v>685</v>
      </c>
      <c r="B36" s="737"/>
      <c r="C36" s="737"/>
      <c r="D36" s="737"/>
      <c r="E36" s="737"/>
      <c r="F36" s="737"/>
      <c r="G36" s="737"/>
      <c r="H36" s="737"/>
      <c r="I36" s="737" t="s">
        <v>221</v>
      </c>
      <c r="J36" s="655"/>
    </row>
    <row r="37" spans="1:10" s="1" customFormat="1" ht="19.5" customHeight="1" x14ac:dyDescent="0.2">
      <c r="A37" s="851" t="s">
        <v>689</v>
      </c>
      <c r="B37" s="851"/>
      <c r="C37" s="851"/>
      <c r="D37" s="851"/>
      <c r="E37" s="851"/>
      <c r="F37" s="851"/>
      <c r="G37" s="851"/>
      <c r="H37" s="851"/>
      <c r="I37" s="851"/>
      <c r="J37" s="655"/>
    </row>
    <row r="38" spans="1:10" s="1" customFormat="1" x14ac:dyDescent="0.2">
      <c r="A38" s="851"/>
      <c r="B38" s="851"/>
      <c r="C38" s="851"/>
      <c r="D38" s="851"/>
      <c r="E38" s="851"/>
      <c r="F38" s="851"/>
      <c r="G38" s="851"/>
      <c r="H38" s="851"/>
      <c r="I38" s="851"/>
      <c r="J38" s="655"/>
    </row>
    <row r="39" spans="1:10" s="1" customFormat="1" x14ac:dyDescent="0.2">
      <c r="A39" s="737"/>
      <c r="B39" s="737"/>
      <c r="C39" s="737"/>
      <c r="D39" s="737"/>
      <c r="E39" s="737"/>
      <c r="F39" s="737"/>
      <c r="G39" s="737"/>
      <c r="H39" s="737"/>
      <c r="I39" s="737"/>
      <c r="J39" s="655"/>
    </row>
    <row r="40" spans="1:10" s="1" customFormat="1" x14ac:dyDescent="0.2">
      <c r="A40" s="652"/>
      <c r="B40" s="652"/>
      <c r="C40" s="652"/>
      <c r="D40" s="652"/>
      <c r="E40" s="652"/>
      <c r="F40" s="652"/>
      <c r="G40" s="653"/>
      <c r="H40" s="652"/>
      <c r="I40" s="652"/>
    </row>
    <row r="41" spans="1:10" s="1" customFormat="1" x14ac:dyDescent="0.2">
      <c r="G41" s="627"/>
    </row>
    <row r="42" spans="1:10" s="1" customFormat="1" x14ac:dyDescent="0.2">
      <c r="G42" s="627"/>
    </row>
    <row r="43" spans="1:10" s="1" customFormat="1" x14ac:dyDescent="0.2">
      <c r="G43" s="627"/>
    </row>
    <row r="44" spans="1:10" s="1" customFormat="1" x14ac:dyDescent="0.2">
      <c r="G44" s="627"/>
    </row>
    <row r="45" spans="1:10" s="1" customFormat="1" x14ac:dyDescent="0.2">
      <c r="G45" s="627"/>
    </row>
    <row r="46" spans="1:10" s="1" customFormat="1" x14ac:dyDescent="0.2">
      <c r="G46" s="627"/>
    </row>
    <row r="47" spans="1:10" s="1" customFormat="1" x14ac:dyDescent="0.2">
      <c r="G47" s="627"/>
    </row>
    <row r="48" spans="1:10" s="1" customFormat="1" x14ac:dyDescent="0.2">
      <c r="G48" s="627"/>
    </row>
    <row r="49" spans="7:7" s="1" customFormat="1" x14ac:dyDescent="0.2">
      <c r="G49" s="627"/>
    </row>
    <row r="50" spans="7:7" s="1" customFormat="1" x14ac:dyDescent="0.2">
      <c r="G50" s="627"/>
    </row>
    <row r="51" spans="7:7" s="1" customFormat="1" x14ac:dyDescent="0.2">
      <c r="G51" s="627"/>
    </row>
    <row r="52" spans="7:7" s="1" customFormat="1" x14ac:dyDescent="0.2">
      <c r="G52" s="627"/>
    </row>
    <row r="53" spans="7:7" s="1" customFormat="1" x14ac:dyDescent="0.2">
      <c r="G53" s="627"/>
    </row>
    <row r="54" spans="7:7" s="1" customFormat="1" x14ac:dyDescent="0.2">
      <c r="G54" s="627"/>
    </row>
    <row r="55" spans="7:7" s="1" customFormat="1" x14ac:dyDescent="0.2">
      <c r="G55" s="627"/>
    </row>
    <row r="56" spans="7:7" s="1" customFormat="1" x14ac:dyDescent="0.2">
      <c r="G56" s="627"/>
    </row>
    <row r="57" spans="7:7" s="1" customFormat="1" x14ac:dyDescent="0.2">
      <c r="G57" s="627"/>
    </row>
    <row r="58" spans="7:7" s="1" customFormat="1" x14ac:dyDescent="0.2">
      <c r="G58" s="627"/>
    </row>
    <row r="59" spans="7:7" s="1" customFormat="1" x14ac:dyDescent="0.2">
      <c r="G59" s="627"/>
    </row>
    <row r="60" spans="7:7" s="1" customFormat="1" x14ac:dyDescent="0.2">
      <c r="G60" s="627"/>
    </row>
    <row r="61" spans="7:7" s="1" customFormat="1" x14ac:dyDescent="0.2">
      <c r="G61" s="627"/>
    </row>
    <row r="62" spans="7:7" s="1" customFormat="1" x14ac:dyDescent="0.2">
      <c r="G62" s="627"/>
    </row>
    <row r="63" spans="7:7" s="1" customFormat="1" x14ac:dyDescent="0.2">
      <c r="G63" s="627"/>
    </row>
    <row r="64" spans="7:7" s="1" customFormat="1" x14ac:dyDescent="0.2">
      <c r="G64" s="627"/>
    </row>
    <row r="65" spans="7:7" s="1" customFormat="1" x14ac:dyDescent="0.2">
      <c r="G65" s="627"/>
    </row>
    <row r="66" spans="7:7" s="1" customFormat="1" x14ac:dyDescent="0.2">
      <c r="G66" s="627"/>
    </row>
    <row r="67" spans="7:7" s="1" customFormat="1" x14ac:dyDescent="0.2">
      <c r="G67" s="627"/>
    </row>
    <row r="68" spans="7:7" s="1" customFormat="1" x14ac:dyDescent="0.2">
      <c r="G68" s="627"/>
    </row>
    <row r="69" spans="7:7" s="1" customFormat="1" x14ac:dyDescent="0.2">
      <c r="G69" s="627"/>
    </row>
    <row r="70" spans="7:7" s="1" customFormat="1" x14ac:dyDescent="0.2">
      <c r="G70" s="627"/>
    </row>
    <row r="71" spans="7:7" s="1" customFormat="1" x14ac:dyDescent="0.2">
      <c r="G71" s="627"/>
    </row>
    <row r="72" spans="7:7" s="1" customFormat="1" x14ac:dyDescent="0.2">
      <c r="G72" s="627"/>
    </row>
    <row r="73" spans="7:7" s="1" customFormat="1" x14ac:dyDescent="0.2">
      <c r="G73" s="627"/>
    </row>
    <row r="74" spans="7:7" s="1" customFormat="1" x14ac:dyDescent="0.2">
      <c r="G74" s="627"/>
    </row>
    <row r="75" spans="7:7" s="1" customFormat="1" x14ac:dyDescent="0.2">
      <c r="G75" s="627"/>
    </row>
    <row r="76" spans="7:7" s="1" customFormat="1" x14ac:dyDescent="0.2">
      <c r="G76" s="627"/>
    </row>
    <row r="77" spans="7:7" s="1" customFormat="1" x14ac:dyDescent="0.2">
      <c r="G77" s="627"/>
    </row>
    <row r="78" spans="7:7" s="1" customFormat="1" x14ac:dyDescent="0.2">
      <c r="G78" s="627"/>
    </row>
    <row r="79" spans="7:7" s="1" customFormat="1" x14ac:dyDescent="0.2">
      <c r="G79" s="627"/>
    </row>
    <row r="80" spans="7:7" s="1" customFormat="1" x14ac:dyDescent="0.2">
      <c r="G80" s="627"/>
    </row>
    <row r="81" spans="7:7" s="1" customFormat="1" x14ac:dyDescent="0.2">
      <c r="G81" s="627"/>
    </row>
    <row r="82" spans="7:7" s="1" customFormat="1" x14ac:dyDescent="0.2">
      <c r="G82" s="627"/>
    </row>
    <row r="83" spans="7:7" s="1" customFormat="1" x14ac:dyDescent="0.2">
      <c r="G83" s="627"/>
    </row>
    <row r="84" spans="7:7" s="1" customFormat="1" x14ac:dyDescent="0.2">
      <c r="G84" s="627"/>
    </row>
    <row r="85" spans="7:7" s="1" customFormat="1" x14ac:dyDescent="0.2">
      <c r="G85" s="627"/>
    </row>
    <row r="86" spans="7:7" s="1" customFormat="1" x14ac:dyDescent="0.2">
      <c r="G86" s="627"/>
    </row>
    <row r="87" spans="7:7" s="1" customFormat="1" x14ac:dyDescent="0.2">
      <c r="G87" s="627"/>
    </row>
    <row r="88" spans="7:7" s="1" customFormat="1" x14ac:dyDescent="0.2">
      <c r="G88" s="627"/>
    </row>
    <row r="89" spans="7:7" s="1" customFormat="1" x14ac:dyDescent="0.2">
      <c r="G89" s="627"/>
    </row>
    <row r="90" spans="7:7" s="1" customFormat="1" x14ac:dyDescent="0.2">
      <c r="G90" s="627"/>
    </row>
    <row r="91" spans="7:7" s="1" customFormat="1" x14ac:dyDescent="0.2">
      <c r="G91" s="627"/>
    </row>
    <row r="92" spans="7:7" s="1" customFormat="1" x14ac:dyDescent="0.2">
      <c r="G92" s="627"/>
    </row>
    <row r="93" spans="7:7" s="1" customFormat="1" x14ac:dyDescent="0.2">
      <c r="G93" s="627"/>
    </row>
    <row r="94" spans="7:7" s="1" customFormat="1" x14ac:dyDescent="0.2">
      <c r="G94" s="627"/>
    </row>
    <row r="95" spans="7:7" s="1" customFormat="1" x14ac:dyDescent="0.2">
      <c r="G95" s="627"/>
    </row>
    <row r="96" spans="7:7" s="1" customFormat="1" x14ac:dyDescent="0.2">
      <c r="G96" s="627"/>
    </row>
    <row r="97" spans="7:7" s="1" customFormat="1" x14ac:dyDescent="0.2">
      <c r="G97" s="627"/>
    </row>
    <row r="98" spans="7:7" s="1" customFormat="1" x14ac:dyDescent="0.2">
      <c r="G98" s="627"/>
    </row>
    <row r="99" spans="7:7" s="1" customFormat="1" x14ac:dyDescent="0.2">
      <c r="G99" s="627"/>
    </row>
    <row r="100" spans="7:7" s="1" customFormat="1" x14ac:dyDescent="0.2">
      <c r="G100" s="627"/>
    </row>
    <row r="101" spans="7:7" s="1" customFormat="1" x14ac:dyDescent="0.2">
      <c r="G101" s="627"/>
    </row>
    <row r="102" spans="7:7" s="1" customFormat="1" x14ac:dyDescent="0.2">
      <c r="G102" s="627"/>
    </row>
    <row r="103" spans="7:7" s="1" customFormat="1" x14ac:dyDescent="0.2">
      <c r="G103" s="627"/>
    </row>
    <row r="104" spans="7:7" s="1" customFormat="1" x14ac:dyDescent="0.2">
      <c r="G104" s="627"/>
    </row>
    <row r="105" spans="7:7" s="1" customFormat="1" x14ac:dyDescent="0.2">
      <c r="G105" s="627"/>
    </row>
    <row r="106" spans="7:7" s="1" customFormat="1" x14ac:dyDescent="0.2">
      <c r="G106" s="627"/>
    </row>
    <row r="107" spans="7:7" s="1" customFormat="1" x14ac:dyDescent="0.2">
      <c r="G107" s="627"/>
    </row>
    <row r="108" spans="7:7" s="1" customFormat="1" x14ac:dyDescent="0.2">
      <c r="G108" s="627"/>
    </row>
    <row r="109" spans="7:7" s="1" customFormat="1" x14ac:dyDescent="0.2">
      <c r="G109" s="627"/>
    </row>
    <row r="110" spans="7:7" s="1" customFormat="1" x14ac:dyDescent="0.2">
      <c r="G110" s="627"/>
    </row>
    <row r="111" spans="7:7" s="1" customFormat="1" x14ac:dyDescent="0.2">
      <c r="G111" s="627"/>
    </row>
    <row r="112" spans="7:7" s="1" customFormat="1" x14ac:dyDescent="0.2">
      <c r="G112" s="627"/>
    </row>
    <row r="113" spans="7:7" s="1" customFormat="1" x14ac:dyDescent="0.2">
      <c r="G113" s="627"/>
    </row>
    <row r="114" spans="7:7" s="1" customFormat="1" x14ac:dyDescent="0.2">
      <c r="G114" s="627"/>
    </row>
    <row r="115" spans="7:7" s="1" customFormat="1" x14ac:dyDescent="0.2">
      <c r="G115" s="627"/>
    </row>
    <row r="116" spans="7:7" s="1" customFormat="1" x14ac:dyDescent="0.2">
      <c r="G116" s="627"/>
    </row>
    <row r="117" spans="7:7" s="1" customFormat="1" x14ac:dyDescent="0.2">
      <c r="G117" s="627"/>
    </row>
    <row r="118" spans="7:7" s="1" customFormat="1" x14ac:dyDescent="0.2">
      <c r="G118" s="627"/>
    </row>
    <row r="119" spans="7:7" s="1" customFormat="1" x14ac:dyDescent="0.2">
      <c r="G119" s="627"/>
    </row>
    <row r="120" spans="7:7" s="1" customFormat="1" x14ac:dyDescent="0.2">
      <c r="G120" s="627"/>
    </row>
    <row r="121" spans="7:7" s="1" customFormat="1" x14ac:dyDescent="0.2">
      <c r="G121" s="627"/>
    </row>
    <row r="122" spans="7:7" s="1" customFormat="1" x14ac:dyDescent="0.2">
      <c r="G122" s="627"/>
    </row>
    <row r="123" spans="7:7" s="1" customFormat="1" x14ac:dyDescent="0.2">
      <c r="G123" s="627"/>
    </row>
    <row r="124" spans="7:7" s="1" customFormat="1" x14ac:dyDescent="0.2">
      <c r="G124" s="627"/>
    </row>
    <row r="125" spans="7:7" s="1" customFormat="1" x14ac:dyDescent="0.2">
      <c r="G125" s="627"/>
    </row>
    <row r="126" spans="7:7" s="1" customFormat="1" x14ac:dyDescent="0.2">
      <c r="G126" s="627"/>
    </row>
    <row r="127" spans="7:7" s="1" customFormat="1" x14ac:dyDescent="0.2">
      <c r="G127" s="627"/>
    </row>
    <row r="128" spans="7:7" s="1" customFormat="1" x14ac:dyDescent="0.2">
      <c r="G128" s="627"/>
    </row>
    <row r="129" spans="7:7" s="1" customFormat="1" x14ac:dyDescent="0.2">
      <c r="G129" s="627"/>
    </row>
    <row r="130" spans="7:7" s="1" customFormat="1" x14ac:dyDescent="0.2">
      <c r="G130" s="627"/>
    </row>
    <row r="131" spans="7:7" s="1" customFormat="1" x14ac:dyDescent="0.2">
      <c r="G131" s="627"/>
    </row>
    <row r="132" spans="7:7" s="1" customFormat="1" x14ac:dyDescent="0.2">
      <c r="G132" s="627"/>
    </row>
    <row r="133" spans="7:7" s="1" customFormat="1" x14ac:dyDescent="0.2">
      <c r="G133" s="627"/>
    </row>
    <row r="134" spans="7:7" s="1" customFormat="1" x14ac:dyDescent="0.2">
      <c r="G134" s="627"/>
    </row>
    <row r="135" spans="7:7" s="1" customFormat="1" x14ac:dyDescent="0.2">
      <c r="G135" s="627"/>
    </row>
    <row r="136" spans="7:7" s="1" customFormat="1" x14ac:dyDescent="0.2">
      <c r="G136" s="627"/>
    </row>
    <row r="137" spans="7:7" s="1" customFormat="1" x14ac:dyDescent="0.2">
      <c r="G137" s="627"/>
    </row>
    <row r="138" spans="7:7" s="1" customFormat="1" x14ac:dyDescent="0.2">
      <c r="G138" s="627"/>
    </row>
    <row r="139" spans="7:7" s="1" customFormat="1" x14ac:dyDescent="0.2">
      <c r="G139" s="627"/>
    </row>
    <row r="140" spans="7:7" s="1" customFormat="1" x14ac:dyDescent="0.2">
      <c r="G140" s="627"/>
    </row>
    <row r="141" spans="7:7" s="1" customFormat="1" x14ac:dyDescent="0.2">
      <c r="G141" s="627"/>
    </row>
    <row r="142" spans="7:7" s="1" customFormat="1" x14ac:dyDescent="0.2">
      <c r="G142" s="627"/>
    </row>
    <row r="143" spans="7:7" s="1" customFormat="1" x14ac:dyDescent="0.2">
      <c r="G143" s="627"/>
    </row>
    <row r="144" spans="7:7" s="1" customFormat="1" x14ac:dyDescent="0.2">
      <c r="G144" s="627"/>
    </row>
    <row r="145" spans="7:7" s="1" customFormat="1" x14ac:dyDescent="0.2">
      <c r="G145" s="627"/>
    </row>
    <row r="146" spans="7:7" s="1" customFormat="1" x14ac:dyDescent="0.2">
      <c r="G146" s="627"/>
    </row>
    <row r="147" spans="7:7" s="1" customFormat="1" x14ac:dyDescent="0.2">
      <c r="G147" s="627"/>
    </row>
    <row r="148" spans="7:7" s="1" customFormat="1" x14ac:dyDescent="0.2">
      <c r="G148" s="627"/>
    </row>
    <row r="149" spans="7:7" s="1" customFormat="1" x14ac:dyDescent="0.2">
      <c r="G149" s="627"/>
    </row>
    <row r="150" spans="7:7" s="1" customFormat="1" x14ac:dyDescent="0.2">
      <c r="G150" s="627"/>
    </row>
    <row r="151" spans="7:7" s="1" customFormat="1" x14ac:dyDescent="0.2">
      <c r="G151" s="627"/>
    </row>
    <row r="152" spans="7:7" s="1" customFormat="1" x14ac:dyDescent="0.2">
      <c r="G152" s="627"/>
    </row>
    <row r="153" spans="7:7" s="1" customFormat="1" x14ac:dyDescent="0.2">
      <c r="G153" s="627"/>
    </row>
    <row r="154" spans="7:7" s="1" customFormat="1" x14ac:dyDescent="0.2">
      <c r="G154" s="627"/>
    </row>
    <row r="155" spans="7:7" s="1" customFormat="1" x14ac:dyDescent="0.2">
      <c r="G155" s="627"/>
    </row>
    <row r="156" spans="7:7" s="1" customFormat="1" x14ac:dyDescent="0.2">
      <c r="G156" s="627"/>
    </row>
    <row r="157" spans="7:7" s="1" customFormat="1" x14ac:dyDescent="0.2">
      <c r="G157" s="627"/>
    </row>
    <row r="158" spans="7:7" s="1" customFormat="1" x14ac:dyDescent="0.2">
      <c r="G158" s="627"/>
    </row>
    <row r="159" spans="7:7" s="1" customFormat="1" x14ac:dyDescent="0.2">
      <c r="G159" s="627"/>
    </row>
    <row r="160" spans="7:7" s="1" customFormat="1" x14ac:dyDescent="0.2">
      <c r="G160" s="627"/>
    </row>
    <row r="161" spans="7:7" s="1" customFormat="1" x14ac:dyDescent="0.2">
      <c r="G161" s="627"/>
    </row>
    <row r="162" spans="7:7" s="1" customFormat="1" x14ac:dyDescent="0.2">
      <c r="G162" s="627"/>
    </row>
    <row r="163" spans="7:7" s="1" customFormat="1" x14ac:dyDescent="0.2">
      <c r="G163" s="627"/>
    </row>
    <row r="164" spans="7:7" s="1" customFormat="1" x14ac:dyDescent="0.2">
      <c r="G164" s="627"/>
    </row>
    <row r="165" spans="7:7" s="1" customFormat="1" x14ac:dyDescent="0.2">
      <c r="G165" s="627"/>
    </row>
    <row r="166" spans="7:7" s="1" customFormat="1" x14ac:dyDescent="0.2">
      <c r="G166" s="627"/>
    </row>
    <row r="167" spans="7:7" s="1" customFormat="1" x14ac:dyDescent="0.2">
      <c r="G167" s="627"/>
    </row>
    <row r="168" spans="7:7" s="1" customFormat="1" x14ac:dyDescent="0.2">
      <c r="G168" s="627"/>
    </row>
    <row r="169" spans="7:7" s="1" customFormat="1" x14ac:dyDescent="0.2">
      <c r="G169" s="627"/>
    </row>
    <row r="170" spans="7:7" s="1" customFormat="1" x14ac:dyDescent="0.2">
      <c r="G170" s="627"/>
    </row>
    <row r="171" spans="7:7" s="1" customFormat="1" x14ac:dyDescent="0.2">
      <c r="G171" s="627"/>
    </row>
    <row r="172" spans="7:7" s="1" customFormat="1" x14ac:dyDescent="0.2">
      <c r="G172" s="627"/>
    </row>
    <row r="173" spans="7:7" s="1" customFormat="1" x14ac:dyDescent="0.2">
      <c r="G173" s="627"/>
    </row>
    <row r="174" spans="7:7" s="1" customFormat="1" x14ac:dyDescent="0.2">
      <c r="G174" s="627"/>
    </row>
    <row r="175" spans="7:7" s="1" customFormat="1" x14ac:dyDescent="0.2">
      <c r="G175" s="627"/>
    </row>
    <row r="176" spans="7:7" s="1" customFormat="1" x14ac:dyDescent="0.2">
      <c r="G176" s="627"/>
    </row>
    <row r="177" spans="7:7" s="1" customFormat="1" x14ac:dyDescent="0.2">
      <c r="G177" s="627"/>
    </row>
    <row r="178" spans="7:7" s="1" customFormat="1" x14ac:dyDescent="0.2">
      <c r="G178" s="627"/>
    </row>
    <row r="179" spans="7:7" s="1" customFormat="1" x14ac:dyDescent="0.2">
      <c r="G179" s="627"/>
    </row>
    <row r="180" spans="7:7" s="1" customFormat="1" x14ac:dyDescent="0.2">
      <c r="G180" s="627"/>
    </row>
    <row r="181" spans="7:7" s="1" customFormat="1" x14ac:dyDescent="0.2">
      <c r="G181" s="627"/>
    </row>
    <row r="182" spans="7:7" s="1" customFormat="1" x14ac:dyDescent="0.2">
      <c r="G182" s="627"/>
    </row>
    <row r="183" spans="7:7" s="1" customFormat="1" x14ac:dyDescent="0.2">
      <c r="G183" s="627"/>
    </row>
    <row r="184" spans="7:7" s="1" customFormat="1" x14ac:dyDescent="0.2">
      <c r="G184" s="627"/>
    </row>
    <row r="185" spans="7:7" s="1" customFormat="1" x14ac:dyDescent="0.2">
      <c r="G185" s="627"/>
    </row>
    <row r="186" spans="7:7" s="1" customFormat="1" x14ac:dyDescent="0.2">
      <c r="G186" s="627"/>
    </row>
    <row r="187" spans="7:7" s="1" customFormat="1" x14ac:dyDescent="0.2">
      <c r="G187" s="627"/>
    </row>
    <row r="188" spans="7:7" s="1" customFormat="1" x14ac:dyDescent="0.2">
      <c r="G188" s="627"/>
    </row>
    <row r="189" spans="7:7" s="1" customFormat="1" x14ac:dyDescent="0.2">
      <c r="G189" s="627"/>
    </row>
    <row r="190" spans="7:7" s="1" customFormat="1" x14ac:dyDescent="0.2">
      <c r="G190" s="627"/>
    </row>
    <row r="191" spans="7:7" s="1" customFormat="1" x14ac:dyDescent="0.2">
      <c r="G191" s="627"/>
    </row>
    <row r="192" spans="7:7" s="1" customFormat="1" x14ac:dyDescent="0.2">
      <c r="G192" s="627"/>
    </row>
    <row r="193" spans="7:7" s="1" customFormat="1" x14ac:dyDescent="0.2">
      <c r="G193" s="627"/>
    </row>
    <row r="194" spans="7:7" s="1" customFormat="1" x14ac:dyDescent="0.2">
      <c r="G194" s="627"/>
    </row>
    <row r="195" spans="7:7" s="1" customFormat="1" x14ac:dyDescent="0.2">
      <c r="G195" s="627"/>
    </row>
    <row r="196" spans="7:7" s="1" customFormat="1" x14ac:dyDescent="0.2">
      <c r="G196" s="627"/>
    </row>
    <row r="197" spans="7:7" s="1" customFormat="1" x14ac:dyDescent="0.2">
      <c r="G197" s="627"/>
    </row>
    <row r="198" spans="7:7" s="1" customFormat="1" x14ac:dyDescent="0.2">
      <c r="G198" s="627"/>
    </row>
    <row r="199" spans="7:7" s="1" customFormat="1" x14ac:dyDescent="0.2">
      <c r="G199" s="627"/>
    </row>
    <row r="200" spans="7:7" s="1" customFormat="1" x14ac:dyDescent="0.2">
      <c r="G200" s="627"/>
    </row>
    <row r="201" spans="7:7" s="1" customFormat="1" x14ac:dyDescent="0.2">
      <c r="G201" s="627"/>
    </row>
    <row r="202" spans="7:7" s="1" customFormat="1" x14ac:dyDescent="0.2">
      <c r="G202" s="627"/>
    </row>
    <row r="203" spans="7:7" s="1" customFormat="1" x14ac:dyDescent="0.2">
      <c r="G203" s="627"/>
    </row>
    <row r="204" spans="7:7" s="1" customFormat="1" x14ac:dyDescent="0.2">
      <c r="G204" s="627"/>
    </row>
    <row r="205" spans="7:7" s="1" customFormat="1" x14ac:dyDescent="0.2">
      <c r="G205" s="627"/>
    </row>
    <row r="206" spans="7:7" s="1" customFormat="1" x14ac:dyDescent="0.2">
      <c r="G206" s="627"/>
    </row>
    <row r="207" spans="7:7" s="1" customFormat="1" x14ac:dyDescent="0.2">
      <c r="G207" s="627"/>
    </row>
    <row r="208" spans="7:7" s="1" customFormat="1" x14ac:dyDescent="0.2">
      <c r="G208" s="627"/>
    </row>
    <row r="209" spans="7:7" s="1" customFormat="1" x14ac:dyDescent="0.2">
      <c r="G209" s="627"/>
    </row>
    <row r="210" spans="7:7" s="1" customFormat="1" x14ac:dyDescent="0.2">
      <c r="G210" s="627"/>
    </row>
    <row r="211" spans="7:7" s="1" customFormat="1" x14ac:dyDescent="0.2">
      <c r="G211" s="627"/>
    </row>
    <row r="212" spans="7:7" s="1" customFormat="1" x14ac:dyDescent="0.2">
      <c r="G212" s="627"/>
    </row>
    <row r="213" spans="7:7" s="1" customFormat="1" x14ac:dyDescent="0.2">
      <c r="G213" s="627"/>
    </row>
    <row r="214" spans="7:7" s="1" customFormat="1" x14ac:dyDescent="0.2">
      <c r="G214" s="627"/>
    </row>
    <row r="215" spans="7:7" s="1" customFormat="1" x14ac:dyDescent="0.2">
      <c r="G215" s="627"/>
    </row>
    <row r="216" spans="7:7" s="1" customFormat="1" x14ac:dyDescent="0.2">
      <c r="G216" s="627"/>
    </row>
    <row r="217" spans="7:7" s="1" customFormat="1" x14ac:dyDescent="0.2">
      <c r="G217" s="627"/>
    </row>
    <row r="218" spans="7:7" s="1" customFormat="1" x14ac:dyDescent="0.2">
      <c r="G218" s="627"/>
    </row>
    <row r="219" spans="7:7" s="1" customFormat="1" x14ac:dyDescent="0.2">
      <c r="G219" s="627"/>
    </row>
    <row r="220" spans="7:7" s="1" customFormat="1" x14ac:dyDescent="0.2">
      <c r="G220" s="627"/>
    </row>
    <row r="221" spans="7:7" s="1" customFormat="1" x14ac:dyDescent="0.2">
      <c r="G221" s="627"/>
    </row>
    <row r="222" spans="7:7" s="1" customFormat="1" x14ac:dyDescent="0.2">
      <c r="G222" s="627"/>
    </row>
    <row r="223" spans="7:7" s="1" customFormat="1" x14ac:dyDescent="0.2">
      <c r="G223" s="627"/>
    </row>
    <row r="224" spans="7:7" s="1" customFormat="1" x14ac:dyDescent="0.2">
      <c r="G224" s="627"/>
    </row>
    <row r="225" spans="7:7" s="1" customFormat="1" x14ac:dyDescent="0.2">
      <c r="G225" s="627"/>
    </row>
    <row r="226" spans="7:7" s="1" customFormat="1" x14ac:dyDescent="0.2">
      <c r="G226" s="627"/>
    </row>
    <row r="227" spans="7:7" s="1" customFormat="1" x14ac:dyDescent="0.2">
      <c r="G227" s="627"/>
    </row>
    <row r="228" spans="7:7" s="1" customFormat="1" x14ac:dyDescent="0.2">
      <c r="G228" s="627"/>
    </row>
    <row r="229" spans="7:7" s="1" customFormat="1" x14ac:dyDescent="0.2">
      <c r="G229" s="627"/>
    </row>
    <row r="230" spans="7:7" s="1" customFormat="1" x14ac:dyDescent="0.2">
      <c r="G230" s="627"/>
    </row>
    <row r="231" spans="7:7" s="1" customFormat="1" x14ac:dyDescent="0.2">
      <c r="G231" s="627"/>
    </row>
    <row r="232" spans="7:7" s="1" customFormat="1" x14ac:dyDescent="0.2">
      <c r="G232" s="627"/>
    </row>
    <row r="233" spans="7:7" s="1" customFormat="1" x14ac:dyDescent="0.2">
      <c r="G233" s="627"/>
    </row>
    <row r="234" spans="7:7" s="1" customFormat="1" x14ac:dyDescent="0.2">
      <c r="G234" s="627"/>
    </row>
    <row r="235" spans="7:7" s="1" customFormat="1" x14ac:dyDescent="0.2">
      <c r="G235" s="627"/>
    </row>
    <row r="236" spans="7:7" s="1" customFormat="1" x14ac:dyDescent="0.2">
      <c r="G236" s="627"/>
    </row>
    <row r="237" spans="7:7" s="1" customFormat="1" x14ac:dyDescent="0.2">
      <c r="G237" s="627"/>
    </row>
    <row r="238" spans="7:7" s="1" customFormat="1" x14ac:dyDescent="0.2">
      <c r="G238" s="627"/>
    </row>
    <row r="239" spans="7:7" s="1" customFormat="1" x14ac:dyDescent="0.2">
      <c r="G239" s="627"/>
    </row>
    <row r="240" spans="7:7" s="1" customFormat="1" x14ac:dyDescent="0.2">
      <c r="G240" s="627"/>
    </row>
    <row r="241" spans="7:7" s="1" customFormat="1" x14ac:dyDescent="0.2">
      <c r="G241" s="627"/>
    </row>
    <row r="242" spans="7:7" s="1" customFormat="1" x14ac:dyDescent="0.2">
      <c r="G242" s="627"/>
    </row>
    <row r="243" spans="7:7" s="1" customFormat="1" x14ac:dyDescent="0.2">
      <c r="G243" s="627"/>
    </row>
    <row r="244" spans="7:7" s="1" customFormat="1" x14ac:dyDescent="0.2">
      <c r="G244" s="627"/>
    </row>
    <row r="245" spans="7:7" s="1" customFormat="1" x14ac:dyDescent="0.2">
      <c r="G245" s="627"/>
    </row>
    <row r="246" spans="7:7" s="1" customFormat="1" x14ac:dyDescent="0.2">
      <c r="G246" s="627"/>
    </row>
    <row r="247" spans="7:7" s="1" customFormat="1" x14ac:dyDescent="0.2">
      <c r="G247" s="627"/>
    </row>
    <row r="248" spans="7:7" s="1" customFormat="1" x14ac:dyDescent="0.2">
      <c r="G248" s="627"/>
    </row>
    <row r="249" spans="7:7" s="1" customFormat="1" x14ac:dyDescent="0.2">
      <c r="G249" s="627"/>
    </row>
    <row r="250" spans="7:7" s="1" customFormat="1" x14ac:dyDescent="0.2">
      <c r="G250" s="627"/>
    </row>
    <row r="251" spans="7:7" s="1" customFormat="1" x14ac:dyDescent="0.2">
      <c r="G251" s="627"/>
    </row>
    <row r="252" spans="7:7" s="1" customFormat="1" x14ac:dyDescent="0.2">
      <c r="G252" s="627"/>
    </row>
    <row r="253" spans="7:7" s="1" customFormat="1" x14ac:dyDescent="0.2">
      <c r="G253" s="627"/>
    </row>
    <row r="254" spans="7:7" s="1" customFormat="1" x14ac:dyDescent="0.2">
      <c r="G254" s="627"/>
    </row>
    <row r="255" spans="7:7" s="1" customFormat="1" x14ac:dyDescent="0.2">
      <c r="G255" s="627"/>
    </row>
    <row r="256" spans="7:7" s="1" customFormat="1" x14ac:dyDescent="0.2">
      <c r="G256" s="627"/>
    </row>
    <row r="257" spans="7:7" s="1" customFormat="1" x14ac:dyDescent="0.2">
      <c r="G257" s="627"/>
    </row>
    <row r="258" spans="7:7" s="1" customFormat="1" x14ac:dyDescent="0.2">
      <c r="G258" s="627"/>
    </row>
    <row r="259" spans="7:7" s="1" customFormat="1" x14ac:dyDescent="0.2">
      <c r="G259" s="627"/>
    </row>
    <row r="260" spans="7:7" s="1" customFormat="1" x14ac:dyDescent="0.2">
      <c r="G260" s="627"/>
    </row>
    <row r="261" spans="7:7" s="1" customFormat="1" x14ac:dyDescent="0.2">
      <c r="G261" s="627"/>
    </row>
    <row r="262" spans="7:7" s="1" customFormat="1" x14ac:dyDescent="0.2">
      <c r="G262" s="627"/>
    </row>
    <row r="263" spans="7:7" s="1" customFormat="1" x14ac:dyDescent="0.2">
      <c r="G263" s="627"/>
    </row>
    <row r="264" spans="7:7" s="1" customFormat="1" x14ac:dyDescent="0.2">
      <c r="G264" s="627"/>
    </row>
    <row r="265" spans="7:7" s="1" customFormat="1" x14ac:dyDescent="0.2">
      <c r="G265" s="627"/>
    </row>
    <row r="266" spans="7:7" s="1" customFormat="1" x14ac:dyDescent="0.2">
      <c r="G266" s="627"/>
    </row>
    <row r="267" spans="7:7" s="1" customFormat="1" x14ac:dyDescent="0.2">
      <c r="G267" s="627"/>
    </row>
    <row r="268" spans="7:7" s="1" customFormat="1" x14ac:dyDescent="0.2">
      <c r="G268" s="627"/>
    </row>
    <row r="269" spans="7:7" s="1" customFormat="1" x14ac:dyDescent="0.2">
      <c r="G269" s="627"/>
    </row>
    <row r="270" spans="7:7" s="1" customFormat="1" x14ac:dyDescent="0.2">
      <c r="G270" s="627"/>
    </row>
    <row r="271" spans="7:7" s="1" customFormat="1" x14ac:dyDescent="0.2">
      <c r="G271" s="627"/>
    </row>
    <row r="272" spans="7:7" s="1" customFormat="1" x14ac:dyDescent="0.2">
      <c r="G272" s="627"/>
    </row>
    <row r="273" spans="7:7" s="1" customFormat="1" x14ac:dyDescent="0.2">
      <c r="G273" s="627"/>
    </row>
    <row r="274" spans="7:7" s="1" customFormat="1" x14ac:dyDescent="0.2">
      <c r="G274" s="627"/>
    </row>
    <row r="275" spans="7:7" s="1" customFormat="1" x14ac:dyDescent="0.2">
      <c r="G275" s="627"/>
    </row>
    <row r="276" spans="7:7" s="1" customFormat="1" x14ac:dyDescent="0.2">
      <c r="G276" s="627"/>
    </row>
    <row r="277" spans="7:7" s="1" customFormat="1" x14ac:dyDescent="0.2">
      <c r="G277" s="627"/>
    </row>
    <row r="278" spans="7:7" s="1" customFormat="1" x14ac:dyDescent="0.2">
      <c r="G278" s="627"/>
    </row>
    <row r="279" spans="7:7" s="1" customFormat="1" x14ac:dyDescent="0.2">
      <c r="G279" s="627"/>
    </row>
    <row r="280" spans="7:7" s="1" customFormat="1" x14ac:dyDescent="0.2">
      <c r="G280" s="627"/>
    </row>
    <row r="281" spans="7:7" s="1" customFormat="1" x14ac:dyDescent="0.2">
      <c r="G281" s="627"/>
    </row>
    <row r="282" spans="7:7" s="1" customFormat="1" x14ac:dyDescent="0.2">
      <c r="G282" s="627"/>
    </row>
    <row r="283" spans="7:7" s="1" customFormat="1" x14ac:dyDescent="0.2">
      <c r="G283" s="627"/>
    </row>
    <row r="284" spans="7:7" s="1" customFormat="1" x14ac:dyDescent="0.2">
      <c r="G284" s="627"/>
    </row>
    <row r="285" spans="7:7" s="1" customFormat="1" x14ac:dyDescent="0.2">
      <c r="G285" s="627"/>
    </row>
    <row r="286" spans="7:7" s="1" customFormat="1" x14ac:dyDescent="0.2">
      <c r="G286" s="627"/>
    </row>
    <row r="287" spans="7:7" s="1" customFormat="1" x14ac:dyDescent="0.2">
      <c r="G287" s="627"/>
    </row>
    <row r="288" spans="7:7" s="1" customFormat="1" x14ac:dyDescent="0.2">
      <c r="G288" s="627"/>
    </row>
    <row r="289" spans="7:7" s="1" customFormat="1" x14ac:dyDescent="0.2">
      <c r="G289" s="627"/>
    </row>
    <row r="290" spans="7:7" s="1" customFormat="1" x14ac:dyDescent="0.2">
      <c r="G290" s="627"/>
    </row>
    <row r="291" spans="7:7" s="1" customFormat="1" x14ac:dyDescent="0.2">
      <c r="G291" s="627"/>
    </row>
    <row r="292" spans="7:7" s="1" customFormat="1" x14ac:dyDescent="0.2">
      <c r="G292" s="627"/>
    </row>
    <row r="293" spans="7:7" s="1" customFormat="1" x14ac:dyDescent="0.2">
      <c r="G293" s="627"/>
    </row>
    <row r="294" spans="7:7" s="1" customFormat="1" x14ac:dyDescent="0.2">
      <c r="G294" s="627"/>
    </row>
    <row r="295" spans="7:7" s="1" customFormat="1" x14ac:dyDescent="0.2">
      <c r="G295" s="627"/>
    </row>
    <row r="296" spans="7:7" s="1" customFormat="1" x14ac:dyDescent="0.2">
      <c r="G296" s="627"/>
    </row>
    <row r="297" spans="7:7" s="1" customFormat="1" x14ac:dyDescent="0.2">
      <c r="G297" s="627"/>
    </row>
    <row r="298" spans="7:7" s="1" customFormat="1" x14ac:dyDescent="0.2">
      <c r="G298" s="627"/>
    </row>
    <row r="299" spans="7:7" s="1" customFormat="1" x14ac:dyDescent="0.2">
      <c r="G299" s="627"/>
    </row>
    <row r="300" spans="7:7" s="1" customFormat="1" x14ac:dyDescent="0.2">
      <c r="G300" s="627"/>
    </row>
    <row r="301" spans="7:7" s="1" customFormat="1" x14ac:dyDescent="0.2">
      <c r="G301" s="627"/>
    </row>
    <row r="302" spans="7:7" s="1" customFormat="1" x14ac:dyDescent="0.2">
      <c r="G302" s="627"/>
    </row>
    <row r="303" spans="7:7" s="1" customFormat="1" x14ac:dyDescent="0.2">
      <c r="G303" s="627"/>
    </row>
    <row r="304" spans="7:7" s="1" customFormat="1" x14ac:dyDescent="0.2">
      <c r="G304" s="627"/>
    </row>
    <row r="305" spans="7:7" s="1" customFormat="1" x14ac:dyDescent="0.2">
      <c r="G305" s="627"/>
    </row>
    <row r="306" spans="7:7" s="1" customFormat="1" x14ac:dyDescent="0.2">
      <c r="G306" s="627"/>
    </row>
    <row r="307" spans="7:7" s="1" customFormat="1" x14ac:dyDescent="0.2">
      <c r="G307" s="627"/>
    </row>
    <row r="308" spans="7:7" s="1" customFormat="1" x14ac:dyDescent="0.2">
      <c r="G308" s="627"/>
    </row>
    <row r="309" spans="7:7" s="1" customFormat="1" x14ac:dyDescent="0.2">
      <c r="G309" s="627"/>
    </row>
    <row r="310" spans="7:7" s="1" customFormat="1" x14ac:dyDescent="0.2">
      <c r="G310" s="627"/>
    </row>
    <row r="311" spans="7:7" s="1" customFormat="1" x14ac:dyDescent="0.2">
      <c r="G311" s="627"/>
    </row>
    <row r="312" spans="7:7" s="1" customFormat="1" x14ac:dyDescent="0.2">
      <c r="G312" s="627"/>
    </row>
    <row r="313" spans="7:7" s="1" customFormat="1" x14ac:dyDescent="0.2">
      <c r="G313" s="627"/>
    </row>
    <row r="314" spans="7:7" s="1" customFormat="1" x14ac:dyDescent="0.2">
      <c r="G314" s="627"/>
    </row>
    <row r="315" spans="7:7" s="1" customFormat="1" x14ac:dyDescent="0.2">
      <c r="G315" s="627"/>
    </row>
    <row r="316" spans="7:7" s="1" customFormat="1" x14ac:dyDescent="0.2">
      <c r="G316" s="627"/>
    </row>
    <row r="317" spans="7:7" s="1" customFormat="1" x14ac:dyDescent="0.2">
      <c r="G317" s="627"/>
    </row>
    <row r="318" spans="7:7" s="1" customFormat="1" x14ac:dyDescent="0.2">
      <c r="G318" s="627"/>
    </row>
    <row r="319" spans="7:7" s="1" customFormat="1" x14ac:dyDescent="0.2">
      <c r="G319" s="627"/>
    </row>
    <row r="320" spans="7:7" s="1" customFormat="1" x14ac:dyDescent="0.2">
      <c r="G320" s="627"/>
    </row>
    <row r="321" spans="7:7" s="1" customFormat="1" x14ac:dyDescent="0.2">
      <c r="G321" s="627"/>
    </row>
    <row r="322" spans="7:7" s="1" customFormat="1" x14ac:dyDescent="0.2">
      <c r="G322" s="627"/>
    </row>
    <row r="323" spans="7:7" s="1" customFormat="1" x14ac:dyDescent="0.2">
      <c r="G323" s="627"/>
    </row>
    <row r="324" spans="7:7" s="1" customFormat="1" x14ac:dyDescent="0.2">
      <c r="G324" s="627"/>
    </row>
    <row r="325" spans="7:7" s="1" customFormat="1" x14ac:dyDescent="0.2">
      <c r="G325" s="627"/>
    </row>
    <row r="326" spans="7:7" s="1" customFormat="1" x14ac:dyDescent="0.2">
      <c r="G326" s="627"/>
    </row>
    <row r="327" spans="7:7" s="1" customFormat="1" x14ac:dyDescent="0.2">
      <c r="G327" s="627"/>
    </row>
    <row r="328" spans="7:7" s="1" customFormat="1" x14ac:dyDescent="0.2">
      <c r="G328" s="627"/>
    </row>
    <row r="329" spans="7:7" s="1" customFormat="1" x14ac:dyDescent="0.2">
      <c r="G329" s="627"/>
    </row>
    <row r="330" spans="7:7" s="1" customFormat="1" x14ac:dyDescent="0.2">
      <c r="G330" s="627"/>
    </row>
    <row r="331" spans="7:7" s="1" customFormat="1" x14ac:dyDescent="0.2">
      <c r="G331" s="627"/>
    </row>
    <row r="332" spans="7:7" s="1" customFormat="1" x14ac:dyDescent="0.2">
      <c r="G332" s="627"/>
    </row>
    <row r="333" spans="7:7" s="1" customFormat="1" x14ac:dyDescent="0.2">
      <c r="G333" s="627"/>
    </row>
    <row r="334" spans="7:7" s="1" customFormat="1" x14ac:dyDescent="0.2">
      <c r="G334" s="627"/>
    </row>
    <row r="335" spans="7:7" s="1" customFormat="1" x14ac:dyDescent="0.2">
      <c r="G335" s="627"/>
    </row>
    <row r="336" spans="7:7" s="1" customFormat="1" x14ac:dyDescent="0.2">
      <c r="G336" s="627"/>
    </row>
    <row r="337" spans="7:7" s="1" customFormat="1" x14ac:dyDescent="0.2">
      <c r="G337" s="627"/>
    </row>
    <row r="338" spans="7:7" s="1" customFormat="1" x14ac:dyDescent="0.2">
      <c r="G338" s="627"/>
    </row>
    <row r="339" spans="7:7" s="1" customFormat="1" x14ac:dyDescent="0.2">
      <c r="G339" s="627"/>
    </row>
    <row r="340" spans="7:7" s="1" customFormat="1" x14ac:dyDescent="0.2">
      <c r="G340" s="627"/>
    </row>
    <row r="341" spans="7:7" s="1" customFormat="1" x14ac:dyDescent="0.2">
      <c r="G341" s="627"/>
    </row>
  </sheetData>
  <mergeCells count="7">
    <mergeCell ref="A37:I38"/>
    <mergeCell ref="A1:G2"/>
    <mergeCell ref="C3:D3"/>
    <mergeCell ref="E3:F3"/>
    <mergeCell ref="A3:A4"/>
    <mergeCell ref="B3:B4"/>
    <mergeCell ref="G3:I3"/>
  </mergeCells>
  <conditionalFormatting sqref="C10">
    <cfRule type="cellIs" dxfId="43" priority="37" operator="equal">
      <formula>0</formula>
    </cfRule>
    <cfRule type="cellIs" dxfId="42" priority="38" operator="between">
      <formula>0</formula>
      <formula>0.5</formula>
    </cfRule>
    <cfRule type="cellIs" dxfId="41" priority="39" operator="between">
      <formula>0</formula>
      <formula>0.49</formula>
    </cfRule>
  </conditionalFormatting>
  <conditionalFormatting sqref="I11">
    <cfRule type="cellIs" dxfId="40" priority="33" operator="between">
      <formula>0</formula>
      <formula>0.5</formula>
    </cfRule>
    <cfRule type="cellIs" dxfId="39" priority="34" operator="between">
      <formula>0</formula>
      <formula>0.49</formula>
    </cfRule>
  </conditionalFormatting>
  <conditionalFormatting sqref="I16">
    <cfRule type="cellIs" dxfId="38" priority="31" operator="between">
      <formula>0</formula>
      <formula>0.5</formula>
    </cfRule>
    <cfRule type="cellIs" dxfId="37" priority="32" operator="between">
      <formula>0</formula>
      <formula>0.49</formula>
    </cfRule>
  </conditionalFormatting>
  <conditionalFormatting sqref="I12">
    <cfRule type="cellIs" dxfId="36" priority="27" operator="between">
      <formula>0</formula>
      <formula>0.5</formula>
    </cfRule>
    <cfRule type="cellIs" dxfId="35" priority="28" operator="between">
      <formula>0</formula>
      <formula>0.49</formula>
    </cfRule>
  </conditionalFormatting>
  <conditionalFormatting sqref="I23:I24">
    <cfRule type="cellIs" dxfId="34" priority="17" operator="between">
      <formula>0</formula>
      <formula>0.5</formula>
    </cfRule>
    <cfRule type="cellIs" dxfId="33" priority="18" operator="between">
      <formula>0</formula>
      <formula>0.49</formula>
    </cfRule>
  </conditionalFormatting>
  <conditionalFormatting sqref="I27">
    <cfRule type="cellIs" dxfId="32" priority="11" operator="between">
      <formula>0</formula>
      <formula>0.5</formula>
    </cfRule>
    <cfRule type="cellIs" dxfId="31" priority="12" operator="between">
      <formula>0</formula>
      <formula>0.49</formula>
    </cfRule>
  </conditionalFormatting>
  <conditionalFormatting sqref="I25">
    <cfRule type="cellIs" dxfId="30" priority="9" operator="between">
      <formula>0</formula>
      <formula>0.5</formula>
    </cfRule>
    <cfRule type="cellIs" dxfId="29" priority="10" operator="between">
      <formula>0</formula>
      <formula>0.49</formula>
    </cfRule>
  </conditionalFormatting>
  <conditionalFormatting sqref="I21">
    <cfRule type="cellIs" dxfId="28" priority="5" operator="between">
      <formula>0</formula>
      <formula>0.5</formula>
    </cfRule>
    <cfRule type="cellIs" dxfId="27" priority="6" operator="between">
      <formula>0</formula>
      <formula>0.49</formula>
    </cfRule>
  </conditionalFormatting>
  <conditionalFormatting sqref="I19">
    <cfRule type="cellIs" dxfId="26" priority="3" operator="between">
      <formula>0</formula>
      <formula>0.5</formula>
    </cfRule>
    <cfRule type="cellIs" dxfId="25" priority="4" operator="between">
      <formula>0</formula>
      <formula>0.49</formula>
    </cfRule>
  </conditionalFormatting>
  <conditionalFormatting sqref="I17">
    <cfRule type="cellIs" dxfId="24" priority="1" operator="between">
      <formula>0</formula>
      <formula>0.5</formula>
    </cfRule>
    <cfRule type="cellIs" dxfId="23"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A16" sqref="A16"/>
    </sheetView>
  </sheetViews>
  <sheetFormatPr baseColWidth="10" defaultRowHeight="14.25" x14ac:dyDescent="0.2"/>
  <cols>
    <col min="1" max="1" width="25.125" customWidth="1"/>
    <col min="8" max="8" width="10.75" customWidth="1"/>
    <col min="10" max="31" width="11" style="1"/>
  </cols>
  <sheetData>
    <row r="1" spans="1:12" x14ac:dyDescent="0.2">
      <c r="A1" s="841" t="s">
        <v>344</v>
      </c>
      <c r="B1" s="841"/>
      <c r="C1" s="841"/>
      <c r="D1" s="841"/>
      <c r="E1" s="841"/>
      <c r="F1" s="841"/>
      <c r="G1" s="1"/>
      <c r="H1" s="1"/>
      <c r="I1" s="1"/>
    </row>
    <row r="2" spans="1:12" x14ac:dyDescent="0.2">
      <c r="A2" s="842"/>
      <c r="B2" s="842"/>
      <c r="C2" s="842"/>
      <c r="D2" s="842"/>
      <c r="E2" s="842"/>
      <c r="F2" s="842"/>
      <c r="G2" s="10"/>
      <c r="H2" s="55" t="s">
        <v>470</v>
      </c>
      <c r="I2" s="1"/>
    </row>
    <row r="3" spans="1:12" x14ac:dyDescent="0.2">
      <c r="A3" s="11"/>
      <c r="B3" s="809">
        <f>INDICE!A3</f>
        <v>44562</v>
      </c>
      <c r="C3" s="810">
        <v>41671</v>
      </c>
      <c r="D3" s="810" t="s">
        <v>115</v>
      </c>
      <c r="E3" s="810"/>
      <c r="F3" s="810" t="s">
        <v>116</v>
      </c>
      <c r="G3" s="810"/>
      <c r="H3" s="810"/>
      <c r="I3" s="1"/>
    </row>
    <row r="4" spans="1:12" x14ac:dyDescent="0.2">
      <c r="A4" s="260"/>
      <c r="B4" s="82" t="s">
        <v>54</v>
      </c>
      <c r="C4" s="82" t="s">
        <v>424</v>
      </c>
      <c r="D4" s="82" t="s">
        <v>54</v>
      </c>
      <c r="E4" s="82" t="s">
        <v>424</v>
      </c>
      <c r="F4" s="82" t="s">
        <v>54</v>
      </c>
      <c r="G4" s="83" t="s">
        <v>424</v>
      </c>
      <c r="H4" s="83" t="s">
        <v>106</v>
      </c>
      <c r="I4" s="55"/>
    </row>
    <row r="5" spans="1:12" ht="14.1" customHeight="1" x14ac:dyDescent="0.2">
      <c r="A5" s="492" t="s">
        <v>332</v>
      </c>
      <c r="B5" s="233">
        <v>1738.0725099999997</v>
      </c>
      <c r="C5" s="710">
        <v>286.10179280154114</v>
      </c>
      <c r="D5" s="233">
        <v>1738.0725099999997</v>
      </c>
      <c r="E5" s="234">
        <v>286.10179280154114</v>
      </c>
      <c r="F5" s="233">
        <v>20001.348909999997</v>
      </c>
      <c r="G5" s="234">
        <v>84.305754867122872</v>
      </c>
      <c r="H5" s="234">
        <v>53.450612196173253</v>
      </c>
      <c r="I5" s="1"/>
    </row>
    <row r="6" spans="1:12" x14ac:dyDescent="0.2">
      <c r="A6" s="3" t="s">
        <v>523</v>
      </c>
      <c r="B6" s="439">
        <v>156.70243000000005</v>
      </c>
      <c r="C6" s="447">
        <v>-29.459342832361063</v>
      </c>
      <c r="D6" s="439">
        <v>156.70243000000005</v>
      </c>
      <c r="E6" s="447">
        <v>-29.459342832361063</v>
      </c>
      <c r="F6" s="439">
        <v>4920.5164199999999</v>
      </c>
      <c r="G6" s="447">
        <v>-17.701097062040503</v>
      </c>
      <c r="H6" s="447">
        <v>13.149343884443182</v>
      </c>
      <c r="I6" s="1"/>
    </row>
    <row r="7" spans="1:12" x14ac:dyDescent="0.2">
      <c r="A7" s="3" t="s">
        <v>524</v>
      </c>
      <c r="B7" s="441">
        <v>1581.3700799999999</v>
      </c>
      <c r="C7" s="447">
        <v>593.53987008709532</v>
      </c>
      <c r="D7" s="441">
        <v>1581.3700799999999</v>
      </c>
      <c r="E7" s="447">
        <v>593.53987008709532</v>
      </c>
      <c r="F7" s="441">
        <v>15080.832490000001</v>
      </c>
      <c r="G7" s="447">
        <v>209.45013170510927</v>
      </c>
      <c r="H7" s="447">
        <v>40.301268311730084</v>
      </c>
      <c r="I7" s="166"/>
      <c r="J7" s="166"/>
    </row>
    <row r="8" spans="1:12" x14ac:dyDescent="0.2">
      <c r="A8" s="492" t="s">
        <v>693</v>
      </c>
      <c r="B8" s="420">
        <v>1816.0468500000002</v>
      </c>
      <c r="C8" s="422">
        <v>31.459229366353981</v>
      </c>
      <c r="D8" s="420">
        <v>1816.0468500000002</v>
      </c>
      <c r="E8" s="422">
        <v>31.459229366353981</v>
      </c>
      <c r="F8" s="420">
        <v>17024.230620000002</v>
      </c>
      <c r="G8" s="422">
        <v>581.22798243684883</v>
      </c>
      <c r="H8" s="422">
        <v>45.494709026994244</v>
      </c>
      <c r="I8" s="166"/>
      <c r="J8" s="166"/>
    </row>
    <row r="9" spans="1:12" x14ac:dyDescent="0.2">
      <c r="A9" s="3" t="s">
        <v>336</v>
      </c>
      <c r="B9" s="439">
        <v>20.81147</v>
      </c>
      <c r="C9" s="447">
        <v>-69.5167404404161</v>
      </c>
      <c r="D9" s="439">
        <v>20.81147</v>
      </c>
      <c r="E9" s="447">
        <v>-69.5167404404161</v>
      </c>
      <c r="F9" s="439">
        <v>4151.0204000000003</v>
      </c>
      <c r="G9" s="447">
        <v>772.90403124489012</v>
      </c>
      <c r="H9" s="447">
        <v>11.092980909296285</v>
      </c>
      <c r="I9" s="166"/>
      <c r="J9" s="166"/>
    </row>
    <row r="10" spans="1:12" x14ac:dyDescent="0.2">
      <c r="A10" s="3" t="s">
        <v>337</v>
      </c>
      <c r="B10" s="441">
        <v>742.30517000000009</v>
      </c>
      <c r="C10" s="448">
        <v>4915.9991215474283</v>
      </c>
      <c r="D10" s="441">
        <v>742.30517000000009</v>
      </c>
      <c r="E10" s="447">
        <v>4915.9991215474283</v>
      </c>
      <c r="F10" s="441">
        <v>1765.8849700000003</v>
      </c>
      <c r="G10" s="448">
        <v>1057.3233718394529</v>
      </c>
      <c r="H10" s="497">
        <v>4.7190633561384674</v>
      </c>
      <c r="I10" s="166"/>
      <c r="J10" s="166"/>
    </row>
    <row r="11" spans="1:12" x14ac:dyDescent="0.2">
      <c r="A11" s="3" t="s">
        <v>338</v>
      </c>
      <c r="B11" s="439">
        <v>27.50104</v>
      </c>
      <c r="C11" s="447">
        <v>-92.11398400713351</v>
      </c>
      <c r="D11" s="439">
        <v>27.50104</v>
      </c>
      <c r="E11" s="447">
        <v>-92.11398400713351</v>
      </c>
      <c r="F11" s="439">
        <v>1456.4750900000001</v>
      </c>
      <c r="G11" s="447">
        <v>317.64914537601732</v>
      </c>
      <c r="H11" s="447">
        <v>3.8922117482813592</v>
      </c>
      <c r="I11" s="1"/>
      <c r="J11" s="447"/>
      <c r="L11" s="447"/>
    </row>
    <row r="12" spans="1:12" x14ac:dyDescent="0.2">
      <c r="A12" s="3" t="s">
        <v>339</v>
      </c>
      <c r="B12" s="499">
        <v>45.925539999999998</v>
      </c>
      <c r="C12" s="440">
        <v>-95.061072229095416</v>
      </c>
      <c r="D12" s="439">
        <v>45.925539999999998</v>
      </c>
      <c r="E12" s="447">
        <v>-95.061072229095416</v>
      </c>
      <c r="F12" s="439">
        <v>4234.8828700000004</v>
      </c>
      <c r="G12" s="447">
        <v>243.45407931286908</v>
      </c>
      <c r="H12" s="497">
        <v>11.317090812180989</v>
      </c>
      <c r="I12" s="166"/>
      <c r="J12" s="166"/>
    </row>
    <row r="13" spans="1:12" x14ac:dyDescent="0.2">
      <c r="A13" s="3" t="s">
        <v>340</v>
      </c>
      <c r="B13" s="439">
        <v>0</v>
      </c>
      <c r="C13" s="440">
        <v>-100</v>
      </c>
      <c r="D13" s="439">
        <v>0</v>
      </c>
      <c r="E13" s="448">
        <v>-100</v>
      </c>
      <c r="F13" s="439">
        <v>1169.5859300000002</v>
      </c>
      <c r="G13" s="448">
        <v>712.05754013453145</v>
      </c>
      <c r="H13" s="447">
        <v>3.1255433948894935</v>
      </c>
      <c r="I13" s="166"/>
      <c r="J13" s="166"/>
    </row>
    <row r="14" spans="1:12" x14ac:dyDescent="0.2">
      <c r="A14" s="66" t="s">
        <v>341</v>
      </c>
      <c r="B14" s="439">
        <v>979.50363000000004</v>
      </c>
      <c r="C14" s="507" t="s">
        <v>142</v>
      </c>
      <c r="D14" s="439">
        <v>979.50363000000004</v>
      </c>
      <c r="E14" s="507" t="s">
        <v>142</v>
      </c>
      <c r="F14" s="439">
        <v>4246.3813600000003</v>
      </c>
      <c r="G14" s="447">
        <v>2825.737626519382</v>
      </c>
      <c r="H14" s="447">
        <v>11.347818806207648</v>
      </c>
      <c r="I14" s="1"/>
      <c r="J14" s="166"/>
    </row>
    <row r="15" spans="1:12" x14ac:dyDescent="0.2">
      <c r="A15" s="492" t="s">
        <v>694</v>
      </c>
      <c r="B15" s="420">
        <v>65.912300000000002</v>
      </c>
      <c r="C15" s="692">
        <v>237.65163312978976</v>
      </c>
      <c r="D15" s="420">
        <v>65.912300000000002</v>
      </c>
      <c r="E15" s="673">
        <v>237.65163312978976</v>
      </c>
      <c r="F15" s="420">
        <v>394.66335999999995</v>
      </c>
      <c r="G15" s="422">
        <v>60.631848499236874</v>
      </c>
      <c r="H15" s="422">
        <v>1.054678776832493</v>
      </c>
      <c r="I15" s="166"/>
      <c r="J15" s="166"/>
    </row>
    <row r="16" spans="1:12" x14ac:dyDescent="0.2">
      <c r="A16" s="654" t="s">
        <v>114</v>
      </c>
      <c r="B16" s="61">
        <v>3620.0316600000001</v>
      </c>
      <c r="C16" s="62">
        <v>95.557677187737951</v>
      </c>
      <c r="D16" s="61">
        <v>3620.0316600000001</v>
      </c>
      <c r="E16" s="62">
        <v>95.557677187737951</v>
      </c>
      <c r="F16" s="61">
        <v>37420.242890000001</v>
      </c>
      <c r="G16" s="62">
        <v>175.20935582944534</v>
      </c>
      <c r="H16" s="62">
        <v>100</v>
      </c>
      <c r="I16" s="10"/>
      <c r="J16" s="166"/>
      <c r="L16" s="166"/>
    </row>
    <row r="17" spans="1:9" x14ac:dyDescent="0.2">
      <c r="A17" s="133" t="s">
        <v>579</v>
      </c>
      <c r="B17" s="1"/>
      <c r="C17" s="10"/>
      <c r="D17" s="10"/>
      <c r="E17" s="10"/>
      <c r="F17" s="10"/>
      <c r="G17" s="10"/>
      <c r="H17" s="161" t="s">
        <v>221</v>
      </c>
      <c r="I17" s="1"/>
    </row>
    <row r="18" spans="1:9" x14ac:dyDescent="0.2">
      <c r="A18" s="133" t="s">
        <v>615</v>
      </c>
      <c r="B18" s="1"/>
      <c r="C18" s="1"/>
      <c r="D18" s="1"/>
      <c r="E18" s="1"/>
      <c r="F18" s="1"/>
      <c r="G18" s="1"/>
      <c r="H18" s="1"/>
      <c r="I18" s="1"/>
    </row>
    <row r="19" spans="1:9" x14ac:dyDescent="0.2">
      <c r="A19" s="133" t="s">
        <v>632</v>
      </c>
      <c r="B19" s="1"/>
      <c r="C19" s="1"/>
      <c r="D19" s="1"/>
      <c r="E19" s="1"/>
      <c r="F19" s="1"/>
      <c r="G19" s="1"/>
      <c r="H19" s="1"/>
      <c r="I19" s="1"/>
    </row>
    <row r="20" spans="1:9" ht="14.25" customHeight="1" x14ac:dyDescent="0.2">
      <c r="A20" s="438" t="s">
        <v>535</v>
      </c>
      <c r="B20" s="594"/>
      <c r="C20" s="594"/>
      <c r="D20" s="594"/>
      <c r="E20" s="594"/>
      <c r="F20" s="594"/>
      <c r="G20" s="594"/>
      <c r="H20" s="594"/>
      <c r="I20" s="1"/>
    </row>
    <row r="21" spans="1:9" x14ac:dyDescent="0.2">
      <c r="A21" s="594"/>
      <c r="B21" s="594"/>
      <c r="C21" s="594"/>
      <c r="D21" s="594"/>
      <c r="E21" s="594"/>
      <c r="F21" s="594"/>
      <c r="G21" s="594"/>
      <c r="H21" s="594"/>
      <c r="I21" s="1"/>
    </row>
    <row r="22" spans="1:9" s="1" customFormat="1" x14ac:dyDescent="0.2">
      <c r="A22" s="594"/>
      <c r="B22" s="594"/>
      <c r="C22" s="594"/>
      <c r="D22" s="594"/>
      <c r="E22" s="594"/>
      <c r="F22" s="594"/>
      <c r="G22" s="594"/>
      <c r="H22" s="594"/>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2" priority="25" operator="between">
      <formula>0.0001</formula>
      <formula>0.4999999</formula>
    </cfRule>
  </conditionalFormatting>
  <conditionalFormatting sqref="D7">
    <cfRule type="cellIs" dxfId="21" priority="24" operator="between">
      <formula>0.0001</formula>
      <formula>0.4999999</formula>
    </cfRule>
  </conditionalFormatting>
  <conditionalFormatting sqref="B12">
    <cfRule type="cellIs" dxfId="20" priority="18" operator="between">
      <formula>0.0001</formula>
      <formula>0.44999</formula>
    </cfRule>
  </conditionalFormatting>
  <conditionalFormatting sqref="C15">
    <cfRule type="cellIs" dxfId="19" priority="1" operator="between">
      <formula>0</formula>
      <formula>0.5</formula>
    </cfRule>
    <cfRule type="cellIs" dxfId="18"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41" t="s">
        <v>527</v>
      </c>
      <c r="B1" s="841"/>
      <c r="C1" s="841"/>
      <c r="D1" s="841"/>
      <c r="E1" s="841"/>
      <c r="F1" s="841"/>
      <c r="G1" s="1"/>
      <c r="H1" s="1"/>
    </row>
    <row r="2" spans="1:8" x14ac:dyDescent="0.2">
      <c r="A2" s="842"/>
      <c r="B2" s="842"/>
      <c r="C2" s="842"/>
      <c r="D2" s="842"/>
      <c r="E2" s="842"/>
      <c r="F2" s="842"/>
      <c r="G2" s="10"/>
      <c r="H2" s="55" t="s">
        <v>470</v>
      </c>
    </row>
    <row r="3" spans="1:8" x14ac:dyDescent="0.2">
      <c r="A3" s="11"/>
      <c r="B3" s="812">
        <f>INDICE!A3</f>
        <v>44562</v>
      </c>
      <c r="C3" s="812">
        <v>41671</v>
      </c>
      <c r="D3" s="811" t="s">
        <v>115</v>
      </c>
      <c r="E3" s="811"/>
      <c r="F3" s="811" t="s">
        <v>116</v>
      </c>
      <c r="G3" s="811"/>
      <c r="H3" s="811"/>
    </row>
    <row r="4" spans="1:8" x14ac:dyDescent="0.2">
      <c r="A4" s="260"/>
      <c r="B4" s="184" t="s">
        <v>54</v>
      </c>
      <c r="C4" s="185" t="s">
        <v>424</v>
      </c>
      <c r="D4" s="184" t="s">
        <v>54</v>
      </c>
      <c r="E4" s="185" t="s">
        <v>424</v>
      </c>
      <c r="F4" s="184" t="s">
        <v>54</v>
      </c>
      <c r="G4" s="186" t="s">
        <v>424</v>
      </c>
      <c r="H4" s="185" t="s">
        <v>474</v>
      </c>
    </row>
    <row r="5" spans="1:8" x14ac:dyDescent="0.2">
      <c r="A5" s="419" t="s">
        <v>114</v>
      </c>
      <c r="B5" s="61">
        <v>34204.237829999998</v>
      </c>
      <c r="C5" s="720">
        <v>4.0401859791230823</v>
      </c>
      <c r="D5" s="61">
        <v>34204.237829999998</v>
      </c>
      <c r="E5" s="62">
        <v>4.0401859791230823</v>
      </c>
      <c r="F5" s="61">
        <v>381246.65807999996</v>
      </c>
      <c r="G5" s="62">
        <v>7.6919018937135455</v>
      </c>
      <c r="H5" s="62">
        <v>100</v>
      </c>
    </row>
    <row r="6" spans="1:8" x14ac:dyDescent="0.2">
      <c r="A6" s="657" t="s">
        <v>330</v>
      </c>
      <c r="B6" s="181">
        <v>10046.094180000002</v>
      </c>
      <c r="C6" s="712">
        <v>-45.592090517214551</v>
      </c>
      <c r="D6" s="181">
        <v>10046.094180000002</v>
      </c>
      <c r="E6" s="155">
        <v>-45.592090517214551</v>
      </c>
      <c r="F6" s="181">
        <v>161915.08649000002</v>
      </c>
      <c r="G6" s="155">
        <v>21.536946550755346</v>
      </c>
      <c r="H6" s="155">
        <v>42.46990316070498</v>
      </c>
    </row>
    <row r="7" spans="1:8" x14ac:dyDescent="0.2">
      <c r="A7" s="657" t="s">
        <v>331</v>
      </c>
      <c r="B7" s="181">
        <v>24158.143650000002</v>
      </c>
      <c r="C7" s="155">
        <v>67.630007629083707</v>
      </c>
      <c r="D7" s="181">
        <v>24158.143650000002</v>
      </c>
      <c r="E7" s="155">
        <v>67.630007629083707</v>
      </c>
      <c r="F7" s="181">
        <v>219331.57159000004</v>
      </c>
      <c r="G7" s="155">
        <v>-0.66196889092866407</v>
      </c>
      <c r="H7" s="155">
        <v>57.530096839295041</v>
      </c>
    </row>
    <row r="8" spans="1:8" x14ac:dyDescent="0.2">
      <c r="A8" s="479" t="s">
        <v>616</v>
      </c>
      <c r="B8" s="414">
        <v>12511.637780000001</v>
      </c>
      <c r="C8" s="415">
        <v>58.595844878987435</v>
      </c>
      <c r="D8" s="414">
        <v>12511.637780000001</v>
      </c>
      <c r="E8" s="417">
        <v>58.595844878987435</v>
      </c>
      <c r="F8" s="416">
        <v>76676.503680000009</v>
      </c>
      <c r="G8" s="417">
        <v>-13.976280318922599</v>
      </c>
      <c r="H8" s="417">
        <v>20.112046113702689</v>
      </c>
    </row>
    <row r="9" spans="1:8" x14ac:dyDescent="0.2">
      <c r="A9" s="726" t="s">
        <v>617</v>
      </c>
      <c r="B9" s="727">
        <v>21692.600050000001</v>
      </c>
      <c r="C9" s="728">
        <v>-13.184384560619328</v>
      </c>
      <c r="D9" s="727">
        <v>21692.600050000001</v>
      </c>
      <c r="E9" s="729">
        <v>-13.184384560619328</v>
      </c>
      <c r="F9" s="730">
        <v>304570.15439999994</v>
      </c>
      <c r="G9" s="729">
        <v>14.983356951264126</v>
      </c>
      <c r="H9" s="729">
        <v>79.887953886297296</v>
      </c>
    </row>
    <row r="10" spans="1:8" x14ac:dyDescent="0.2">
      <c r="A10" s="15"/>
      <c r="B10" s="15"/>
      <c r="C10" s="434"/>
      <c r="D10" s="1"/>
      <c r="E10" s="1"/>
      <c r="F10" s="1"/>
      <c r="G10" s="1"/>
      <c r="H10" s="161" t="s">
        <v>221</v>
      </c>
    </row>
    <row r="11" spans="1:8" x14ac:dyDescent="0.2">
      <c r="A11" s="133" t="s">
        <v>579</v>
      </c>
      <c r="B11" s="1"/>
      <c r="C11" s="1"/>
      <c r="D11" s="1"/>
      <c r="E11" s="1"/>
      <c r="F11" s="1"/>
      <c r="G11" s="1"/>
      <c r="H11" s="1"/>
    </row>
    <row r="12" spans="1:8" x14ac:dyDescent="0.2">
      <c r="A12" s="438" t="s">
        <v>536</v>
      </c>
      <c r="B12" s="1"/>
      <c r="C12" s="1"/>
      <c r="D12" s="1"/>
      <c r="E12" s="1"/>
      <c r="F12" s="1"/>
      <c r="G12" s="1"/>
      <c r="H12" s="1"/>
    </row>
    <row r="13" spans="1:8" x14ac:dyDescent="0.2">
      <c r="A13" s="850"/>
      <c r="B13" s="850"/>
      <c r="C13" s="850"/>
      <c r="D13" s="850"/>
      <c r="E13" s="850"/>
      <c r="F13" s="850"/>
      <c r="G13" s="850"/>
      <c r="H13" s="850"/>
    </row>
    <row r="14" spans="1:8" s="1" customFormat="1" x14ac:dyDescent="0.2">
      <c r="A14" s="850"/>
      <c r="B14" s="850"/>
      <c r="C14" s="850"/>
      <c r="D14" s="850"/>
      <c r="E14" s="850"/>
      <c r="F14" s="850"/>
      <c r="G14" s="850"/>
      <c r="H14" s="850"/>
    </row>
    <row r="15" spans="1:8" s="1" customFormat="1" x14ac:dyDescent="0.2">
      <c r="D15" s="166"/>
    </row>
    <row r="16" spans="1:8" s="1" customFormat="1" x14ac:dyDescent="0.2">
      <c r="D16" s="166"/>
    </row>
    <row r="17" spans="4:4" s="1" customFormat="1" x14ac:dyDescent="0.2">
      <c r="D17" s="166"/>
    </row>
    <row r="18" spans="4:4" s="1" customFormat="1" x14ac:dyDescent="0.2">
      <c r="D18" s="660"/>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election activeCell="A14" sqref="A14"/>
    </sheetView>
  </sheetViews>
  <sheetFormatPr baseColWidth="10" defaultRowHeight="14.25" x14ac:dyDescent="0.2"/>
  <cols>
    <col min="1" max="1" width="28.125" customWidth="1"/>
    <col min="2" max="2" width="11.25" bestFit="1" customWidth="1"/>
    <col min="9" max="43" width="11" style="1"/>
  </cols>
  <sheetData>
    <row r="1" spans="1:8" x14ac:dyDescent="0.2">
      <c r="A1" s="53" t="s">
        <v>348</v>
      </c>
      <c r="B1" s="53"/>
      <c r="C1" s="53"/>
      <c r="D1" s="6"/>
      <c r="E1" s="6"/>
      <c r="F1" s="6"/>
      <c r="G1" s="6"/>
      <c r="H1" s="3"/>
    </row>
    <row r="2" spans="1:8" x14ac:dyDescent="0.2">
      <c r="A2" s="54"/>
      <c r="B2" s="54"/>
      <c r="C2" s="54"/>
      <c r="D2" s="65"/>
      <c r="E2" s="65"/>
      <c r="F2" s="65"/>
      <c r="G2" s="108"/>
      <c r="H2" s="55" t="s">
        <v>470</v>
      </c>
    </row>
    <row r="3" spans="1:8" x14ac:dyDescent="0.2">
      <c r="A3" s="56"/>
      <c r="B3" s="812">
        <f>INDICE!A3</f>
        <v>44562</v>
      </c>
      <c r="C3" s="811">
        <v>41671</v>
      </c>
      <c r="D3" s="811" t="s">
        <v>115</v>
      </c>
      <c r="E3" s="811"/>
      <c r="F3" s="811" t="s">
        <v>116</v>
      </c>
      <c r="G3" s="811"/>
      <c r="H3" s="811"/>
    </row>
    <row r="4" spans="1:8" ht="25.5" x14ac:dyDescent="0.2">
      <c r="A4" s="66"/>
      <c r="B4" s="184" t="s">
        <v>54</v>
      </c>
      <c r="C4" s="185" t="s">
        <v>424</v>
      </c>
      <c r="D4" s="184" t="s">
        <v>54</v>
      </c>
      <c r="E4" s="185" t="s">
        <v>424</v>
      </c>
      <c r="F4" s="184" t="s">
        <v>54</v>
      </c>
      <c r="G4" s="186" t="s">
        <v>424</v>
      </c>
      <c r="H4" s="185" t="s">
        <v>106</v>
      </c>
    </row>
    <row r="5" spans="1:8" ht="15" x14ac:dyDescent="0.25">
      <c r="A5" s="513" t="s">
        <v>349</v>
      </c>
      <c r="B5" s="586">
        <v>3.1746973174039996</v>
      </c>
      <c r="C5" s="447">
        <v>22.563215019067144</v>
      </c>
      <c r="D5" s="514">
        <v>3.1746973174039996</v>
      </c>
      <c r="E5" s="515">
        <v>22.563215019067144</v>
      </c>
      <c r="F5" s="516">
        <v>30.432384213529403</v>
      </c>
      <c r="G5" s="515">
        <v>57.768136177928099</v>
      </c>
      <c r="H5" s="587">
        <v>5.7735887149118481</v>
      </c>
    </row>
    <row r="6" spans="1:8" ht="15" x14ac:dyDescent="0.25">
      <c r="A6" s="513" t="s">
        <v>350</v>
      </c>
      <c r="B6" s="586">
        <v>0</v>
      </c>
      <c r="C6" s="529">
        <v>-100</v>
      </c>
      <c r="D6" s="517">
        <v>0</v>
      </c>
      <c r="E6" s="520">
        <v>-100</v>
      </c>
      <c r="F6" s="519">
        <v>42.980108779999995</v>
      </c>
      <c r="G6" s="520">
        <v>-25.338740166487938</v>
      </c>
      <c r="H6" s="588">
        <v>8.1541252002060087</v>
      </c>
    </row>
    <row r="7" spans="1:8" ht="15" x14ac:dyDescent="0.25">
      <c r="A7" s="513" t="s">
        <v>529</v>
      </c>
      <c r="B7" s="586">
        <v>26.818000000000001</v>
      </c>
      <c r="C7" s="529">
        <v>-32.352941176470587</v>
      </c>
      <c r="D7" s="517">
        <v>26.818000000000001</v>
      </c>
      <c r="E7" s="529">
        <v>-32.352941176470587</v>
      </c>
      <c r="F7" s="519">
        <v>348.63399999999996</v>
      </c>
      <c r="G7" s="518">
        <v>-20.836642838231406</v>
      </c>
      <c r="H7" s="589">
        <v>66.142347372826293</v>
      </c>
    </row>
    <row r="8" spans="1:8" ht="15" x14ac:dyDescent="0.25">
      <c r="A8" s="513" t="s">
        <v>539</v>
      </c>
      <c r="B8" s="586">
        <v>10.083950000000002</v>
      </c>
      <c r="C8" s="529">
        <v>96.477838655121673</v>
      </c>
      <c r="D8" s="598">
        <v>10.083950000000002</v>
      </c>
      <c r="E8" s="520">
        <v>96.477838655121673</v>
      </c>
      <c r="F8" s="519">
        <v>105.05000999999999</v>
      </c>
      <c r="G8" s="520">
        <v>4.4847371236871263</v>
      </c>
      <c r="H8" s="589">
        <v>19.929938712055844</v>
      </c>
    </row>
    <row r="9" spans="1:8" x14ac:dyDescent="0.2">
      <c r="A9" s="521" t="s">
        <v>186</v>
      </c>
      <c r="B9" s="522">
        <v>40.076647317404003</v>
      </c>
      <c r="C9" s="523">
        <v>-24.423179854911943</v>
      </c>
      <c r="D9" s="524">
        <v>40.076647317404003</v>
      </c>
      <c r="E9" s="523">
        <v>-24.423179854911943</v>
      </c>
      <c r="F9" s="524">
        <v>527.09650299352938</v>
      </c>
      <c r="G9" s="523">
        <v>-14.681048219536633</v>
      </c>
      <c r="H9" s="523">
        <v>100</v>
      </c>
    </row>
    <row r="10" spans="1:8" x14ac:dyDescent="0.2">
      <c r="A10" s="569" t="s">
        <v>248</v>
      </c>
      <c r="B10" s="509">
        <f>B9/'Consumo de gas natural'!B8*100</f>
        <v>9.8634827817998122E-2</v>
      </c>
      <c r="C10" s="75"/>
      <c r="D10" s="97">
        <f>D9/'Consumo de gas natural'!D8*100</f>
        <v>9.8634827817998122E-2</v>
      </c>
      <c r="E10" s="75"/>
      <c r="F10" s="97">
        <f>F9/'Consumo de gas natural'!F8*100</f>
        <v>0.14008644419308638</v>
      </c>
      <c r="G10" s="190"/>
      <c r="H10" s="510"/>
    </row>
    <row r="11" spans="1:8" x14ac:dyDescent="0.2">
      <c r="A11" s="80"/>
      <c r="B11" s="59"/>
      <c r="C11" s="59"/>
      <c r="D11" s="59"/>
      <c r="E11" s="59"/>
      <c r="F11" s="59"/>
      <c r="G11" s="73"/>
      <c r="H11" s="161" t="s">
        <v>221</v>
      </c>
    </row>
    <row r="12" spans="1:8" x14ac:dyDescent="0.2">
      <c r="A12" s="80" t="s">
        <v>576</v>
      </c>
      <c r="B12" s="108"/>
      <c r="C12" s="108"/>
      <c r="D12" s="108"/>
      <c r="E12" s="108"/>
      <c r="F12" s="108"/>
      <c r="G12" s="108"/>
      <c r="H12" s="1"/>
    </row>
    <row r="13" spans="1:8" x14ac:dyDescent="0.2">
      <c r="A13" s="438" t="s">
        <v>536</v>
      </c>
      <c r="B13" s="1"/>
      <c r="C13" s="1"/>
      <c r="D13" s="1"/>
      <c r="E13" s="1"/>
      <c r="F13" s="1"/>
      <c r="G13" s="1"/>
      <c r="H13" s="1"/>
    </row>
    <row r="14" spans="1:8" x14ac:dyDescent="0.2">
      <c r="A14" s="80" t="s">
        <v>540</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7" priority="27" operator="equal">
      <formula>0</formula>
    </cfRule>
    <cfRule type="cellIs" dxfId="16" priority="30" operator="between">
      <formula>-0.49</formula>
      <formula>0.49</formula>
    </cfRule>
  </conditionalFormatting>
  <conditionalFormatting sqref="B19:B24">
    <cfRule type="cellIs" dxfId="15" priority="29" operator="between">
      <formula>0.00001</formula>
      <formula>0.499</formula>
    </cfRule>
  </conditionalFormatting>
  <conditionalFormatting sqref="D7">
    <cfRule type="cellIs" dxfId="14" priority="25" operator="equal">
      <formula>0</formula>
    </cfRule>
    <cfRule type="cellIs" dxfId="13" priority="26" operator="between">
      <formula>-0.49</formula>
      <formula>0.49</formula>
    </cfRule>
  </conditionalFormatting>
  <conditionalFormatting sqref="C7">
    <cfRule type="cellIs" dxfId="12" priority="18" operator="equal">
      <formula>0</formula>
    </cfRule>
    <cfRule type="cellIs" dxfId="11" priority="19" operator="between">
      <formula>-0.49</formula>
      <formula>0.49</formula>
    </cfRule>
  </conditionalFormatting>
  <conditionalFormatting sqref="E7">
    <cfRule type="cellIs" dxfId="10" priority="14" operator="equal">
      <formula>0</formula>
    </cfRule>
    <cfRule type="cellIs" dxfId="9" priority="15" operator="between">
      <formula>-0.49</formula>
      <formula>0.49</formula>
    </cfRule>
  </conditionalFormatting>
  <conditionalFormatting sqref="B6">
    <cfRule type="cellIs" dxfId="8" priority="12" operator="equal">
      <formula>0</formula>
    </cfRule>
    <cfRule type="cellIs" dxfId="7" priority="13" operator="between">
      <formula>-0.49</formula>
      <formula>0.49</formula>
    </cfRule>
  </conditionalFormatting>
  <conditionalFormatting sqref="B5">
    <cfRule type="cellIs" dxfId="6" priority="1" operator="equal">
      <formula>0</formula>
    </cfRule>
    <cfRule type="cellIs" dxfId="5"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E12" sqref="E12"/>
    </sheetView>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351</v>
      </c>
      <c r="B1" s="158"/>
      <c r="C1" s="158"/>
      <c r="D1" s="158"/>
      <c r="E1" s="15"/>
    </row>
    <row r="2" spans="1:5" x14ac:dyDescent="0.2">
      <c r="A2" s="159"/>
      <c r="B2" s="159"/>
      <c r="C2" s="159"/>
      <c r="D2" s="159"/>
      <c r="E2" s="55" t="s">
        <v>470</v>
      </c>
    </row>
    <row r="3" spans="1:5" x14ac:dyDescent="0.2">
      <c r="A3" s="236" t="s">
        <v>352</v>
      </c>
      <c r="B3" s="237"/>
      <c r="C3" s="238"/>
      <c r="D3" s="236" t="s">
        <v>353</v>
      </c>
      <c r="E3" s="237"/>
    </row>
    <row r="4" spans="1:5" x14ac:dyDescent="0.2">
      <c r="A4" s="145" t="s">
        <v>354</v>
      </c>
      <c r="B4" s="171">
        <v>37864.346137317407</v>
      </c>
      <c r="C4" s="239"/>
      <c r="D4" s="145" t="s">
        <v>355</v>
      </c>
      <c r="E4" s="171">
        <v>3620.0316600000001</v>
      </c>
    </row>
    <row r="5" spans="1:5" x14ac:dyDescent="0.2">
      <c r="A5" s="18" t="s">
        <v>356</v>
      </c>
      <c r="B5" s="240">
        <v>40.076647317404003</v>
      </c>
      <c r="C5" s="239"/>
      <c r="D5" s="18" t="s">
        <v>357</v>
      </c>
      <c r="E5" s="241">
        <v>3620.0316600000001</v>
      </c>
    </row>
    <row r="6" spans="1:5" x14ac:dyDescent="0.2">
      <c r="A6" s="18" t="s">
        <v>358</v>
      </c>
      <c r="B6" s="240">
        <v>26040.102800000001</v>
      </c>
      <c r="C6" s="239"/>
      <c r="D6" s="145" t="s">
        <v>360</v>
      </c>
      <c r="E6" s="171">
        <v>40631.334999999999</v>
      </c>
    </row>
    <row r="7" spans="1:5" x14ac:dyDescent="0.2">
      <c r="A7" s="18" t="s">
        <v>359</v>
      </c>
      <c r="B7" s="240">
        <v>11784.166690000002</v>
      </c>
      <c r="C7" s="239"/>
      <c r="D7" s="18" t="s">
        <v>361</v>
      </c>
      <c r="E7" s="241">
        <v>28778.82</v>
      </c>
    </row>
    <row r="8" spans="1:5" x14ac:dyDescent="0.2">
      <c r="A8" s="449"/>
      <c r="B8" s="450"/>
      <c r="C8" s="239"/>
      <c r="D8" s="18" t="s">
        <v>362</v>
      </c>
      <c r="E8" s="241">
        <v>11005.299000000001</v>
      </c>
    </row>
    <row r="9" spans="1:5" x14ac:dyDescent="0.2">
      <c r="A9" s="145" t="s">
        <v>257</v>
      </c>
      <c r="B9" s="171">
        <v>7815</v>
      </c>
      <c r="C9" s="239"/>
      <c r="D9" s="18" t="s">
        <v>363</v>
      </c>
      <c r="E9" s="241">
        <v>847.21600000000001</v>
      </c>
    </row>
    <row r="10" spans="1:5" x14ac:dyDescent="0.2">
      <c r="A10" s="18"/>
      <c r="B10" s="240"/>
      <c r="C10" s="239"/>
      <c r="D10" s="145" t="s">
        <v>364</v>
      </c>
      <c r="E10" s="171">
        <v>1427.9794773174076</v>
      </c>
    </row>
    <row r="11" spans="1:5" x14ac:dyDescent="0.2">
      <c r="A11" s="173" t="s">
        <v>114</v>
      </c>
      <c r="B11" s="174">
        <v>45679.346137317407</v>
      </c>
      <c r="C11" s="239"/>
      <c r="D11" s="173" t="s">
        <v>114</v>
      </c>
      <c r="E11" s="174">
        <v>45679.346137317407</v>
      </c>
    </row>
    <row r="12" spans="1:5" x14ac:dyDescent="0.2">
      <c r="A12" s="1"/>
      <c r="B12" s="1"/>
      <c r="C12" s="239"/>
      <c r="D12" s="1"/>
      <c r="E12" s="161" t="s">
        <v>221</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5"/>
  <sheetViews>
    <sheetView workbookViewId="0">
      <selection activeCell="E30" sqref="E30"/>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99" t="s">
        <v>496</v>
      </c>
      <c r="B1" s="799"/>
      <c r="C1" s="799"/>
      <c r="D1" s="799"/>
      <c r="E1" s="799"/>
      <c r="F1" s="633"/>
    </row>
    <row r="2" spans="1:8" x14ac:dyDescent="0.2">
      <c r="A2" s="800"/>
      <c r="B2" s="800"/>
      <c r="C2" s="800"/>
      <c r="D2" s="800"/>
      <c r="E2" s="800"/>
      <c r="H2" s="55" t="s">
        <v>365</v>
      </c>
    </row>
    <row r="3" spans="1:8" x14ac:dyDescent="0.2">
      <c r="A3" s="56"/>
      <c r="B3" s="56"/>
      <c r="C3" s="636" t="s">
        <v>495</v>
      </c>
      <c r="D3" s="636" t="s">
        <v>588</v>
      </c>
      <c r="E3" s="636" t="s">
        <v>657</v>
      </c>
      <c r="F3" s="636" t="s">
        <v>588</v>
      </c>
      <c r="G3" s="636" t="s">
        <v>656</v>
      </c>
      <c r="H3" s="636" t="s">
        <v>588</v>
      </c>
    </row>
    <row r="4" spans="1:8" ht="15" x14ac:dyDescent="0.25">
      <c r="A4" s="656">
        <v>2017</v>
      </c>
      <c r="B4" s="634" t="s">
        <v>513</v>
      </c>
      <c r="C4" s="641" t="s">
        <v>513</v>
      </c>
      <c r="D4" s="641" t="s">
        <v>513</v>
      </c>
      <c r="E4" s="641" t="s">
        <v>513</v>
      </c>
      <c r="F4" s="641" t="s">
        <v>513</v>
      </c>
      <c r="G4" s="641" t="s">
        <v>513</v>
      </c>
      <c r="H4" s="641" t="s">
        <v>513</v>
      </c>
    </row>
    <row r="5" spans="1:8" ht="15" x14ac:dyDescent="0.25">
      <c r="A5" s="707" t="s">
        <v>513</v>
      </c>
      <c r="B5" s="682" t="s">
        <v>680</v>
      </c>
      <c r="C5" s="242">
        <v>8.4754970299999979</v>
      </c>
      <c r="D5" s="451">
        <v>3.0915500917802441</v>
      </c>
      <c r="E5" s="242">
        <v>6.58015303</v>
      </c>
      <c r="F5" s="451">
        <v>3.8192370956730866</v>
      </c>
      <c r="G5" s="242" t="s">
        <v>142</v>
      </c>
      <c r="H5" s="451" t="s">
        <v>142</v>
      </c>
    </row>
    <row r="6" spans="1:8" ht="15" x14ac:dyDescent="0.25">
      <c r="A6" s="707" t="s">
        <v>513</v>
      </c>
      <c r="B6" s="682" t="s">
        <v>681</v>
      </c>
      <c r="C6" s="242">
        <v>8.6130582999999987</v>
      </c>
      <c r="D6" s="451">
        <v>1.6230466427288794</v>
      </c>
      <c r="E6" s="242">
        <v>6.7177142999999999</v>
      </c>
      <c r="F6" s="451">
        <v>2.0905481889681821</v>
      </c>
      <c r="G6" s="242" t="s">
        <v>142</v>
      </c>
      <c r="H6" s="451" t="s">
        <v>142</v>
      </c>
    </row>
    <row r="7" spans="1:8" ht="15" x14ac:dyDescent="0.25">
      <c r="A7" s="707" t="s">
        <v>513</v>
      </c>
      <c r="B7" s="682" t="s">
        <v>683</v>
      </c>
      <c r="C7" s="242">
        <v>8.5372844699999977</v>
      </c>
      <c r="D7" s="451">
        <v>-0.87975522004769258</v>
      </c>
      <c r="E7" s="242">
        <v>6.6419404700000007</v>
      </c>
      <c r="F7" s="451">
        <v>-1.1279704169616036</v>
      </c>
      <c r="G7" s="242" t="s">
        <v>142</v>
      </c>
      <c r="H7" s="451" t="s">
        <v>142</v>
      </c>
    </row>
    <row r="8" spans="1:8" ht="15" x14ac:dyDescent="0.25">
      <c r="A8" s="707" t="s">
        <v>513</v>
      </c>
      <c r="B8" s="682" t="s">
        <v>682</v>
      </c>
      <c r="C8" s="242">
        <v>8.4378188399999985</v>
      </c>
      <c r="D8" s="451">
        <v>-1.1650733948191752</v>
      </c>
      <c r="E8" s="242">
        <v>6.5424748399999997</v>
      </c>
      <c r="F8" s="451">
        <v>-1.4975387155193964</v>
      </c>
      <c r="G8" s="242" t="s">
        <v>142</v>
      </c>
      <c r="H8" s="451" t="s">
        <v>142</v>
      </c>
    </row>
    <row r="9" spans="1:8" ht="15" x14ac:dyDescent="0.25">
      <c r="A9" s="656">
        <v>2018</v>
      </c>
      <c r="B9" s="634" t="s">
        <v>513</v>
      </c>
      <c r="C9" s="641" t="s">
        <v>513</v>
      </c>
      <c r="D9" s="641" t="s">
        <v>513</v>
      </c>
      <c r="E9" s="641" t="s">
        <v>513</v>
      </c>
      <c r="F9" s="641" t="s">
        <v>513</v>
      </c>
      <c r="G9" s="641" t="s">
        <v>513</v>
      </c>
      <c r="H9" s="641" t="s">
        <v>513</v>
      </c>
    </row>
    <row r="10" spans="1:8" ht="15" x14ac:dyDescent="0.25">
      <c r="A10" s="707" t="s">
        <v>513</v>
      </c>
      <c r="B10" s="682" t="s">
        <v>680</v>
      </c>
      <c r="C10" s="242">
        <v>8.8541459599999985</v>
      </c>
      <c r="D10" s="451">
        <v>4.9340608976620333</v>
      </c>
      <c r="E10" s="242">
        <v>6.9721119600000003</v>
      </c>
      <c r="F10" s="451">
        <v>6.5668899079786245</v>
      </c>
      <c r="G10" s="242" t="s">
        <v>142</v>
      </c>
      <c r="H10" s="451" t="s">
        <v>142</v>
      </c>
    </row>
    <row r="11" spans="1:8" ht="15" x14ac:dyDescent="0.25">
      <c r="A11" s="707" t="s">
        <v>513</v>
      </c>
      <c r="B11" s="682" t="s">
        <v>681</v>
      </c>
      <c r="C11" s="242">
        <v>8.6007973699999987</v>
      </c>
      <c r="D11" s="451">
        <v>-2.8613554728433672</v>
      </c>
      <c r="E11" s="242">
        <v>6.7187633700000005</v>
      </c>
      <c r="F11" s="451">
        <v>-3.6337424220020682</v>
      </c>
      <c r="G11" s="242" t="s">
        <v>142</v>
      </c>
      <c r="H11" s="451" t="s">
        <v>142</v>
      </c>
    </row>
    <row r="12" spans="1:8" ht="15" x14ac:dyDescent="0.25">
      <c r="A12" s="707" t="s">
        <v>513</v>
      </c>
      <c r="B12" s="682" t="s">
        <v>683</v>
      </c>
      <c r="C12" s="242">
        <v>8.8592170699999997</v>
      </c>
      <c r="D12" s="451">
        <v>3.0046016535790225</v>
      </c>
      <c r="E12" s="242">
        <v>6.9771830700000006</v>
      </c>
      <c r="F12" s="451">
        <v>3.8462390438376182</v>
      </c>
      <c r="G12" s="242" t="s">
        <v>142</v>
      </c>
      <c r="H12" s="451" t="s">
        <v>142</v>
      </c>
    </row>
    <row r="13" spans="1:8" ht="15" x14ac:dyDescent="0.25">
      <c r="A13" s="707" t="s">
        <v>513</v>
      </c>
      <c r="B13" s="682" t="s">
        <v>682</v>
      </c>
      <c r="C13" s="242">
        <v>9.4778791799999986</v>
      </c>
      <c r="D13" s="451">
        <v>6.9832594134641628</v>
      </c>
      <c r="E13" s="242">
        <v>7.5958451799999995</v>
      </c>
      <c r="F13" s="451">
        <v>8.8669324538735204</v>
      </c>
      <c r="G13" s="242" t="s">
        <v>142</v>
      </c>
      <c r="H13" s="451" t="s">
        <v>142</v>
      </c>
    </row>
    <row r="14" spans="1:8" ht="15" x14ac:dyDescent="0.25">
      <c r="A14" s="656">
        <v>2019</v>
      </c>
      <c r="B14" s="634" t="s">
        <v>513</v>
      </c>
      <c r="C14" s="641" t="s">
        <v>513</v>
      </c>
      <c r="D14" s="641" t="s">
        <v>513</v>
      </c>
      <c r="E14" s="641" t="s">
        <v>513</v>
      </c>
      <c r="F14" s="641" t="s">
        <v>513</v>
      </c>
      <c r="G14" s="641" t="s">
        <v>513</v>
      </c>
      <c r="H14" s="641" t="s">
        <v>513</v>
      </c>
    </row>
    <row r="15" spans="1:8" ht="15" x14ac:dyDescent="0.25">
      <c r="A15" s="707" t="s">
        <v>513</v>
      </c>
      <c r="B15" s="682" t="s">
        <v>680</v>
      </c>
      <c r="C15" s="242">
        <v>9.1141193000000005</v>
      </c>
      <c r="D15" s="451">
        <v>-3.8379881521131418</v>
      </c>
      <c r="E15" s="242">
        <v>7.2296652999999997</v>
      </c>
      <c r="F15" s="451">
        <v>-4.8207917792237023</v>
      </c>
      <c r="G15" s="242" t="s">
        <v>142</v>
      </c>
      <c r="H15" s="451" t="s">
        <v>142</v>
      </c>
    </row>
    <row r="16" spans="1:8" ht="15" x14ac:dyDescent="0.25">
      <c r="A16" s="707" t="s">
        <v>513</v>
      </c>
      <c r="B16" s="682" t="s">
        <v>681</v>
      </c>
      <c r="C16" s="242">
        <v>8.6282825199999991</v>
      </c>
      <c r="D16" s="451">
        <v>-5.3305949155175245</v>
      </c>
      <c r="E16" s="242">
        <v>6.7438285199999992</v>
      </c>
      <c r="F16" s="451">
        <v>-6.7200452557603256</v>
      </c>
      <c r="G16" s="242" t="s">
        <v>142</v>
      </c>
      <c r="H16" s="451" t="s">
        <v>142</v>
      </c>
    </row>
    <row r="17" spans="1:8" ht="15" x14ac:dyDescent="0.25">
      <c r="A17" s="656">
        <v>2020</v>
      </c>
      <c r="B17" s="634" t="s">
        <v>513</v>
      </c>
      <c r="C17" s="641" t="s">
        <v>513</v>
      </c>
      <c r="D17" s="641" t="s">
        <v>513</v>
      </c>
      <c r="E17" s="641" t="s">
        <v>513</v>
      </c>
      <c r="F17" s="641" t="s">
        <v>513</v>
      </c>
      <c r="G17" s="641" t="s">
        <v>513</v>
      </c>
      <c r="H17" s="641" t="s">
        <v>513</v>
      </c>
    </row>
    <row r="18" spans="1:8" ht="15" x14ac:dyDescent="0.25">
      <c r="A18" s="707" t="s">
        <v>513</v>
      </c>
      <c r="B18" s="682" t="s">
        <v>680</v>
      </c>
      <c r="C18" s="242">
        <v>8.3495372399999983</v>
      </c>
      <c r="D18" s="451">
        <v>-3.2305998250970669</v>
      </c>
      <c r="E18" s="242">
        <v>6.4662932399999997</v>
      </c>
      <c r="F18" s="451">
        <v>-4.1153964573227242</v>
      </c>
      <c r="G18" s="242" t="s">
        <v>142</v>
      </c>
      <c r="H18" s="451" t="s">
        <v>142</v>
      </c>
    </row>
    <row r="19" spans="1:8" ht="15" x14ac:dyDescent="0.25">
      <c r="A19" s="707" t="s">
        <v>513</v>
      </c>
      <c r="B19" s="682" t="s">
        <v>683</v>
      </c>
      <c r="C19" s="242">
        <v>7.9797079999999987</v>
      </c>
      <c r="D19" s="451">
        <v>-4.4293381701235424</v>
      </c>
      <c r="E19" s="242">
        <v>6.0964640000000001</v>
      </c>
      <c r="F19" s="451">
        <v>-5.7193391371777569</v>
      </c>
      <c r="G19" s="242" t="s">
        <v>142</v>
      </c>
      <c r="H19" s="451" t="s">
        <v>142</v>
      </c>
    </row>
    <row r="20" spans="1:8" ht="15" x14ac:dyDescent="0.25">
      <c r="A20" s="707" t="s">
        <v>513</v>
      </c>
      <c r="B20" s="682" t="s">
        <v>682</v>
      </c>
      <c r="C20" s="242">
        <v>7.7840267999999995</v>
      </c>
      <c r="D20" s="451">
        <v>-2.452235094316725</v>
      </c>
      <c r="E20" s="242">
        <v>5.7697397999999991</v>
      </c>
      <c r="F20" s="451">
        <v>-5.3592410288980794</v>
      </c>
      <c r="G20" s="242" t="s">
        <v>142</v>
      </c>
      <c r="H20" s="451" t="s">
        <v>142</v>
      </c>
    </row>
    <row r="21" spans="1:8" s="1" customFormat="1" ht="15" x14ac:dyDescent="0.25">
      <c r="A21" s="656">
        <v>2021</v>
      </c>
      <c r="B21" s="634" t="s">
        <v>513</v>
      </c>
      <c r="C21" s="641" t="s">
        <v>513</v>
      </c>
      <c r="D21" s="641" t="s">
        <v>513</v>
      </c>
      <c r="E21" s="641" t="s">
        <v>513</v>
      </c>
      <c r="F21" s="641" t="s">
        <v>513</v>
      </c>
      <c r="G21" s="641" t="s">
        <v>513</v>
      </c>
      <c r="H21" s="641" t="s">
        <v>513</v>
      </c>
    </row>
    <row r="22" spans="1:8" s="1" customFormat="1" ht="15" x14ac:dyDescent="0.25">
      <c r="A22" s="707" t="s">
        <v>513</v>
      </c>
      <c r="B22" s="682" t="s">
        <v>680</v>
      </c>
      <c r="C22" s="242">
        <v>8.1517022399999988</v>
      </c>
      <c r="D22" s="451">
        <v>4.7234606129567709</v>
      </c>
      <c r="E22" s="242">
        <v>6.1374152400000002</v>
      </c>
      <c r="F22" s="451">
        <v>6.3724787034590564</v>
      </c>
      <c r="G22" s="242" t="s">
        <v>142</v>
      </c>
      <c r="H22" s="451" t="s">
        <v>142</v>
      </c>
    </row>
    <row r="23" spans="1:8" s="1" customFormat="1" ht="15" x14ac:dyDescent="0.25">
      <c r="A23" s="707" t="s">
        <v>513</v>
      </c>
      <c r="B23" s="682" t="s">
        <v>683</v>
      </c>
      <c r="C23" s="242">
        <v>8.3919162799999985</v>
      </c>
      <c r="D23" s="451">
        <v>2.9467960547096692</v>
      </c>
      <c r="E23" s="242">
        <v>6.3776292799999998</v>
      </c>
      <c r="F23" s="451">
        <v>3.9139284308877831</v>
      </c>
      <c r="G23" s="242" t="s">
        <v>142</v>
      </c>
      <c r="H23" s="451" t="s">
        <v>142</v>
      </c>
    </row>
    <row r="24" spans="1:8" s="1" customFormat="1" ht="15" x14ac:dyDescent="0.25">
      <c r="A24" s="707" t="s">
        <v>513</v>
      </c>
      <c r="B24" s="682" t="s">
        <v>682</v>
      </c>
      <c r="C24" s="242">
        <v>8.3238000000000003</v>
      </c>
      <c r="D24" s="451">
        <v>-0.81</v>
      </c>
      <c r="E24" s="242">
        <v>7.1341999999999999</v>
      </c>
      <c r="F24" s="451">
        <v>11.86</v>
      </c>
      <c r="G24" s="242">
        <v>6.7427999999999999</v>
      </c>
      <c r="H24" s="451" t="s">
        <v>142</v>
      </c>
    </row>
    <row r="25" spans="1:8" s="682" customFormat="1" ht="15" x14ac:dyDescent="0.25">
      <c r="A25" s="656">
        <v>2022</v>
      </c>
      <c r="B25" s="634" t="s">
        <v>513</v>
      </c>
      <c r="C25" s="641" t="s">
        <v>513</v>
      </c>
      <c r="D25" s="641" t="s">
        <v>513</v>
      </c>
      <c r="E25" s="641" t="s">
        <v>513</v>
      </c>
      <c r="F25" s="641" t="s">
        <v>513</v>
      </c>
      <c r="G25" s="641" t="s">
        <v>513</v>
      </c>
      <c r="H25" s="641" t="s">
        <v>513</v>
      </c>
    </row>
    <row r="26" spans="1:8" s="1" customFormat="1" ht="15" x14ac:dyDescent="0.25">
      <c r="A26" s="656" t="s">
        <v>513</v>
      </c>
      <c r="B26" s="634" t="s">
        <v>680</v>
      </c>
      <c r="C26" s="641">
        <v>8.7993390099999989</v>
      </c>
      <c r="D26" s="771">
        <v>5.712735698136596</v>
      </c>
      <c r="E26" s="641">
        <v>7.6110379399999983</v>
      </c>
      <c r="F26" s="771">
        <v>6.6834530348602481</v>
      </c>
      <c r="G26" s="641">
        <v>7.2198340499999993</v>
      </c>
      <c r="H26" s="771">
        <v>7.0746595149630291</v>
      </c>
    </row>
    <row r="27" spans="1:8" s="1" customFormat="1" x14ac:dyDescent="0.2">
      <c r="A27" s="80" t="s">
        <v>259</v>
      </c>
      <c r="H27" s="683" t="s">
        <v>575</v>
      </c>
    </row>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election activeCell="B6" sqref="B6"/>
    </sheetView>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809">
        <f>INDICE!A3</f>
        <v>44562</v>
      </c>
      <c r="C3" s="810"/>
      <c r="D3" s="810" t="s">
        <v>115</v>
      </c>
      <c r="E3" s="810"/>
      <c r="F3" s="810" t="s">
        <v>116</v>
      </c>
      <c r="G3" s="810"/>
      <c r="H3" s="810"/>
      <c r="I3"/>
    </row>
    <row r="4" spans="1:9" ht="14.25" x14ac:dyDescent="0.2">
      <c r="A4" s="66"/>
      <c r="B4" s="63" t="s">
        <v>47</v>
      </c>
      <c r="C4" s="63" t="s">
        <v>424</v>
      </c>
      <c r="D4" s="63" t="s">
        <v>47</v>
      </c>
      <c r="E4" s="63" t="s">
        <v>424</v>
      </c>
      <c r="F4" s="63" t="s">
        <v>47</v>
      </c>
      <c r="G4" s="64" t="s">
        <v>424</v>
      </c>
      <c r="H4" s="64" t="s">
        <v>121</v>
      </c>
      <c r="I4"/>
    </row>
    <row r="5" spans="1:9" ht="14.25" x14ac:dyDescent="0.2">
      <c r="A5" s="3" t="s">
        <v>515</v>
      </c>
      <c r="B5" s="307">
        <v>204.72476000000003</v>
      </c>
      <c r="C5" s="72">
        <v>-8.7564251641361057</v>
      </c>
      <c r="D5" s="71">
        <v>204.72476000000003</v>
      </c>
      <c r="E5" s="72">
        <v>-8.7564251641361057</v>
      </c>
      <c r="F5" s="71">
        <v>1781.4639399999999</v>
      </c>
      <c r="G5" s="72">
        <v>-13.714186812087384</v>
      </c>
      <c r="H5" s="310">
        <v>3.3084855644821194</v>
      </c>
      <c r="I5"/>
    </row>
    <row r="6" spans="1:9" ht="14.25" x14ac:dyDescent="0.2">
      <c r="A6" s="3" t="s">
        <v>48</v>
      </c>
      <c r="B6" s="308">
        <v>395.33140000000037</v>
      </c>
      <c r="C6" s="59">
        <v>34.859628860847828</v>
      </c>
      <c r="D6" s="58">
        <v>395.33140000000037</v>
      </c>
      <c r="E6" s="59">
        <v>34.859628860847828</v>
      </c>
      <c r="F6" s="58">
        <v>5350.2507500000011</v>
      </c>
      <c r="G6" s="59">
        <v>29.554710382928263</v>
      </c>
      <c r="H6" s="311">
        <v>9.9363377362185847</v>
      </c>
      <c r="I6"/>
    </row>
    <row r="7" spans="1:9" ht="14.25" x14ac:dyDescent="0.2">
      <c r="A7" s="3" t="s">
        <v>49</v>
      </c>
      <c r="B7" s="308">
        <v>350.26060999999987</v>
      </c>
      <c r="C7" s="59">
        <v>173.63896375809546</v>
      </c>
      <c r="D7" s="58">
        <v>350.26060999999987</v>
      </c>
      <c r="E7" s="59">
        <v>173.63896375809546</v>
      </c>
      <c r="F7" s="58">
        <v>3579.5619900000002</v>
      </c>
      <c r="G7" s="59">
        <v>72.836472127565642</v>
      </c>
      <c r="H7" s="311">
        <v>6.6478635380539277</v>
      </c>
      <c r="I7"/>
    </row>
    <row r="8" spans="1:9" ht="14.25" x14ac:dyDescent="0.2">
      <c r="A8" s="3" t="s">
        <v>122</v>
      </c>
      <c r="B8" s="308">
        <v>2585.8628500000009</v>
      </c>
      <c r="C8" s="59">
        <v>11.08607723229677</v>
      </c>
      <c r="D8" s="58">
        <v>2585.8628500000009</v>
      </c>
      <c r="E8" s="59">
        <v>11.08607723229677</v>
      </c>
      <c r="F8" s="58">
        <v>31472.409709999996</v>
      </c>
      <c r="G8" s="59">
        <v>12.109525720798429</v>
      </c>
      <c r="H8" s="311">
        <v>58.449688970410421</v>
      </c>
      <c r="I8"/>
    </row>
    <row r="9" spans="1:9" ht="14.25" x14ac:dyDescent="0.2">
      <c r="A9" s="3" t="s">
        <v>123</v>
      </c>
      <c r="B9" s="308">
        <v>514.76859999999999</v>
      </c>
      <c r="C9" s="59">
        <v>5.7053681499210152</v>
      </c>
      <c r="D9" s="58">
        <v>514.76859999999999</v>
      </c>
      <c r="E9" s="59">
        <v>5.7053681499210152</v>
      </c>
      <c r="F9" s="58">
        <v>6298.0878700000003</v>
      </c>
      <c r="G9" s="73">
        <v>8.7160610191433161</v>
      </c>
      <c r="H9" s="311">
        <v>11.696634623844782</v>
      </c>
      <c r="I9"/>
    </row>
    <row r="10" spans="1:9" ht="14.25" x14ac:dyDescent="0.2">
      <c r="A10" s="3" t="s">
        <v>611</v>
      </c>
      <c r="B10" s="308">
        <v>452.73700000000002</v>
      </c>
      <c r="C10" s="336">
        <v>-11.474787224271509</v>
      </c>
      <c r="D10" s="58">
        <v>452.73700000000002</v>
      </c>
      <c r="E10" s="336">
        <v>-11.474787224271509</v>
      </c>
      <c r="F10" s="58">
        <v>5363.5246019539018</v>
      </c>
      <c r="G10" s="59">
        <v>-7.6795607905111902</v>
      </c>
      <c r="H10" s="311">
        <v>9.9609895669901647</v>
      </c>
      <c r="I10"/>
    </row>
    <row r="11" spans="1:9" ht="14.25" x14ac:dyDescent="0.2">
      <c r="A11" s="60" t="s">
        <v>612</v>
      </c>
      <c r="B11" s="61">
        <v>4503.6852200000012</v>
      </c>
      <c r="C11" s="62">
        <v>13.393753674440065</v>
      </c>
      <c r="D11" s="61">
        <v>4503.6852200000012</v>
      </c>
      <c r="E11" s="62">
        <v>13.393753674440065</v>
      </c>
      <c r="F11" s="61">
        <v>53845.298861953903</v>
      </c>
      <c r="G11" s="62">
        <v>12.315412196882402</v>
      </c>
      <c r="H11" s="62">
        <v>100</v>
      </c>
      <c r="I11"/>
    </row>
    <row r="12" spans="1:9" ht="14.25" x14ac:dyDescent="0.2">
      <c r="A12" s="3"/>
      <c r="B12" s="3"/>
      <c r="C12" s="3"/>
      <c r="D12" s="3"/>
      <c r="E12" s="3"/>
      <c r="F12" s="3"/>
      <c r="G12" s="3"/>
      <c r="H12" s="79" t="s">
        <v>221</v>
      </c>
      <c r="I12"/>
    </row>
    <row r="13" spans="1:9" ht="14.25" x14ac:dyDescent="0.2">
      <c r="A13" s="80" t="s">
        <v>482</v>
      </c>
      <c r="B13" s="3"/>
      <c r="C13" s="3"/>
      <c r="D13" s="3"/>
      <c r="E13" s="3"/>
      <c r="F13" s="3"/>
      <c r="G13" s="3"/>
      <c r="H13" s="3"/>
      <c r="I13"/>
    </row>
    <row r="14" spans="1:9" ht="14.25" x14ac:dyDescent="0.2">
      <c r="A14" s="80" t="s">
        <v>425</v>
      </c>
      <c r="B14" s="58"/>
      <c r="C14" s="3"/>
      <c r="D14" s="3"/>
      <c r="E14" s="3"/>
      <c r="F14" s="3"/>
      <c r="G14" s="3"/>
      <c r="H14" s="3"/>
      <c r="I14"/>
    </row>
    <row r="15" spans="1:9" ht="14.25" x14ac:dyDescent="0.2">
      <c r="A15" s="80" t="s">
        <v>426</v>
      </c>
      <c r="B15" s="3"/>
      <c r="C15" s="3"/>
      <c r="D15" s="3"/>
      <c r="E15" s="3"/>
      <c r="F15" s="3"/>
      <c r="G15" s="3"/>
      <c r="H15" s="3"/>
      <c r="I15"/>
    </row>
    <row r="16" spans="1:9" ht="14.25" x14ac:dyDescent="0.2">
      <c r="A16" s="133" t="s">
        <v>536</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76" priority="8" operator="equal">
      <formula>0</formula>
    </cfRule>
  </conditionalFormatting>
  <conditionalFormatting sqref="E10">
    <cfRule type="cellIs" dxfId="275" priority="9" operator="between">
      <formula>0</formula>
      <formula>0.5</formula>
    </cfRule>
  </conditionalFormatting>
  <conditionalFormatting sqref="C10">
    <cfRule type="cellIs" dxfId="274" priority="7" operator="between">
      <formula>0</formula>
      <formula>0.5</formula>
    </cfRule>
  </conditionalFormatting>
  <conditionalFormatting sqref="C10">
    <cfRule type="cellIs" dxfId="273"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366</v>
      </c>
    </row>
    <row r="2" spans="1:13" x14ac:dyDescent="0.2">
      <c r="A2" s="158"/>
      <c r="M2" s="161"/>
    </row>
    <row r="3" spans="1:13" x14ac:dyDescent="0.2">
      <c r="A3" s="191"/>
      <c r="B3" s="145">
        <v>2021</v>
      </c>
      <c r="C3" s="145" t="s">
        <v>513</v>
      </c>
      <c r="D3" s="145" t="s">
        <v>513</v>
      </c>
      <c r="E3" s="145" t="s">
        <v>513</v>
      </c>
      <c r="F3" s="145" t="s">
        <v>513</v>
      </c>
      <c r="G3" s="145" t="s">
        <v>513</v>
      </c>
      <c r="H3" s="145" t="s">
        <v>513</v>
      </c>
      <c r="I3" s="145" t="s">
        <v>513</v>
      </c>
      <c r="J3" s="145" t="s">
        <v>513</v>
      </c>
      <c r="K3" s="145" t="s">
        <v>513</v>
      </c>
      <c r="L3" s="145" t="s">
        <v>513</v>
      </c>
      <c r="M3" s="145">
        <v>2022</v>
      </c>
    </row>
    <row r="4" spans="1:13" x14ac:dyDescent="0.2">
      <c r="B4" s="548">
        <v>44228</v>
      </c>
      <c r="C4" s="548">
        <v>44256</v>
      </c>
      <c r="D4" s="548">
        <v>44287</v>
      </c>
      <c r="E4" s="548">
        <v>44317</v>
      </c>
      <c r="F4" s="548">
        <v>44348</v>
      </c>
      <c r="G4" s="548">
        <v>44378</v>
      </c>
      <c r="H4" s="548">
        <v>44409</v>
      </c>
      <c r="I4" s="548">
        <v>44440</v>
      </c>
      <c r="J4" s="548">
        <v>44470</v>
      </c>
      <c r="K4" s="548">
        <v>44501</v>
      </c>
      <c r="L4" s="548">
        <v>44531</v>
      </c>
      <c r="M4" s="548">
        <v>44562</v>
      </c>
    </row>
    <row r="5" spans="1:13" x14ac:dyDescent="0.2">
      <c r="A5" s="563" t="s">
        <v>544</v>
      </c>
      <c r="B5" s="550">
        <v>5.353210526315789</v>
      </c>
      <c r="C5" s="550">
        <v>2.618347826086957</v>
      </c>
      <c r="D5" s="550">
        <v>2.662666666666667</v>
      </c>
      <c r="E5" s="550">
        <v>2.9111500000000001</v>
      </c>
      <c r="F5" s="550">
        <v>3.2576363636363639</v>
      </c>
      <c r="G5" s="550">
        <v>3.8396190476190473</v>
      </c>
      <c r="H5" s="550">
        <v>4.0652727272727276</v>
      </c>
      <c r="I5" s="550">
        <v>5.1609047619047619</v>
      </c>
      <c r="J5" s="550">
        <v>5.5246666666666666</v>
      </c>
      <c r="K5" s="550">
        <v>5.0506500000000001</v>
      </c>
      <c r="L5" s="550">
        <v>3.7578181818181817</v>
      </c>
      <c r="M5" s="550">
        <v>4.3823999999999996</v>
      </c>
    </row>
    <row r="6" spans="1:13" x14ac:dyDescent="0.2">
      <c r="A6" s="18" t="s">
        <v>545</v>
      </c>
      <c r="B6" s="550">
        <v>46.071500000000007</v>
      </c>
      <c r="C6" s="550">
        <v>45.19130434782609</v>
      </c>
      <c r="D6" s="550">
        <v>55.897499999999994</v>
      </c>
      <c r="E6" s="550">
        <v>65.784210526315789</v>
      </c>
      <c r="F6" s="550">
        <v>72.249090909090924</v>
      </c>
      <c r="G6" s="550">
        <v>90.462727272727264</v>
      </c>
      <c r="H6" s="550">
        <v>109.64761904761906</v>
      </c>
      <c r="I6" s="550">
        <v>157.72499999999999</v>
      </c>
      <c r="J6" s="550">
        <v>207.20714285714288</v>
      </c>
      <c r="K6" s="550">
        <v>200.98863636363637</v>
      </c>
      <c r="L6" s="550">
        <v>276.63809523809522</v>
      </c>
      <c r="M6" s="550">
        <v>202.77249999999998</v>
      </c>
    </row>
    <row r="7" spans="1:13" x14ac:dyDescent="0.2">
      <c r="A7" s="525" t="s">
        <v>546</v>
      </c>
      <c r="B7" s="550">
        <v>17.413499999999999</v>
      </c>
      <c r="C7" s="550">
        <v>17.796521739130434</v>
      </c>
      <c r="D7" s="550">
        <v>20.845714285714287</v>
      </c>
      <c r="E7" s="550">
        <v>25.267142857142858</v>
      </c>
      <c r="F7" s="550">
        <v>29.239090909090908</v>
      </c>
      <c r="G7" s="550">
        <v>36.212727272727271</v>
      </c>
      <c r="H7" s="550">
        <v>44.306666666666665</v>
      </c>
      <c r="I7" s="550">
        <v>64.826363636363638</v>
      </c>
      <c r="J7" s="550">
        <v>87.698095238095249</v>
      </c>
      <c r="K7" s="550">
        <v>81.949090909090913</v>
      </c>
      <c r="L7" s="550">
        <v>113.03428571428573</v>
      </c>
      <c r="M7" s="590">
        <v>85.078000000000003</v>
      </c>
    </row>
    <row r="8" spans="1:13" x14ac:dyDescent="0.2">
      <c r="A8" s="449" t="s">
        <v>547</v>
      </c>
      <c r="B8" s="591">
        <v>16.732142857142854</v>
      </c>
      <c r="C8" s="591">
        <v>17.434516129032257</v>
      </c>
      <c r="D8" s="591">
        <v>21.117333333333338</v>
      </c>
      <c r="E8" s="591">
        <v>24.946451612903232</v>
      </c>
      <c r="F8" s="591">
        <v>28.896666666666661</v>
      </c>
      <c r="G8" s="591">
        <v>36.558709677419358</v>
      </c>
      <c r="H8" s="591">
        <v>44.841935483870984</v>
      </c>
      <c r="I8" s="591">
        <v>65.238</v>
      </c>
      <c r="J8" s="591">
        <v>86.793548387096806</v>
      </c>
      <c r="K8" s="591">
        <v>84.291000000000011</v>
      </c>
      <c r="L8" s="591">
        <v>111.13838709677421</v>
      </c>
      <c r="M8" s="591">
        <v>83.622580645161264</v>
      </c>
    </row>
    <row r="9" spans="1:13" x14ac:dyDescent="0.2">
      <c r="M9" s="161" t="s">
        <v>548</v>
      </c>
    </row>
    <row r="10" spans="1:13" x14ac:dyDescent="0.2">
      <c r="A10" s="45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G14" sqref="G14"/>
    </sheetView>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52">
        <f>INDICE!A3</f>
        <v>44562</v>
      </c>
      <c r="C3" s="853">
        <v>41671</v>
      </c>
      <c r="D3" s="852">
        <f>DATE(YEAR(B3),MONTH(B3)-1,1)</f>
        <v>44531</v>
      </c>
      <c r="E3" s="853"/>
      <c r="F3" s="852">
        <f>DATE(YEAR(B3)-1,MONTH(B3),1)</f>
        <v>44197</v>
      </c>
      <c r="G3" s="853"/>
      <c r="H3" s="802" t="s">
        <v>424</v>
      </c>
      <c r="I3" s="80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40">
        <f>D3</f>
        <v>44531</v>
      </c>
      <c r="I4" s="287">
        <f>F3</f>
        <v>44197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368</v>
      </c>
      <c r="B5" s="241">
        <v>4903.6409999999996</v>
      </c>
      <c r="C5" s="454">
        <v>33.366395973529741</v>
      </c>
      <c r="D5" s="241">
        <v>4848.1880000000001</v>
      </c>
      <c r="E5" s="454">
        <v>34.074214951182917</v>
      </c>
      <c r="F5" s="241">
        <v>5854</v>
      </c>
      <c r="G5" s="454">
        <v>34.225912067352667</v>
      </c>
      <c r="H5" s="642">
        <v>1.1437881534296839</v>
      </c>
      <c r="I5" s="247">
        <v>-16.234352579432873</v>
      </c>
      <c r="K5" s="246"/>
    </row>
    <row r="6" spans="1:71" s="13" customFormat="1" ht="15" x14ac:dyDescent="0.2">
      <c r="A6" s="16" t="s">
        <v>117</v>
      </c>
      <c r="B6" s="241">
        <v>9792.7049999999999</v>
      </c>
      <c r="C6" s="454">
        <v>66.633604026470252</v>
      </c>
      <c r="D6" s="241">
        <v>9380.1309999999994</v>
      </c>
      <c r="E6" s="454">
        <v>65.925785048817076</v>
      </c>
      <c r="F6" s="241">
        <v>11250</v>
      </c>
      <c r="G6" s="454">
        <v>65.774087932647333</v>
      </c>
      <c r="H6" s="247">
        <v>4.3983820695041524</v>
      </c>
      <c r="I6" s="247">
        <v>-12.953733333333334</v>
      </c>
      <c r="K6" s="246"/>
    </row>
    <row r="7" spans="1:71" s="69" customFormat="1" ht="12.75" x14ac:dyDescent="0.2">
      <c r="A7" s="76" t="s">
        <v>114</v>
      </c>
      <c r="B7" s="77">
        <v>14696.346</v>
      </c>
      <c r="C7" s="78">
        <v>100</v>
      </c>
      <c r="D7" s="77">
        <v>14228.319</v>
      </c>
      <c r="E7" s="78">
        <v>100</v>
      </c>
      <c r="F7" s="77">
        <v>17104</v>
      </c>
      <c r="G7" s="78">
        <v>100</v>
      </c>
      <c r="H7" s="78">
        <v>3.2894047427528159</v>
      </c>
      <c r="I7" s="643">
        <v>-14.076555191768009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221</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2" t="s">
        <v>497</v>
      </c>
      <c r="B9" s="244"/>
      <c r="C9" s="245"/>
      <c r="D9" s="244"/>
      <c r="E9" s="244"/>
      <c r="F9" s="244"/>
      <c r="G9" s="244"/>
      <c r="H9" s="244"/>
      <c r="I9" s="244"/>
      <c r="J9" s="244"/>
      <c r="K9" s="244"/>
      <c r="L9" s="244"/>
    </row>
    <row r="10" spans="1:71" x14ac:dyDescent="0.2">
      <c r="A10" s="453" t="s">
        <v>467</v>
      </c>
    </row>
    <row r="11" spans="1:71" x14ac:dyDescent="0.2">
      <c r="A11" s="452" t="s">
        <v>536</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election activeCell="I15" sqref="I15"/>
    </sheetView>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52">
        <f>INDICE!A3</f>
        <v>44562</v>
      </c>
      <c r="C3" s="853">
        <v>41671</v>
      </c>
      <c r="D3" s="852">
        <f>DATE(YEAR(B3),MONTH(B3)-1,1)</f>
        <v>44531</v>
      </c>
      <c r="E3" s="853"/>
      <c r="F3" s="852">
        <f>DATE(YEAR(B3)-1,MONTH(B3),1)</f>
        <v>44197</v>
      </c>
      <c r="G3" s="853"/>
      <c r="H3" s="802" t="s">
        <v>424</v>
      </c>
      <c r="I3" s="80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44531</v>
      </c>
      <c r="I4" s="287">
        <f>F3</f>
        <v>44197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469</v>
      </c>
      <c r="B5" s="241">
        <v>5579.5450000000001</v>
      </c>
      <c r="C5" s="454">
        <v>39.231594716447141</v>
      </c>
      <c r="D5" s="241">
        <v>5617.57</v>
      </c>
      <c r="E5" s="454">
        <v>40.711168160776168</v>
      </c>
      <c r="F5" s="241">
        <v>6203</v>
      </c>
      <c r="G5" s="454">
        <v>37.648522381408981</v>
      </c>
      <c r="H5" s="402">
        <v>-0.67689410189814525</v>
      </c>
      <c r="I5" s="694">
        <v>-10.050862485893921</v>
      </c>
      <c r="K5" s="246"/>
    </row>
    <row r="6" spans="1:71" s="13" customFormat="1" ht="15" x14ac:dyDescent="0.2">
      <c r="A6" s="16" t="s">
        <v>519</v>
      </c>
      <c r="B6" s="241">
        <v>8642.5253500000108</v>
      </c>
      <c r="C6" s="454">
        <v>60.768405283552852</v>
      </c>
      <c r="D6" s="241">
        <v>8181.0269300000054</v>
      </c>
      <c r="E6" s="454">
        <v>59.288831839223832</v>
      </c>
      <c r="F6" s="241">
        <v>10273.078229999996</v>
      </c>
      <c r="G6" s="454">
        <v>62.351477618591019</v>
      </c>
      <c r="H6" s="402">
        <v>5.6410817853157349</v>
      </c>
      <c r="I6" s="402">
        <v>-15.872096400846598</v>
      </c>
      <c r="K6" s="246"/>
    </row>
    <row r="7" spans="1:71" s="69" customFormat="1" ht="12.75" x14ac:dyDescent="0.2">
      <c r="A7" s="76" t="s">
        <v>114</v>
      </c>
      <c r="B7" s="77">
        <v>14222.070350000011</v>
      </c>
      <c r="C7" s="78">
        <v>100</v>
      </c>
      <c r="D7" s="77">
        <v>13798.596930000005</v>
      </c>
      <c r="E7" s="78">
        <v>100</v>
      </c>
      <c r="F7" s="77">
        <v>16476.078229999996</v>
      </c>
      <c r="G7" s="78">
        <v>100</v>
      </c>
      <c r="H7" s="78">
        <v>3.0689599975148019</v>
      </c>
      <c r="I7" s="78">
        <v>-13.680487847501469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2" t="s">
        <v>497</v>
      </c>
    </row>
    <row r="10" spans="1:71" x14ac:dyDescent="0.2">
      <c r="A10" s="452" t="s">
        <v>467</v>
      </c>
    </row>
    <row r="11" spans="1:71" x14ac:dyDescent="0.2">
      <c r="A11" s="438" t="s">
        <v>536</v>
      </c>
    </row>
    <row r="12" spans="1:71" x14ac:dyDescent="0.2">
      <c r="C12" s="1" t="s">
        <v>372</v>
      </c>
    </row>
  </sheetData>
  <mergeCells count="4">
    <mergeCell ref="B3:C3"/>
    <mergeCell ref="D3:E3"/>
    <mergeCell ref="F3:G3"/>
    <mergeCell ref="H3:I3"/>
  </mergeCells>
  <conditionalFormatting sqref="I5">
    <cfRule type="cellIs" dxfId="4" priority="3" operator="between">
      <formula>-0.5</formula>
      <formula>0.5</formula>
    </cfRule>
    <cfRule type="cellIs" dxfId="3"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N34" sqref="N34"/>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41" t="s">
        <v>506</v>
      </c>
      <c r="B1" s="841"/>
      <c r="C1" s="841"/>
      <c r="D1" s="841"/>
      <c r="E1" s="841"/>
      <c r="F1" s="841"/>
    </row>
    <row r="2" spans="1:9" x14ac:dyDescent="0.2">
      <c r="A2" s="842"/>
      <c r="B2" s="842"/>
      <c r="C2" s="842"/>
      <c r="D2" s="842"/>
      <c r="E2" s="842"/>
      <c r="F2" s="842"/>
      <c r="I2" s="161" t="s">
        <v>468</v>
      </c>
    </row>
    <row r="3" spans="1:9" x14ac:dyDescent="0.2">
      <c r="A3" s="255"/>
      <c r="B3" s="257"/>
      <c r="C3" s="257"/>
      <c r="D3" s="809">
        <f>INDICE!A3</f>
        <v>44562</v>
      </c>
      <c r="E3" s="809">
        <v>41671</v>
      </c>
      <c r="F3" s="809">
        <f>DATE(YEAR(D3),MONTH(D3)-1,1)</f>
        <v>44531</v>
      </c>
      <c r="G3" s="809"/>
      <c r="H3" s="812">
        <f>DATE(YEAR(D3)-1,MONTH(D3),1)</f>
        <v>44197</v>
      </c>
      <c r="I3" s="812"/>
    </row>
    <row r="4" spans="1:9" x14ac:dyDescent="0.2">
      <c r="A4" s="221"/>
      <c r="B4" s="222"/>
      <c r="C4" s="222"/>
      <c r="D4" s="82" t="s">
        <v>371</v>
      </c>
      <c r="E4" s="184" t="s">
        <v>106</v>
      </c>
      <c r="F4" s="82" t="s">
        <v>371</v>
      </c>
      <c r="G4" s="184" t="s">
        <v>106</v>
      </c>
      <c r="H4" s="82" t="s">
        <v>371</v>
      </c>
      <c r="I4" s="184" t="s">
        <v>106</v>
      </c>
    </row>
    <row r="5" spans="1:9" x14ac:dyDescent="0.2">
      <c r="A5" s="551" t="s">
        <v>370</v>
      </c>
      <c r="B5" s="166"/>
      <c r="C5" s="166"/>
      <c r="D5" s="402">
        <v>119.32047814169367</v>
      </c>
      <c r="E5" s="457">
        <v>100</v>
      </c>
      <c r="F5" s="402">
        <v>114.68377067168755</v>
      </c>
      <c r="G5" s="457">
        <v>100</v>
      </c>
      <c r="H5" s="402">
        <v>106.13063204005007</v>
      </c>
      <c r="I5" s="457">
        <v>100</v>
      </c>
    </row>
    <row r="6" spans="1:9" x14ac:dyDescent="0.2">
      <c r="A6" s="592" t="s">
        <v>465</v>
      </c>
      <c r="B6" s="166"/>
      <c r="C6" s="166"/>
      <c r="D6" s="402">
        <v>73.803045017076812</v>
      </c>
      <c r="E6" s="457">
        <v>61.852790205412454</v>
      </c>
      <c r="F6" s="402">
        <v>68.847159313424996</v>
      </c>
      <c r="G6" s="457">
        <v>60.03217273917344</v>
      </c>
      <c r="H6" s="402">
        <v>66.053128911138913</v>
      </c>
      <c r="I6" s="457">
        <v>62.237572359140124</v>
      </c>
    </row>
    <row r="7" spans="1:9" x14ac:dyDescent="0.2">
      <c r="A7" s="592" t="s">
        <v>466</v>
      </c>
      <c r="B7" s="166"/>
      <c r="C7" s="166"/>
      <c r="D7" s="402">
        <v>45.517433124616872</v>
      </c>
      <c r="E7" s="457">
        <v>38.147209794587553</v>
      </c>
      <c r="F7" s="402">
        <v>45.836611358262552</v>
      </c>
      <c r="G7" s="457">
        <v>39.96782726082656</v>
      </c>
      <c r="H7" s="402">
        <v>40.077503128911133</v>
      </c>
      <c r="I7" s="457">
        <v>37.762427640859855</v>
      </c>
    </row>
    <row r="8" spans="1:9" x14ac:dyDescent="0.2">
      <c r="A8" s="552" t="s">
        <v>618</v>
      </c>
      <c r="B8" s="254"/>
      <c r="C8" s="254"/>
      <c r="D8" s="450">
        <v>90</v>
      </c>
      <c r="E8" s="458"/>
      <c r="F8" s="450">
        <v>90</v>
      </c>
      <c r="G8" s="458"/>
      <c r="H8" s="450">
        <v>90</v>
      </c>
      <c r="I8" s="458"/>
    </row>
    <row r="9" spans="1:9" x14ac:dyDescent="0.2">
      <c r="B9" s="133"/>
      <c r="C9" s="133"/>
      <c r="D9" s="133"/>
      <c r="E9" s="226"/>
      <c r="I9" s="161" t="s">
        <v>221</v>
      </c>
    </row>
    <row r="10" spans="1:9" x14ac:dyDescent="0.2">
      <c r="A10" s="409" t="s">
        <v>580</v>
      </c>
      <c r="B10" s="252"/>
      <c r="C10" s="252"/>
      <c r="D10" s="252"/>
      <c r="E10" s="252"/>
      <c r="F10" s="252"/>
      <c r="G10" s="252"/>
      <c r="H10" s="252"/>
      <c r="I10" s="252"/>
    </row>
    <row r="11" spans="1:9" x14ac:dyDescent="0.2">
      <c r="A11" s="409" t="s">
        <v>557</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41" t="s">
        <v>469</v>
      </c>
      <c r="B1" s="841"/>
      <c r="C1" s="841"/>
      <c r="D1" s="841"/>
      <c r="E1" s="256"/>
      <c r="F1" s="1"/>
      <c r="G1" s="1"/>
      <c r="H1" s="1"/>
      <c r="I1" s="1"/>
    </row>
    <row r="2" spans="1:40" ht="15" x14ac:dyDescent="0.2">
      <c r="A2" s="841"/>
      <c r="B2" s="841"/>
      <c r="C2" s="841"/>
      <c r="D2" s="841"/>
      <c r="E2" s="256"/>
      <c r="F2" s="1"/>
      <c r="G2" s="212"/>
      <c r="H2" s="251"/>
      <c r="I2" s="250" t="s">
        <v>151</v>
      </c>
    </row>
    <row r="3" spans="1:40" x14ac:dyDescent="0.2">
      <c r="A3" s="255"/>
      <c r="B3" s="852">
        <f>INDICE!A3</f>
        <v>44562</v>
      </c>
      <c r="C3" s="853">
        <v>41671</v>
      </c>
      <c r="D3" s="852">
        <f>DATE(YEAR(B3),MONTH(B3)-1,1)</f>
        <v>44531</v>
      </c>
      <c r="E3" s="853"/>
      <c r="F3" s="852">
        <f>DATE(YEAR(B3)-1,MONTH(B3),1)</f>
        <v>44197</v>
      </c>
      <c r="G3" s="853"/>
      <c r="H3" s="802" t="s">
        <v>424</v>
      </c>
      <c r="I3" s="802"/>
    </row>
    <row r="4" spans="1:40" x14ac:dyDescent="0.2">
      <c r="A4" s="221"/>
      <c r="B4" s="184" t="s">
        <v>47</v>
      </c>
      <c r="C4" s="184" t="s">
        <v>106</v>
      </c>
      <c r="D4" s="184" t="s">
        <v>47</v>
      </c>
      <c r="E4" s="184" t="s">
        <v>106</v>
      </c>
      <c r="F4" s="184" t="s">
        <v>47</v>
      </c>
      <c r="G4" s="184" t="s">
        <v>106</v>
      </c>
      <c r="H4" s="731">
        <f>D3</f>
        <v>44531</v>
      </c>
      <c r="I4" s="731">
        <f>F3</f>
        <v>44197</v>
      </c>
    </row>
    <row r="5" spans="1:40" x14ac:dyDescent="0.2">
      <c r="A5" s="551" t="s">
        <v>48</v>
      </c>
      <c r="B5" s="240">
        <v>441.37799999999999</v>
      </c>
      <c r="C5" s="247">
        <v>7.9106450436370697</v>
      </c>
      <c r="D5" s="240">
        <v>441.37799999999999</v>
      </c>
      <c r="E5" s="247">
        <v>7.8570983539145933</v>
      </c>
      <c r="F5" s="240">
        <v>436</v>
      </c>
      <c r="G5" s="247">
        <v>7.0288570046751566</v>
      </c>
      <c r="H5" s="439">
        <v>0</v>
      </c>
      <c r="I5" s="402">
        <v>1.2334862385321068</v>
      </c>
    </row>
    <row r="6" spans="1:40" x14ac:dyDescent="0.2">
      <c r="A6" s="592" t="s">
        <v>49</v>
      </c>
      <c r="B6" s="240">
        <v>333.65899999999999</v>
      </c>
      <c r="C6" s="247">
        <v>5.9800395910419217</v>
      </c>
      <c r="D6" s="240">
        <v>333.65899999999999</v>
      </c>
      <c r="E6" s="247">
        <v>5.9395610557589853</v>
      </c>
      <c r="F6" s="240">
        <v>336</v>
      </c>
      <c r="G6" s="247">
        <v>5.4167338384652588</v>
      </c>
      <c r="H6" s="447">
        <v>0</v>
      </c>
      <c r="I6" s="402">
        <v>-0.69672619047619289</v>
      </c>
    </row>
    <row r="7" spans="1:40" x14ac:dyDescent="0.2">
      <c r="A7" s="592" t="s">
        <v>122</v>
      </c>
      <c r="B7" s="240">
        <v>3178.4160000000002</v>
      </c>
      <c r="C7" s="247">
        <v>56.965505251772321</v>
      </c>
      <c r="D7" s="240">
        <v>3216.4409999999998</v>
      </c>
      <c r="E7" s="247">
        <v>57.256803208504749</v>
      </c>
      <c r="F7" s="240">
        <v>3416</v>
      </c>
      <c r="G7" s="247">
        <v>55.070127357730122</v>
      </c>
      <c r="H7" s="447">
        <v>-1.1822072906047285</v>
      </c>
      <c r="I7" s="694">
        <v>-6.9550351288056156</v>
      </c>
    </row>
    <row r="8" spans="1:40" x14ac:dyDescent="0.2">
      <c r="A8" s="592" t="s">
        <v>123</v>
      </c>
      <c r="B8" s="240">
        <v>35</v>
      </c>
      <c r="C8" s="247">
        <v>0.6272912934656858</v>
      </c>
      <c r="D8" s="240">
        <v>35</v>
      </c>
      <c r="E8" s="247">
        <v>0.62304519569849592</v>
      </c>
      <c r="F8" s="240">
        <v>93</v>
      </c>
      <c r="G8" s="247">
        <v>1.4992745445752056</v>
      </c>
      <c r="H8" s="439">
        <v>0</v>
      </c>
      <c r="I8" s="402">
        <v>-62.365591397849464</v>
      </c>
    </row>
    <row r="9" spans="1:40" x14ac:dyDescent="0.2">
      <c r="A9" s="552" t="s">
        <v>369</v>
      </c>
      <c r="B9" s="450">
        <v>1591.0920000000001</v>
      </c>
      <c r="C9" s="455">
        <v>28.516518820083004</v>
      </c>
      <c r="D9" s="450">
        <v>1591.0920000000001</v>
      </c>
      <c r="E9" s="455">
        <v>28.323492186123183</v>
      </c>
      <c r="F9" s="450">
        <v>1922</v>
      </c>
      <c r="G9" s="455">
        <v>30.985007254554247</v>
      </c>
      <c r="H9" s="439">
        <v>0</v>
      </c>
      <c r="I9" s="456">
        <v>-17.216857440166486</v>
      </c>
    </row>
    <row r="10" spans="1:40" s="69" customFormat="1" x14ac:dyDescent="0.2">
      <c r="A10" s="76" t="s">
        <v>114</v>
      </c>
      <c r="B10" s="77">
        <v>5579.5450000000001</v>
      </c>
      <c r="C10" s="253">
        <v>100</v>
      </c>
      <c r="D10" s="77">
        <v>5617.57</v>
      </c>
      <c r="E10" s="253">
        <v>100</v>
      </c>
      <c r="F10" s="77">
        <v>6203</v>
      </c>
      <c r="G10" s="253">
        <v>100</v>
      </c>
      <c r="H10" s="643">
        <v>-0.67689410189814525</v>
      </c>
      <c r="I10" s="78">
        <v>-10.050862485893921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221</v>
      </c>
    </row>
    <row r="12" spans="1:40" s="243" customFormat="1" ht="12.75" x14ac:dyDescent="0.2">
      <c r="A12" s="453" t="s">
        <v>497</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467</v>
      </c>
      <c r="B13" s="252"/>
      <c r="C13" s="252"/>
      <c r="D13" s="252"/>
      <c r="E13" s="252"/>
      <c r="F13" s="252"/>
      <c r="G13" s="252"/>
      <c r="H13" s="252"/>
      <c r="I13" s="252"/>
    </row>
    <row r="14" spans="1:40" x14ac:dyDescent="0.2">
      <c r="A14" s="438" t="s">
        <v>535</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I9">
    <cfRule type="cellIs" dxfId="2" priority="24" operator="equal">
      <formula>0</formula>
    </cfRule>
  </conditionalFormatting>
  <conditionalFormatting sqref="I7">
    <cfRule type="cellIs" dxfId="1" priority="5" operator="between">
      <formula>-0.5</formula>
      <formula>0.5</formula>
    </cfRule>
    <cfRule type="cellIs" dxfId="0" priority="6"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841" t="s">
        <v>40</v>
      </c>
      <c r="B1" s="841"/>
      <c r="C1" s="841"/>
      <c r="D1" s="11"/>
      <c r="E1" s="11"/>
      <c r="F1" s="11"/>
      <c r="G1" s="11"/>
      <c r="H1" s="11"/>
      <c r="I1" s="11"/>
      <c r="J1" s="11"/>
      <c r="K1" s="11"/>
      <c r="L1" s="11"/>
    </row>
    <row r="2" spans="1:47" x14ac:dyDescent="0.2">
      <c r="A2" s="841"/>
      <c r="B2" s="841"/>
      <c r="C2" s="841"/>
      <c r="D2" s="261"/>
      <c r="E2" s="11"/>
      <c r="F2" s="11"/>
      <c r="H2" s="11"/>
      <c r="I2" s="11"/>
      <c r="J2" s="11"/>
      <c r="K2" s="11"/>
    </row>
    <row r="3" spans="1:47" x14ac:dyDescent="0.2">
      <c r="A3" s="260"/>
      <c r="B3" s="11"/>
      <c r="C3" s="11"/>
      <c r="D3" s="11"/>
      <c r="E3" s="11"/>
      <c r="F3" s="11"/>
      <c r="G3" s="11"/>
      <c r="H3" s="228"/>
      <c r="I3" s="250" t="s">
        <v>499</v>
      </c>
      <c r="J3" s="11"/>
      <c r="K3" s="11"/>
      <c r="L3" s="11"/>
    </row>
    <row r="4" spans="1:47" x14ac:dyDescent="0.2">
      <c r="A4" s="11"/>
      <c r="B4" s="852">
        <f>INDICE!A3</f>
        <v>44562</v>
      </c>
      <c r="C4" s="853">
        <v>41671</v>
      </c>
      <c r="D4" s="852">
        <f>DATE(YEAR(B4),MONTH(B4)-1,1)</f>
        <v>44531</v>
      </c>
      <c r="E4" s="853"/>
      <c r="F4" s="852">
        <f>DATE(YEAR(B4)-1,MONTH(B4),1)</f>
        <v>44197</v>
      </c>
      <c r="G4" s="853"/>
      <c r="H4" s="802" t="s">
        <v>424</v>
      </c>
      <c r="I4" s="802"/>
      <c r="J4" s="11"/>
      <c r="K4" s="11"/>
      <c r="L4" s="11"/>
    </row>
    <row r="5" spans="1:47" x14ac:dyDescent="0.2">
      <c r="A5" s="260"/>
      <c r="B5" s="184" t="s">
        <v>54</v>
      </c>
      <c r="C5" s="184" t="s">
        <v>106</v>
      </c>
      <c r="D5" s="184" t="s">
        <v>54</v>
      </c>
      <c r="E5" s="184" t="s">
        <v>106</v>
      </c>
      <c r="F5" s="184" t="s">
        <v>54</v>
      </c>
      <c r="G5" s="184" t="s">
        <v>106</v>
      </c>
      <c r="H5" s="287">
        <f>D4</f>
        <v>44531</v>
      </c>
      <c r="I5" s="287">
        <f>F4</f>
        <v>44197</v>
      </c>
      <c r="J5" s="11"/>
      <c r="K5" s="11"/>
      <c r="L5" s="11"/>
    </row>
    <row r="6" spans="1:47" ht="15" customHeight="1" x14ac:dyDescent="0.2">
      <c r="A6" s="11" t="s">
        <v>374</v>
      </c>
      <c r="B6" s="230">
        <v>9762.3678500000024</v>
      </c>
      <c r="C6" s="229">
        <v>32.03082159093357</v>
      </c>
      <c r="D6" s="230">
        <v>15588.30575</v>
      </c>
      <c r="E6" s="229">
        <v>40.708438948100515</v>
      </c>
      <c r="F6" s="230">
        <v>7051.3997199999994</v>
      </c>
      <c r="G6" s="229">
        <v>22.458019668117423</v>
      </c>
      <c r="H6" s="229">
        <v>-37.37377232288376</v>
      </c>
      <c r="I6" s="229">
        <v>38.445815549370153</v>
      </c>
      <c r="J6" s="11"/>
      <c r="K6" s="11"/>
      <c r="L6" s="11"/>
    </row>
    <row r="7" spans="1:47" x14ac:dyDescent="0.2">
      <c r="A7" s="259" t="s">
        <v>373</v>
      </c>
      <c r="B7" s="230">
        <v>20715.675999999999</v>
      </c>
      <c r="C7" s="229">
        <v>67.96917840906643</v>
      </c>
      <c r="D7" s="230">
        <v>22704.260000000002</v>
      </c>
      <c r="E7" s="229">
        <v>59.291561051899478</v>
      </c>
      <c r="F7" s="230">
        <v>24346.737000000001</v>
      </c>
      <c r="G7" s="229">
        <v>77.54198033188257</v>
      </c>
      <c r="H7" s="681">
        <v>-8.7586382467431338</v>
      </c>
      <c r="I7" s="681">
        <v>-14.913953356460052</v>
      </c>
      <c r="J7" s="11"/>
      <c r="K7" s="11"/>
      <c r="L7" s="11"/>
    </row>
    <row r="8" spans="1:47" x14ac:dyDescent="0.2">
      <c r="A8" s="173" t="s">
        <v>114</v>
      </c>
      <c r="B8" s="174">
        <v>30478.043850000002</v>
      </c>
      <c r="C8" s="175">
        <v>100</v>
      </c>
      <c r="D8" s="174">
        <v>38292.565750000002</v>
      </c>
      <c r="E8" s="175">
        <v>100</v>
      </c>
      <c r="F8" s="174">
        <v>31398.136720000002</v>
      </c>
      <c r="G8" s="175">
        <v>100</v>
      </c>
      <c r="H8" s="78">
        <v>-20.407412632045947</v>
      </c>
      <c r="I8" s="78">
        <v>-2.9304059607267048</v>
      </c>
      <c r="J8" s="230"/>
      <c r="K8" s="11"/>
    </row>
    <row r="9" spans="1:47" s="243" customFormat="1" x14ac:dyDescent="0.2">
      <c r="A9" s="11"/>
      <c r="B9" s="11"/>
      <c r="C9" s="11"/>
      <c r="D9" s="11"/>
      <c r="E9" s="11"/>
      <c r="F9" s="11"/>
      <c r="H9" s="11"/>
      <c r="I9" s="161" t="s">
        <v>221</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3" t="s">
        <v>497</v>
      </c>
      <c r="B10" s="244"/>
      <c r="C10" s="245"/>
      <c r="D10" s="244"/>
      <c r="E10" s="244"/>
      <c r="F10" s="244"/>
      <c r="G10" s="244"/>
      <c r="H10" s="11"/>
      <c r="I10" s="11"/>
      <c r="J10" s="11"/>
      <c r="K10" s="11"/>
      <c r="L10" s="11"/>
    </row>
    <row r="11" spans="1:47" x14ac:dyDescent="0.2">
      <c r="A11" s="133" t="s">
        <v>498</v>
      </c>
      <c r="B11" s="11"/>
      <c r="C11" s="258"/>
      <c r="D11" s="11"/>
      <c r="E11" s="11"/>
      <c r="F11" s="11"/>
      <c r="G11" s="11"/>
      <c r="H11" s="11"/>
      <c r="I11" s="11"/>
      <c r="J11" s="11"/>
      <c r="K11" s="11"/>
      <c r="L11" s="11"/>
    </row>
    <row r="12" spans="1:47" x14ac:dyDescent="0.2">
      <c r="A12" s="133" t="s">
        <v>467</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684"/>
      <c r="C14" s="11"/>
      <c r="D14" s="230"/>
      <c r="E14" s="230"/>
      <c r="F14" s="632"/>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372</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topLeftCell="A20"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54" t="s">
        <v>1</v>
      </c>
      <c r="B1" s="854"/>
      <c r="C1" s="854"/>
      <c r="D1" s="854"/>
      <c r="E1" s="262"/>
      <c r="F1" s="262"/>
      <c r="G1" s="263"/>
    </row>
    <row r="2" spans="1:7" x14ac:dyDescent="0.2">
      <c r="A2" s="854"/>
      <c r="B2" s="854"/>
      <c r="C2" s="854"/>
      <c r="D2" s="854"/>
      <c r="E2" s="263"/>
      <c r="F2" s="263"/>
      <c r="G2" s="263"/>
    </row>
    <row r="3" spans="1:7" x14ac:dyDescent="0.2">
      <c r="A3" s="408"/>
      <c r="B3" s="408"/>
      <c r="C3" s="408"/>
      <c r="D3" s="263"/>
      <c r="E3" s="263"/>
      <c r="F3" s="263"/>
      <c r="G3" s="263"/>
    </row>
    <row r="4" spans="1:7" x14ac:dyDescent="0.2">
      <c r="A4" s="262" t="s">
        <v>375</v>
      </c>
      <c r="B4" s="263"/>
      <c r="C4" s="263"/>
      <c r="D4" s="263"/>
      <c r="E4" s="263"/>
      <c r="F4" s="263"/>
      <c r="G4" s="263"/>
    </row>
    <row r="5" spans="1:7" x14ac:dyDescent="0.2">
      <c r="A5" s="264"/>
      <c r="B5" s="264" t="s">
        <v>376</v>
      </c>
      <c r="C5" s="264" t="s">
        <v>377</v>
      </c>
      <c r="D5" s="264" t="s">
        <v>378</v>
      </c>
      <c r="E5" s="264" t="s">
        <v>379</v>
      </c>
      <c r="F5" s="264" t="s">
        <v>54</v>
      </c>
      <c r="G5" s="263"/>
    </row>
    <row r="6" spans="1:7" x14ac:dyDescent="0.2">
      <c r="A6" s="265" t="s">
        <v>376</v>
      </c>
      <c r="B6" s="266">
        <v>1</v>
      </c>
      <c r="C6" s="266">
        <v>238.8</v>
      </c>
      <c r="D6" s="266">
        <v>0.23880000000000001</v>
      </c>
      <c r="E6" s="267" t="s">
        <v>380</v>
      </c>
      <c r="F6" s="267">
        <v>0.27779999999999999</v>
      </c>
      <c r="G6" s="263"/>
    </row>
    <row r="7" spans="1:7" x14ac:dyDescent="0.2">
      <c r="A7" s="262" t="s">
        <v>377</v>
      </c>
      <c r="B7" s="268" t="s">
        <v>381</v>
      </c>
      <c r="C7" s="263">
        <v>1</v>
      </c>
      <c r="D7" s="269" t="s">
        <v>382</v>
      </c>
      <c r="E7" s="269" t="s">
        <v>383</v>
      </c>
      <c r="F7" s="268" t="s">
        <v>384</v>
      </c>
      <c r="G7" s="263"/>
    </row>
    <row r="8" spans="1:7" x14ac:dyDescent="0.2">
      <c r="A8" s="262" t="s">
        <v>378</v>
      </c>
      <c r="B8" s="268">
        <v>4.1867999999999999</v>
      </c>
      <c r="C8" s="269" t="s">
        <v>385</v>
      </c>
      <c r="D8" s="263">
        <v>1</v>
      </c>
      <c r="E8" s="269" t="s">
        <v>386</v>
      </c>
      <c r="F8" s="268">
        <v>1.163</v>
      </c>
      <c r="G8" s="263"/>
    </row>
    <row r="9" spans="1:7" x14ac:dyDescent="0.2">
      <c r="A9" s="262" t="s">
        <v>379</v>
      </c>
      <c r="B9" s="268" t="s">
        <v>387</v>
      </c>
      <c r="C9" s="269" t="s">
        <v>388</v>
      </c>
      <c r="D9" s="269" t="s">
        <v>389</v>
      </c>
      <c r="E9" s="268">
        <v>1</v>
      </c>
      <c r="F9" s="270">
        <v>11630</v>
      </c>
      <c r="G9" s="263"/>
    </row>
    <row r="10" spans="1:7" x14ac:dyDescent="0.2">
      <c r="A10" s="271" t="s">
        <v>54</v>
      </c>
      <c r="B10" s="272">
        <v>3.6</v>
      </c>
      <c r="C10" s="272">
        <v>860</v>
      </c>
      <c r="D10" s="272">
        <v>0.86</v>
      </c>
      <c r="E10" s="273" t="s">
        <v>390</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391</v>
      </c>
      <c r="B13" s="263"/>
      <c r="C13" s="263"/>
      <c r="D13" s="263"/>
      <c r="E13" s="263"/>
      <c r="F13" s="263"/>
      <c r="G13" s="263"/>
    </row>
    <row r="14" spans="1:7" x14ac:dyDescent="0.2">
      <c r="A14" s="264"/>
      <c r="B14" s="274" t="s">
        <v>392</v>
      </c>
      <c r="C14" s="264" t="s">
        <v>393</v>
      </c>
      <c r="D14" s="264" t="s">
        <v>394</v>
      </c>
      <c r="E14" s="264" t="s">
        <v>395</v>
      </c>
      <c r="F14" s="264" t="s">
        <v>396</v>
      </c>
      <c r="G14" s="263"/>
    </row>
    <row r="15" spans="1:7" x14ac:dyDescent="0.2">
      <c r="A15" s="265" t="s">
        <v>392</v>
      </c>
      <c r="B15" s="266">
        <v>1</v>
      </c>
      <c r="C15" s="266">
        <v>2.3810000000000001E-2</v>
      </c>
      <c r="D15" s="266">
        <v>0.13370000000000001</v>
      </c>
      <c r="E15" s="266">
        <v>3.7850000000000001</v>
      </c>
      <c r="F15" s="266">
        <v>3.8E-3</v>
      </c>
      <c r="G15" s="263"/>
    </row>
    <row r="16" spans="1:7" x14ac:dyDescent="0.2">
      <c r="A16" s="262" t="s">
        <v>393</v>
      </c>
      <c r="B16" s="263">
        <v>42</v>
      </c>
      <c r="C16" s="263">
        <v>1</v>
      </c>
      <c r="D16" s="263">
        <v>5.6150000000000002</v>
      </c>
      <c r="E16" s="263">
        <v>159</v>
      </c>
      <c r="F16" s="263">
        <v>0.159</v>
      </c>
      <c r="G16" s="263"/>
    </row>
    <row r="17" spans="1:47" x14ac:dyDescent="0.2">
      <c r="A17" s="262" t="s">
        <v>394</v>
      </c>
      <c r="B17" s="263">
        <v>7.48</v>
      </c>
      <c r="C17" s="263">
        <v>0.17810000000000001</v>
      </c>
      <c r="D17" s="263">
        <v>1</v>
      </c>
      <c r="E17" s="263">
        <v>28.3</v>
      </c>
      <c r="F17" s="263">
        <v>2.8299999999999999E-2</v>
      </c>
      <c r="G17" s="263"/>
    </row>
    <row r="18" spans="1:47" x14ac:dyDescent="0.2">
      <c r="A18" s="262" t="s">
        <v>395</v>
      </c>
      <c r="B18" s="263">
        <v>0.26419999999999999</v>
      </c>
      <c r="C18" s="263">
        <v>6.3E-3</v>
      </c>
      <c r="D18" s="263">
        <v>3.5299999999999998E-2</v>
      </c>
      <c r="E18" s="263">
        <v>1</v>
      </c>
      <c r="F18" s="263">
        <v>1E-3</v>
      </c>
      <c r="G18" s="263"/>
    </row>
    <row r="19" spans="1:47" x14ac:dyDescent="0.2">
      <c r="A19" s="271" t="s">
        <v>396</v>
      </c>
      <c r="B19" s="272">
        <v>264.2</v>
      </c>
      <c r="C19" s="272">
        <v>6.2889999999999997</v>
      </c>
      <c r="D19" s="272">
        <v>35.314700000000002</v>
      </c>
      <c r="E19" s="275">
        <v>1000</v>
      </c>
      <c r="F19" s="272">
        <v>1</v>
      </c>
      <c r="G19" s="263"/>
    </row>
    <row r="20" spans="1:47" x14ac:dyDescent="0.2">
      <c r="A20" s="263"/>
      <c r="B20" s="263"/>
      <c r="C20" s="263"/>
      <c r="D20" s="263"/>
      <c r="E20" s="263"/>
      <c r="F20" s="263"/>
      <c r="G20" s="263"/>
    </row>
    <row r="21" spans="1:47" x14ac:dyDescent="0.2">
      <c r="A21" s="263"/>
      <c r="B21" s="263"/>
      <c r="C21" s="263"/>
      <c r="D21" s="263"/>
      <c r="E21" s="263"/>
      <c r="F21" s="263"/>
      <c r="G21" s="263"/>
    </row>
    <row r="22" spans="1:47" x14ac:dyDescent="0.2">
      <c r="A22" s="262" t="s">
        <v>397</v>
      </c>
      <c r="B22" s="263"/>
      <c r="C22" s="263"/>
      <c r="D22" s="263"/>
      <c r="E22" s="263"/>
      <c r="F22" s="263"/>
      <c r="G22" s="263"/>
    </row>
    <row r="23" spans="1:47" x14ac:dyDescent="0.2">
      <c r="A23" s="276" t="s">
        <v>270</v>
      </c>
      <c r="B23" s="276"/>
      <c r="C23" s="276"/>
      <c r="D23" s="276"/>
      <c r="E23" s="276"/>
      <c r="F23" s="276"/>
      <c r="G23" s="263"/>
    </row>
    <row r="24" spans="1:47" x14ac:dyDescent="0.2">
      <c r="A24" s="855" t="s">
        <v>398</v>
      </c>
      <c r="B24" s="855"/>
      <c r="C24" s="855"/>
      <c r="D24" s="856" t="s">
        <v>399</v>
      </c>
      <c r="E24" s="856"/>
      <c r="F24" s="856"/>
      <c r="G24" s="263"/>
    </row>
    <row r="25" spans="1:47" x14ac:dyDescent="0.2">
      <c r="A25" s="263"/>
      <c r="B25" s="263"/>
      <c r="C25" s="263"/>
      <c r="D25" s="263"/>
      <c r="E25" s="263"/>
      <c r="F25" s="263"/>
      <c r="G25" s="263"/>
    </row>
    <row r="26" spans="1:47" x14ac:dyDescent="0.2">
      <c r="A26" s="263"/>
      <c r="B26" s="263"/>
      <c r="C26" s="263"/>
      <c r="D26" s="263"/>
      <c r="E26" s="263"/>
      <c r="F26" s="263"/>
      <c r="G26" s="263"/>
    </row>
    <row r="27" spans="1:47" x14ac:dyDescent="0.2">
      <c r="A27" s="6" t="s">
        <v>400</v>
      </c>
      <c r="B27" s="263"/>
      <c r="C27" s="6"/>
      <c r="D27" s="262" t="s">
        <v>401</v>
      </c>
      <c r="E27" s="263"/>
      <c r="F27" s="263"/>
      <c r="G27" s="263"/>
    </row>
    <row r="28" spans="1:47" x14ac:dyDescent="0.2">
      <c r="A28" s="274" t="s">
        <v>270</v>
      </c>
      <c r="B28" s="264" t="s">
        <v>403</v>
      </c>
      <c r="C28" s="3"/>
      <c r="D28" s="265" t="s">
        <v>109</v>
      </c>
      <c r="E28" s="266"/>
      <c r="F28" s="267" t="s">
        <v>404</v>
      </c>
      <c r="G28" s="263"/>
    </row>
    <row r="29" spans="1:47" x14ac:dyDescent="0.2">
      <c r="A29" s="277" t="s">
        <v>558</v>
      </c>
      <c r="B29" s="278" t="s">
        <v>408</v>
      </c>
      <c r="C29" s="3"/>
      <c r="D29" s="271" t="s">
        <v>369</v>
      </c>
      <c r="E29" s="272"/>
      <c r="F29" s="273" t="s">
        <v>409</v>
      </c>
      <c r="G29" s="263"/>
    </row>
    <row r="30" spans="1:47" x14ac:dyDescent="0.2">
      <c r="A30" s="751" t="s">
        <v>667</v>
      </c>
      <c r="B30" s="752" t="s">
        <v>410</v>
      </c>
      <c r="C30" s="3"/>
      <c r="D30" s="753"/>
      <c r="E30" s="754"/>
      <c r="F30" s="755"/>
      <c r="G30" s="263"/>
      <c r="H30" s="682"/>
      <c r="I30" s="682"/>
      <c r="J30" s="682"/>
      <c r="K30" s="682"/>
      <c r="L30" s="682"/>
      <c r="M30" s="682"/>
      <c r="N30" s="682"/>
      <c r="O30" s="682"/>
      <c r="P30" s="682"/>
      <c r="Q30" s="682"/>
      <c r="R30" s="682"/>
      <c r="S30" s="682"/>
      <c r="T30" s="682"/>
      <c r="U30" s="682"/>
      <c r="V30" s="682"/>
      <c r="W30" s="682"/>
      <c r="X30" s="682"/>
      <c r="Y30" s="682"/>
      <c r="Z30" s="682"/>
      <c r="AA30" s="682"/>
      <c r="AB30" s="682"/>
      <c r="AC30" s="682"/>
      <c r="AD30" s="682"/>
      <c r="AE30" s="682"/>
      <c r="AF30" s="682"/>
      <c r="AG30" s="682"/>
      <c r="AH30" s="682"/>
      <c r="AI30" s="682"/>
      <c r="AJ30" s="682"/>
      <c r="AK30" s="682"/>
      <c r="AL30" s="682"/>
      <c r="AM30" s="682"/>
      <c r="AN30" s="682"/>
      <c r="AO30" s="682"/>
      <c r="AP30" s="682"/>
      <c r="AQ30" s="682"/>
      <c r="AR30" s="682"/>
      <c r="AS30" s="682"/>
      <c r="AT30" s="682"/>
      <c r="AU30" s="682"/>
    </row>
    <row r="31" spans="1:47" x14ac:dyDescent="0.2">
      <c r="A31" s="751" t="s">
        <v>668</v>
      </c>
      <c r="B31" s="752" t="s">
        <v>669</v>
      </c>
      <c r="C31" s="3"/>
      <c r="D31" s="753"/>
      <c r="E31" s="754"/>
      <c r="F31" s="755"/>
      <c r="G31" s="263"/>
      <c r="H31" s="682"/>
      <c r="I31" s="682"/>
      <c r="J31" s="682"/>
      <c r="K31" s="682"/>
      <c r="L31" s="682"/>
      <c r="M31" s="682"/>
      <c r="N31" s="682"/>
      <c r="O31" s="682"/>
      <c r="P31" s="682"/>
      <c r="Q31" s="682"/>
      <c r="R31" s="682"/>
      <c r="S31" s="682"/>
      <c r="T31" s="682"/>
      <c r="U31" s="682"/>
      <c r="V31" s="682"/>
      <c r="W31" s="682"/>
      <c r="X31" s="682"/>
      <c r="Y31" s="682"/>
      <c r="Z31" s="682"/>
      <c r="AA31" s="682"/>
      <c r="AB31" s="682"/>
      <c r="AC31" s="682"/>
      <c r="AD31" s="682"/>
      <c r="AE31" s="682"/>
      <c r="AF31" s="682"/>
      <c r="AG31" s="682"/>
      <c r="AH31" s="682"/>
      <c r="AI31" s="682"/>
      <c r="AJ31" s="682"/>
      <c r="AK31" s="682"/>
      <c r="AL31" s="682"/>
      <c r="AM31" s="682"/>
      <c r="AN31" s="682"/>
      <c r="AO31" s="682"/>
      <c r="AP31" s="682"/>
      <c r="AQ31" s="682"/>
      <c r="AR31" s="682"/>
      <c r="AS31" s="682"/>
      <c r="AT31" s="682"/>
      <c r="AU31" s="682"/>
    </row>
    <row r="32" spans="1:47" x14ac:dyDescent="0.2">
      <c r="A32" s="65" t="s">
        <v>666</v>
      </c>
      <c r="B32" s="279" t="s">
        <v>670</v>
      </c>
      <c r="C32" s="263"/>
      <c r="D32" s="263"/>
      <c r="E32" s="263"/>
      <c r="F32" s="263"/>
      <c r="G32" s="263"/>
    </row>
    <row r="33" spans="1:47" x14ac:dyDescent="0.2">
      <c r="A33" s="263" t="s">
        <v>664</v>
      </c>
      <c r="B33" s="752"/>
      <c r="C33" s="263"/>
      <c r="D33" s="263"/>
      <c r="E33" s="263"/>
      <c r="F33" s="263"/>
      <c r="G33" s="263"/>
      <c r="H33" s="682"/>
      <c r="I33" s="682"/>
      <c r="J33" s="682"/>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682"/>
      <c r="AH33" s="682"/>
      <c r="AI33" s="682"/>
      <c r="AJ33" s="682"/>
      <c r="AK33" s="682"/>
      <c r="AL33" s="682"/>
      <c r="AM33" s="682"/>
      <c r="AN33" s="682"/>
      <c r="AO33" s="682"/>
      <c r="AP33" s="682"/>
      <c r="AQ33" s="682"/>
      <c r="AR33" s="682"/>
      <c r="AS33" s="682"/>
      <c r="AT33" s="682"/>
      <c r="AU33" s="682"/>
    </row>
    <row r="34" spans="1:47" x14ac:dyDescent="0.2">
      <c r="A34" s="263" t="s">
        <v>665</v>
      </c>
      <c r="B34" s="263"/>
      <c r="C34" s="263"/>
      <c r="D34" s="263"/>
      <c r="E34" s="263"/>
      <c r="F34" s="263"/>
      <c r="G34" s="263"/>
    </row>
    <row r="35" spans="1:47" x14ac:dyDescent="0.2">
      <c r="A35" s="263"/>
      <c r="B35" s="263"/>
      <c r="C35" s="263"/>
      <c r="D35" s="263"/>
      <c r="E35" s="263"/>
      <c r="F35" s="263"/>
      <c r="G35" s="263"/>
    </row>
    <row r="36" spans="1:47" x14ac:dyDescent="0.2">
      <c r="A36" s="262" t="s">
        <v>402</v>
      </c>
      <c r="B36" s="263"/>
      <c r="C36" s="263"/>
      <c r="D36" s="263"/>
      <c r="E36" s="262" t="s">
        <v>411</v>
      </c>
      <c r="F36" s="263"/>
      <c r="G36" s="263"/>
    </row>
    <row r="37" spans="1:47" x14ac:dyDescent="0.2">
      <c r="A37" s="276" t="s">
        <v>405</v>
      </c>
      <c r="B37" s="276" t="s">
        <v>406</v>
      </c>
      <c r="C37" s="276" t="s">
        <v>407</v>
      </c>
      <c r="D37" s="263"/>
      <c r="E37" s="264"/>
      <c r="F37" s="264" t="s">
        <v>412</v>
      </c>
      <c r="G37" s="263"/>
    </row>
    <row r="38" spans="1:47" x14ac:dyDescent="0.2">
      <c r="A38" s="1"/>
      <c r="B38" s="1"/>
      <c r="C38" s="1"/>
      <c r="D38" s="1"/>
      <c r="E38" s="265" t="s">
        <v>413</v>
      </c>
      <c r="F38" s="280">
        <v>11.6</v>
      </c>
      <c r="G38" s="263"/>
    </row>
    <row r="39" spans="1:47" x14ac:dyDescent="0.2">
      <c r="A39" s="1"/>
      <c r="B39" s="1"/>
      <c r="C39" s="1"/>
      <c r="D39" s="1"/>
      <c r="E39" s="262" t="s">
        <v>48</v>
      </c>
      <c r="F39" s="280">
        <v>8.5299999999999994</v>
      </c>
      <c r="G39" s="263"/>
    </row>
    <row r="40" spans="1:47" ht="14.25" customHeight="1" x14ac:dyDescent="0.2">
      <c r="A40" s="1"/>
      <c r="B40" s="1"/>
      <c r="C40" s="1"/>
      <c r="D40" s="1"/>
      <c r="E40" s="262" t="s">
        <v>49</v>
      </c>
      <c r="F40" s="280">
        <v>7.88</v>
      </c>
      <c r="G40" s="263"/>
    </row>
    <row r="41" spans="1:47" ht="14.25" customHeight="1" x14ac:dyDescent="0.2">
      <c r="A41" s="1"/>
      <c r="B41" s="1"/>
      <c r="C41" s="1"/>
      <c r="D41" s="1"/>
      <c r="E41" s="597" t="s">
        <v>414</v>
      </c>
      <c r="F41" s="280">
        <v>7.93</v>
      </c>
      <c r="G41" s="263"/>
    </row>
    <row r="42" spans="1:47" x14ac:dyDescent="0.2">
      <c r="A42" s="1"/>
      <c r="B42" s="1"/>
      <c r="C42" s="1"/>
      <c r="D42" s="1"/>
      <c r="E42" s="262" t="s">
        <v>122</v>
      </c>
      <c r="F42" s="280">
        <v>7.46</v>
      </c>
      <c r="G42" s="263"/>
    </row>
    <row r="43" spans="1:47" x14ac:dyDescent="0.2">
      <c r="A43" s="1"/>
      <c r="B43" s="1"/>
      <c r="C43" s="1"/>
      <c r="D43" s="1"/>
      <c r="E43" s="262" t="s">
        <v>123</v>
      </c>
      <c r="F43" s="280">
        <v>6.66</v>
      </c>
      <c r="G43" s="263"/>
    </row>
    <row r="44" spans="1:47" x14ac:dyDescent="0.2">
      <c r="A44" s="1"/>
      <c r="B44" s="1"/>
      <c r="C44" s="1"/>
      <c r="D44" s="1"/>
      <c r="E44" s="271" t="s">
        <v>415</v>
      </c>
      <c r="F44" s="281">
        <v>8</v>
      </c>
      <c r="G44" s="263"/>
    </row>
    <row r="45" spans="1:47" x14ac:dyDescent="0.2">
      <c r="A45" s="263"/>
      <c r="B45" s="263"/>
      <c r="C45" s="263"/>
      <c r="D45" s="263"/>
      <c r="E45" s="263"/>
      <c r="F45" s="263"/>
      <c r="G45" s="263"/>
    </row>
    <row r="46" spans="1:47" ht="15" x14ac:dyDescent="0.25">
      <c r="A46" s="282" t="s">
        <v>568</v>
      </c>
      <c r="B46" s="263"/>
      <c r="C46" s="263"/>
      <c r="D46" s="263"/>
      <c r="E46" s="263"/>
      <c r="F46" s="263"/>
      <c r="G46" s="263"/>
    </row>
    <row r="47" spans="1:47" x14ac:dyDescent="0.2">
      <c r="A47" s="1" t="s">
        <v>569</v>
      </c>
      <c r="B47" s="263"/>
      <c r="C47" s="263"/>
      <c r="D47" s="263"/>
      <c r="E47" s="263"/>
      <c r="F47" s="263"/>
      <c r="G47" s="263"/>
    </row>
    <row r="48" spans="1:47" x14ac:dyDescent="0.2">
      <c r="A48" s="263"/>
      <c r="B48" s="263"/>
      <c r="C48" s="263"/>
      <c r="D48" s="263"/>
      <c r="E48" s="263"/>
      <c r="F48" s="263"/>
      <c r="G48" s="263"/>
    </row>
    <row r="49" spans="1:200" ht="15" x14ac:dyDescent="0.25">
      <c r="A49" s="282" t="s">
        <v>416</v>
      </c>
      <c r="B49" s="1"/>
      <c r="C49" s="1"/>
      <c r="D49" s="1"/>
      <c r="E49" s="1"/>
      <c r="F49" s="1"/>
      <c r="G49" s="1"/>
    </row>
    <row r="50" spans="1:200" ht="14.25" customHeight="1" x14ac:dyDescent="0.2">
      <c r="A50" s="857" t="s">
        <v>609</v>
      </c>
      <c r="B50" s="857"/>
      <c r="C50" s="857"/>
      <c r="D50" s="857"/>
      <c r="E50" s="857"/>
      <c r="F50" s="857"/>
      <c r="G50" s="857"/>
    </row>
    <row r="51" spans="1:200" x14ac:dyDescent="0.2">
      <c r="A51" s="857"/>
      <c r="B51" s="857"/>
      <c r="C51" s="857"/>
      <c r="D51" s="857"/>
      <c r="E51" s="857"/>
      <c r="F51" s="857"/>
      <c r="G51" s="857"/>
    </row>
    <row r="52" spans="1:200" x14ac:dyDescent="0.2">
      <c r="A52" s="857"/>
      <c r="B52" s="857"/>
      <c r="C52" s="857"/>
      <c r="D52" s="857"/>
      <c r="E52" s="857"/>
      <c r="F52" s="857"/>
      <c r="G52" s="857"/>
    </row>
    <row r="53" spans="1:200" ht="15" x14ac:dyDescent="0.25">
      <c r="A53" s="282" t="s">
        <v>417</v>
      </c>
      <c r="B53" s="1"/>
      <c r="C53" s="1"/>
      <c r="D53" s="1"/>
      <c r="E53" s="1"/>
      <c r="F53" s="1"/>
      <c r="G53" s="1"/>
    </row>
    <row r="54" spans="1:200" x14ac:dyDescent="0.2">
      <c r="A54" s="1" t="s">
        <v>563</v>
      </c>
      <c r="B54" s="1"/>
      <c r="C54" s="1"/>
      <c r="D54" s="1"/>
      <c r="E54" s="1"/>
      <c r="F54" s="1"/>
      <c r="G54" s="1"/>
    </row>
    <row r="55" spans="1:200" x14ac:dyDescent="0.2">
      <c r="A55" s="1" t="s">
        <v>573</v>
      </c>
      <c r="B55" s="1"/>
      <c r="C55" s="1"/>
      <c r="D55" s="1"/>
      <c r="E55" s="1"/>
      <c r="F55" s="1"/>
      <c r="G55" s="1"/>
    </row>
    <row r="56" spans="1:200" x14ac:dyDescent="0.2">
      <c r="A56" s="1" t="s">
        <v>564</v>
      </c>
      <c r="B56" s="1"/>
      <c r="C56" s="1"/>
      <c r="D56" s="1"/>
      <c r="E56" s="1"/>
      <c r="F56" s="1"/>
      <c r="G56" s="1"/>
    </row>
    <row r="57" spans="1:200" x14ac:dyDescent="0.2">
      <c r="A57" s="1"/>
      <c r="B57" s="1"/>
      <c r="C57" s="1"/>
      <c r="D57" s="1"/>
      <c r="E57" s="1"/>
      <c r="F57" s="1"/>
      <c r="G57" s="1"/>
    </row>
    <row r="58" spans="1:200" ht="15" x14ac:dyDescent="0.25">
      <c r="A58" s="282" t="s">
        <v>418</v>
      </c>
      <c r="B58" s="1"/>
      <c r="C58" s="1"/>
      <c r="D58" s="1"/>
      <c r="E58" s="1"/>
      <c r="F58" s="1"/>
      <c r="G58" s="1"/>
    </row>
    <row r="59" spans="1:200" ht="14.25" customHeight="1" x14ac:dyDescent="0.2">
      <c r="A59" s="857" t="s">
        <v>644</v>
      </c>
      <c r="B59" s="857"/>
      <c r="C59" s="857"/>
      <c r="D59" s="857"/>
      <c r="E59" s="857"/>
      <c r="F59" s="857"/>
      <c r="G59" s="857"/>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57"/>
      <c r="B60" s="857"/>
      <c r="C60" s="857"/>
      <c r="D60" s="857"/>
      <c r="E60" s="857"/>
      <c r="F60" s="857"/>
      <c r="G60" s="857"/>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57"/>
      <c r="B61" s="857"/>
      <c r="C61" s="857"/>
      <c r="D61" s="857"/>
      <c r="E61" s="857"/>
      <c r="F61" s="857"/>
      <c r="G61" s="857"/>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57"/>
      <c r="B62" s="857"/>
      <c r="C62" s="857"/>
      <c r="D62" s="857"/>
      <c r="E62" s="857"/>
      <c r="F62" s="857"/>
      <c r="G62" s="857"/>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57"/>
      <c r="B63" s="857"/>
      <c r="C63" s="857"/>
      <c r="D63" s="857"/>
      <c r="E63" s="857"/>
      <c r="F63" s="857"/>
      <c r="G63" s="857"/>
    </row>
    <row r="64" spans="1:200" ht="15" x14ac:dyDescent="0.25">
      <c r="A64" s="282" t="s">
        <v>534</v>
      </c>
      <c r="B64" s="1"/>
      <c r="C64" s="1"/>
      <c r="D64" s="1"/>
      <c r="E64" s="1"/>
      <c r="F64" s="1"/>
      <c r="G64" s="1"/>
    </row>
    <row r="65" spans="1:7" x14ac:dyDescent="0.2">
      <c r="A65" s="1" t="s">
        <v>560</v>
      </c>
      <c r="B65" s="1"/>
      <c r="C65" s="1"/>
      <c r="D65" s="1"/>
      <c r="E65" s="1"/>
      <c r="F65" s="1"/>
      <c r="G65" s="1"/>
    </row>
    <row r="66" spans="1:7" x14ac:dyDescent="0.2">
      <c r="A66" s="1" t="s">
        <v>559</v>
      </c>
      <c r="B66" s="1"/>
      <c r="C66" s="1"/>
      <c r="D66" s="1"/>
      <c r="E66" s="1"/>
      <c r="F66" s="1"/>
      <c r="G66" s="1"/>
    </row>
    <row r="67" spans="1:7" x14ac:dyDescent="0.2">
      <c r="A67" s="1"/>
      <c r="B67" s="1"/>
      <c r="C67" s="1"/>
      <c r="D67" s="1"/>
      <c r="E67" s="1"/>
      <c r="F67" s="1"/>
      <c r="G67" s="1"/>
    </row>
    <row r="68" spans="1:7" ht="15" x14ac:dyDescent="0.25">
      <c r="A68" s="282" t="s">
        <v>625</v>
      </c>
      <c r="B68" s="1"/>
      <c r="C68" s="1"/>
      <c r="D68" s="1"/>
      <c r="E68" s="1"/>
      <c r="F68" s="1"/>
      <c r="G68" s="1"/>
    </row>
    <row r="69" spans="1:7" x14ac:dyDescent="0.2">
      <c r="A69" s="1" t="s">
        <v>561</v>
      </c>
      <c r="B69" s="1"/>
      <c r="C69" s="1"/>
      <c r="D69" s="1"/>
      <c r="E69" s="1"/>
      <c r="F69" s="1"/>
      <c r="G69" s="1"/>
    </row>
    <row r="70" spans="1:7" x14ac:dyDescent="0.2">
      <c r="A70" s="1" t="s">
        <v>562</v>
      </c>
      <c r="B70" s="1"/>
      <c r="C70" s="1"/>
      <c r="D70" s="1"/>
      <c r="E70" s="1"/>
      <c r="F70" s="1"/>
      <c r="G70" s="1"/>
    </row>
    <row r="71" spans="1:7" x14ac:dyDescent="0.2">
      <c r="A71" s="1" t="s">
        <v>626</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3" t="s">
        <v>427</v>
      </c>
      <c r="B1" s="566"/>
      <c r="C1" s="566"/>
      <c r="D1" s="566"/>
    </row>
    <row r="2" spans="1:18" x14ac:dyDescent="0.2">
      <c r="A2" s="567"/>
      <c r="B2" s="449"/>
      <c r="C2" s="449"/>
      <c r="D2" s="568"/>
    </row>
    <row r="3" spans="1:18" x14ac:dyDescent="0.2">
      <c r="A3" s="689"/>
      <c r="B3" s="689">
        <v>2020</v>
      </c>
      <c r="C3" s="689">
        <v>2021</v>
      </c>
      <c r="D3" s="689">
        <v>2022</v>
      </c>
    </row>
    <row r="4" spans="1:18" x14ac:dyDescent="0.2">
      <c r="A4" s="18" t="s">
        <v>126</v>
      </c>
      <c r="B4" s="570">
        <v>-1.3834465118535482</v>
      </c>
      <c r="C4" s="570">
        <v>-19.32459232185418</v>
      </c>
      <c r="D4" s="570">
        <v>12.315412196882402</v>
      </c>
      <c r="Q4" s="571"/>
      <c r="R4" s="571"/>
    </row>
    <row r="5" spans="1:18" x14ac:dyDescent="0.2">
      <c r="A5" s="18" t="s">
        <v>127</v>
      </c>
      <c r="B5" s="570">
        <v>-1.192087513788624</v>
      </c>
      <c r="C5" s="570">
        <v>-20.755661608692957</v>
      </c>
      <c r="D5" s="570" t="s">
        <v>513</v>
      </c>
    </row>
    <row r="6" spans="1:18" x14ac:dyDescent="0.2">
      <c r="A6" s="18" t="s">
        <v>128</v>
      </c>
      <c r="B6" s="570">
        <v>-2.4650981855077254</v>
      </c>
      <c r="C6" s="570">
        <v>-19.151102041752065</v>
      </c>
      <c r="D6" s="570" t="s">
        <v>513</v>
      </c>
    </row>
    <row r="7" spans="1:18" x14ac:dyDescent="0.2">
      <c r="A7" s="18" t="s">
        <v>129</v>
      </c>
      <c r="B7" s="570">
        <v>-6.2499167722701259</v>
      </c>
      <c r="C7" s="570">
        <v>-13.737038339375131</v>
      </c>
      <c r="D7" s="570" t="s">
        <v>513</v>
      </c>
    </row>
    <row r="8" spans="1:18" x14ac:dyDescent="0.2">
      <c r="A8" s="18" t="s">
        <v>130</v>
      </c>
      <c r="B8" s="570">
        <v>-9.9157566737325933</v>
      </c>
      <c r="C8" s="570">
        <v>-8.5785649219863167</v>
      </c>
      <c r="D8" s="572" t="s">
        <v>513</v>
      </c>
    </row>
    <row r="9" spans="1:18" x14ac:dyDescent="0.2">
      <c r="A9" s="18" t="s">
        <v>131</v>
      </c>
      <c r="B9" s="570">
        <v>-11.730373128456408</v>
      </c>
      <c r="C9" s="570">
        <v>-5.1812684628942458</v>
      </c>
      <c r="D9" s="572" t="s">
        <v>513</v>
      </c>
    </row>
    <row r="10" spans="1:18" x14ac:dyDescent="0.2">
      <c r="A10" s="18" t="s">
        <v>132</v>
      </c>
      <c r="B10" s="570">
        <v>-13.400060711958684</v>
      </c>
      <c r="C10" s="570">
        <v>-2.8749105510928668</v>
      </c>
      <c r="D10" s="744" t="s">
        <v>513</v>
      </c>
    </row>
    <row r="11" spans="1:18" x14ac:dyDescent="0.2">
      <c r="A11" s="18" t="s">
        <v>133</v>
      </c>
      <c r="B11" s="570">
        <v>-14.646959424478668</v>
      </c>
      <c r="C11" s="570">
        <v>-0.27872412025479604</v>
      </c>
      <c r="D11" s="745" t="s">
        <v>513</v>
      </c>
    </row>
    <row r="12" spans="1:18" x14ac:dyDescent="0.2">
      <c r="A12" s="18" t="s">
        <v>134</v>
      </c>
      <c r="B12" s="570">
        <v>-15.603977611828443</v>
      </c>
      <c r="C12" s="570">
        <v>2.0147633275713535</v>
      </c>
      <c r="D12" s="572" t="s">
        <v>513</v>
      </c>
    </row>
    <row r="13" spans="1:18" x14ac:dyDescent="0.2">
      <c r="A13" s="18" t="s">
        <v>135</v>
      </c>
      <c r="B13" s="570">
        <v>-16.791264416427705</v>
      </c>
      <c r="C13" s="570">
        <v>4.3684528197160599</v>
      </c>
      <c r="D13" s="572" t="s">
        <v>513</v>
      </c>
    </row>
    <row r="14" spans="1:18" x14ac:dyDescent="0.2">
      <c r="A14" s="18" t="s">
        <v>136</v>
      </c>
      <c r="B14" s="570">
        <v>-17.940809286069378</v>
      </c>
      <c r="C14" s="570">
        <v>7.7659310525527756</v>
      </c>
      <c r="D14" s="570" t="s">
        <v>513</v>
      </c>
    </row>
    <row r="15" spans="1:18" x14ac:dyDescent="0.2">
      <c r="A15" s="449" t="s">
        <v>137</v>
      </c>
      <c r="B15" s="455">
        <v>-18.522349811599476</v>
      </c>
      <c r="C15" s="455">
        <v>9.4120690780831531</v>
      </c>
      <c r="D15" s="455" t="s">
        <v>513</v>
      </c>
    </row>
    <row r="16" spans="1:18" x14ac:dyDescent="0.2">
      <c r="A16" s="574"/>
      <c r="D16" s="79" t="s">
        <v>221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809">
        <f>INDICE!A3</f>
        <v>44562</v>
      </c>
      <c r="C3" s="810"/>
      <c r="D3" s="810" t="s">
        <v>115</v>
      </c>
      <c r="E3" s="810"/>
      <c r="F3" s="810" t="s">
        <v>116</v>
      </c>
      <c r="G3" s="810"/>
      <c r="H3" s="810"/>
    </row>
    <row r="4" spans="1:8" s="69" customFormat="1" x14ac:dyDescent="0.2">
      <c r="A4" s="289"/>
      <c r="B4" s="82" t="s">
        <v>47</v>
      </c>
      <c r="C4" s="82" t="s">
        <v>424</v>
      </c>
      <c r="D4" s="82" t="s">
        <v>47</v>
      </c>
      <c r="E4" s="82" t="s">
        <v>424</v>
      </c>
      <c r="F4" s="82" t="s">
        <v>47</v>
      </c>
      <c r="G4" s="83" t="s">
        <v>424</v>
      </c>
      <c r="H4" s="83" t="s">
        <v>121</v>
      </c>
    </row>
    <row r="5" spans="1:8" x14ac:dyDescent="0.2">
      <c r="A5" s="320" t="s">
        <v>138</v>
      </c>
      <c r="B5" s="329">
        <v>94.290840000000017</v>
      </c>
      <c r="C5" s="322">
        <v>-13.12564937514875</v>
      </c>
      <c r="D5" s="321">
        <v>94.290840000000017</v>
      </c>
      <c r="E5" s="322">
        <v>-13.12564937514875</v>
      </c>
      <c r="F5" s="321">
        <v>796.33428000000004</v>
      </c>
      <c r="G5" s="322">
        <v>0.89366297369691294</v>
      </c>
      <c r="H5" s="327">
        <v>44.701116992578591</v>
      </c>
    </row>
    <row r="6" spans="1:8" x14ac:dyDescent="0.2">
      <c r="A6" s="320" t="s">
        <v>139</v>
      </c>
      <c r="B6" s="329">
        <v>68.293719999999993</v>
      </c>
      <c r="C6" s="322">
        <v>-5.0914568897709227</v>
      </c>
      <c r="D6" s="321">
        <v>68.293719999999993</v>
      </c>
      <c r="E6" s="322">
        <v>-5.0914568897709227</v>
      </c>
      <c r="F6" s="321">
        <v>470.91616999999991</v>
      </c>
      <c r="G6" s="322">
        <v>11.150859534378107</v>
      </c>
      <c r="H6" s="327">
        <v>26.434224091002367</v>
      </c>
    </row>
    <row r="7" spans="1:8" x14ac:dyDescent="0.2">
      <c r="A7" s="320" t="s">
        <v>140</v>
      </c>
      <c r="B7" s="329">
        <v>6.5843899999999964</v>
      </c>
      <c r="C7" s="322">
        <v>38.355715345353929</v>
      </c>
      <c r="D7" s="321">
        <v>6.5843899999999964</v>
      </c>
      <c r="E7" s="322">
        <v>38.355715345353929</v>
      </c>
      <c r="F7" s="321">
        <v>85.006479999999982</v>
      </c>
      <c r="G7" s="322">
        <v>34.193601347516804</v>
      </c>
      <c r="H7" s="327">
        <v>4.7717204985917361</v>
      </c>
    </row>
    <row r="8" spans="1:8" x14ac:dyDescent="0.2">
      <c r="A8" s="323" t="s">
        <v>444</v>
      </c>
      <c r="B8" s="328">
        <v>35.555810000000008</v>
      </c>
      <c r="C8" s="325">
        <v>-9.1068258694665012</v>
      </c>
      <c r="D8" s="324">
        <v>35.555810000000008</v>
      </c>
      <c r="E8" s="326">
        <v>-9.1068258694665012</v>
      </c>
      <c r="F8" s="324">
        <v>429.20701000000003</v>
      </c>
      <c r="G8" s="326">
        <v>-45.553403760521341</v>
      </c>
      <c r="H8" s="494">
        <v>24.092938417827309</v>
      </c>
    </row>
    <row r="9" spans="1:8" s="69" customFormat="1" x14ac:dyDescent="0.2">
      <c r="A9" s="290" t="s">
        <v>114</v>
      </c>
      <c r="B9" s="61">
        <v>204.72476000000003</v>
      </c>
      <c r="C9" s="62">
        <v>-8.7564251641361057</v>
      </c>
      <c r="D9" s="61">
        <v>204.72476000000003</v>
      </c>
      <c r="E9" s="62">
        <v>-8.7564251641361057</v>
      </c>
      <c r="F9" s="61">
        <v>1781.4639399999999</v>
      </c>
      <c r="G9" s="62">
        <v>-13.714186812087384</v>
      </c>
      <c r="H9" s="62">
        <v>100</v>
      </c>
    </row>
    <row r="10" spans="1:8" x14ac:dyDescent="0.2">
      <c r="A10" s="314"/>
      <c r="B10" s="313"/>
      <c r="C10" s="319"/>
      <c r="D10" s="313"/>
      <c r="E10" s="319"/>
      <c r="F10" s="313"/>
      <c r="G10" s="319"/>
      <c r="H10" s="79" t="s">
        <v>221</v>
      </c>
    </row>
    <row r="11" spans="1:8" x14ac:dyDescent="0.2">
      <c r="A11" s="291" t="s">
        <v>482</v>
      </c>
      <c r="B11" s="313"/>
      <c r="C11" s="313"/>
      <c r="D11" s="313"/>
      <c r="E11" s="313"/>
      <c r="F11" s="313"/>
      <c r="G11" s="319"/>
      <c r="H11" s="319"/>
    </row>
    <row r="12" spans="1:8" x14ac:dyDescent="0.2">
      <c r="A12" s="291" t="s">
        <v>522</v>
      </c>
      <c r="B12" s="313"/>
      <c r="C12" s="313"/>
      <c r="D12" s="313"/>
      <c r="E12" s="313"/>
      <c r="F12" s="313"/>
      <c r="G12" s="319"/>
      <c r="H12" s="319"/>
    </row>
    <row r="13" spans="1:8" ht="14.25" x14ac:dyDescent="0.2">
      <c r="A13" s="133" t="s">
        <v>536</v>
      </c>
      <c r="B13" s="1"/>
      <c r="C13" s="1"/>
      <c r="D13" s="1"/>
      <c r="E13" s="1"/>
      <c r="F13" s="1"/>
      <c r="G13" s="1"/>
      <c r="H13" s="1"/>
    </row>
    <row r="17" spans="3:21" x14ac:dyDescent="0.2">
      <c r="C17" s="599"/>
      <c r="D17" s="599"/>
      <c r="E17" s="599"/>
      <c r="F17" s="599"/>
      <c r="G17" s="599"/>
      <c r="H17" s="599"/>
      <c r="I17" s="599"/>
      <c r="J17" s="599"/>
      <c r="K17" s="599"/>
      <c r="L17" s="599"/>
      <c r="M17" s="599"/>
      <c r="N17" s="599"/>
      <c r="O17" s="599"/>
      <c r="P17" s="599"/>
      <c r="Q17" s="599"/>
      <c r="R17" s="599"/>
      <c r="S17" s="599"/>
      <c r="T17" s="599"/>
      <c r="U17" s="599"/>
    </row>
  </sheetData>
  <mergeCells count="3">
    <mergeCell ref="B3:C3"/>
    <mergeCell ref="D3:E3"/>
    <mergeCell ref="F3:H3"/>
  </mergeCells>
  <conditionalFormatting sqref="B8">
    <cfRule type="cellIs" dxfId="272" priority="7" operator="between">
      <formula>0</formula>
      <formula>0.5</formula>
    </cfRule>
  </conditionalFormatting>
  <conditionalFormatting sqref="D8">
    <cfRule type="cellIs" dxfId="271" priority="6" operator="between">
      <formula>0</formula>
      <formula>0.5</formula>
    </cfRule>
  </conditionalFormatting>
  <conditionalFormatting sqref="F8">
    <cfRule type="cellIs" dxfId="270" priority="5" operator="between">
      <formula>0</formula>
      <formula>0.5</formula>
    </cfRule>
  </conditionalFormatting>
  <conditionalFormatting sqref="H8">
    <cfRule type="cellIs" dxfId="269" priority="4" operator="between">
      <formula>0</formula>
      <formula>0.5</formula>
    </cfRule>
  </conditionalFormatting>
  <conditionalFormatting sqref="C17:U17">
    <cfRule type="cellIs" dxfId="268"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F7" sqref="F7"/>
    </sheetView>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809">
        <f>INDICE!A3</f>
        <v>44562</v>
      </c>
      <c r="C3" s="810"/>
      <c r="D3" s="811" t="s">
        <v>115</v>
      </c>
      <c r="E3" s="811"/>
      <c r="F3" s="811" t="s">
        <v>116</v>
      </c>
      <c r="G3" s="811"/>
      <c r="H3" s="811"/>
    </row>
    <row r="4" spans="1:14" x14ac:dyDescent="0.2">
      <c r="A4" s="66"/>
      <c r="B4" s="82" t="s">
        <v>47</v>
      </c>
      <c r="C4" s="82" t="s">
        <v>428</v>
      </c>
      <c r="D4" s="82" t="s">
        <v>47</v>
      </c>
      <c r="E4" s="82" t="s">
        <v>424</v>
      </c>
      <c r="F4" s="82" t="s">
        <v>47</v>
      </c>
      <c r="G4" s="83" t="s">
        <v>424</v>
      </c>
      <c r="H4" s="83" t="s">
        <v>106</v>
      </c>
    </row>
    <row r="5" spans="1:14" x14ac:dyDescent="0.2">
      <c r="A5" s="84" t="s">
        <v>183</v>
      </c>
      <c r="B5" s="343">
        <v>371.76484000000039</v>
      </c>
      <c r="C5" s="339">
        <v>37.915284183735103</v>
      </c>
      <c r="D5" s="338">
        <v>371.76484000000039</v>
      </c>
      <c r="E5" s="340">
        <v>37.915284183735103</v>
      </c>
      <c r="F5" s="338">
        <v>4972.3164300000008</v>
      </c>
      <c r="G5" s="340">
        <v>30.773115516989918</v>
      </c>
      <c r="H5" s="345">
        <v>92.936138180065669</v>
      </c>
    </row>
    <row r="6" spans="1:14" x14ac:dyDescent="0.2">
      <c r="A6" s="84" t="s">
        <v>184</v>
      </c>
      <c r="B6" s="329">
        <v>23.289830000000009</v>
      </c>
      <c r="C6" s="322">
        <v>-0.30772562979086143</v>
      </c>
      <c r="D6" s="321">
        <v>23.289830000000009</v>
      </c>
      <c r="E6" s="322">
        <v>-0.30772562979086143</v>
      </c>
      <c r="F6" s="321">
        <v>372.93578000000002</v>
      </c>
      <c r="G6" s="322">
        <v>15.391819749341304</v>
      </c>
      <c r="H6" s="327">
        <v>6.9704355445396633</v>
      </c>
    </row>
    <row r="7" spans="1:14" x14ac:dyDescent="0.2">
      <c r="A7" s="84" t="s">
        <v>188</v>
      </c>
      <c r="B7" s="344">
        <v>0</v>
      </c>
      <c r="C7" s="336">
        <v>0</v>
      </c>
      <c r="D7" s="335">
        <v>0</v>
      </c>
      <c r="E7" s="596">
        <v>0</v>
      </c>
      <c r="F7" s="335">
        <v>1.651E-2</v>
      </c>
      <c r="G7" s="596">
        <v>-94.464189914163086</v>
      </c>
      <c r="H7" s="344">
        <v>3.0858366778416875E-4</v>
      </c>
    </row>
    <row r="8" spans="1:14" x14ac:dyDescent="0.2">
      <c r="A8" s="84" t="s">
        <v>145</v>
      </c>
      <c r="B8" s="344">
        <v>0</v>
      </c>
      <c r="C8" s="336">
        <v>0</v>
      </c>
      <c r="D8" s="335">
        <v>0</v>
      </c>
      <c r="E8" s="596">
        <v>0</v>
      </c>
      <c r="F8" s="335">
        <v>0.23548000000000002</v>
      </c>
      <c r="G8" s="336">
        <v>32.754538279400172</v>
      </c>
      <c r="H8" s="344">
        <v>4.4012890423874053E-3</v>
      </c>
    </row>
    <row r="9" spans="1:14" x14ac:dyDescent="0.2">
      <c r="A9" s="342" t="s">
        <v>146</v>
      </c>
      <c r="B9" s="330">
        <v>395.05467000000039</v>
      </c>
      <c r="C9" s="331">
        <v>34.866843908383849</v>
      </c>
      <c r="D9" s="330">
        <v>395.05467000000039</v>
      </c>
      <c r="E9" s="331">
        <v>34.866843908383849</v>
      </c>
      <c r="F9" s="330">
        <v>5345.5042000000012</v>
      </c>
      <c r="G9" s="331">
        <v>29.559301045098174</v>
      </c>
      <c r="H9" s="331">
        <v>99.911283597315517</v>
      </c>
    </row>
    <row r="10" spans="1:14" x14ac:dyDescent="0.2">
      <c r="A10" s="84" t="s">
        <v>147</v>
      </c>
      <c r="B10" s="344">
        <v>0.27672999999999998</v>
      </c>
      <c r="C10" s="336">
        <v>25.290895096663206</v>
      </c>
      <c r="D10" s="335">
        <v>0.27672999999999998</v>
      </c>
      <c r="E10" s="336">
        <v>25.290895096663206</v>
      </c>
      <c r="F10" s="335">
        <v>4.7465499999999992</v>
      </c>
      <c r="G10" s="336">
        <v>24.583326771550201</v>
      </c>
      <c r="H10" s="327">
        <v>8.8716402684490978E-2</v>
      </c>
    </row>
    <row r="11" spans="1:14" x14ac:dyDescent="0.2">
      <c r="A11" s="60" t="s">
        <v>148</v>
      </c>
      <c r="B11" s="332">
        <v>395.33140000000037</v>
      </c>
      <c r="C11" s="333">
        <v>34.859628860847828</v>
      </c>
      <c r="D11" s="332">
        <v>395.33140000000037</v>
      </c>
      <c r="E11" s="333">
        <v>34.859628860847828</v>
      </c>
      <c r="F11" s="332">
        <v>5350.2507500000011</v>
      </c>
      <c r="G11" s="333">
        <v>29.554710382928263</v>
      </c>
      <c r="H11" s="333">
        <v>100</v>
      </c>
    </row>
    <row r="12" spans="1:14" x14ac:dyDescent="0.2">
      <c r="A12" s="369" t="s">
        <v>149</v>
      </c>
      <c r="B12" s="334"/>
      <c r="C12" s="334"/>
      <c r="D12" s="334"/>
      <c r="E12" s="334"/>
      <c r="F12" s="334"/>
      <c r="G12" s="334"/>
      <c r="H12" s="334"/>
    </row>
    <row r="13" spans="1:14" x14ac:dyDescent="0.2">
      <c r="A13" s="600" t="s">
        <v>188</v>
      </c>
      <c r="B13" s="601">
        <v>12.780459999999984</v>
      </c>
      <c r="C13" s="602">
        <v>16.126353282177618</v>
      </c>
      <c r="D13" s="603">
        <v>12.780459999999984</v>
      </c>
      <c r="E13" s="602">
        <v>16.126353282177618</v>
      </c>
      <c r="F13" s="603">
        <v>166.0393399999999</v>
      </c>
      <c r="G13" s="602">
        <v>30.443971640343261</v>
      </c>
      <c r="H13" s="604">
        <v>3.103393611972296</v>
      </c>
    </row>
    <row r="14" spans="1:14" x14ac:dyDescent="0.2">
      <c r="A14" s="605" t="s">
        <v>150</v>
      </c>
      <c r="B14" s="606">
        <v>3.2328471758124886</v>
      </c>
      <c r="C14" s="607"/>
      <c r="D14" s="608">
        <v>3.2328471758124886</v>
      </c>
      <c r="E14" s="607"/>
      <c r="F14" s="608">
        <v>3.103393611972296</v>
      </c>
      <c r="G14" s="607"/>
      <c r="H14" s="609"/>
    </row>
    <row r="15" spans="1:14" x14ac:dyDescent="0.2">
      <c r="A15" s="84"/>
      <c r="B15" s="84"/>
      <c r="C15" s="84"/>
      <c r="D15" s="84"/>
      <c r="E15" s="84"/>
      <c r="F15" s="84"/>
      <c r="G15" s="84"/>
      <c r="H15" s="79" t="s">
        <v>221</v>
      </c>
    </row>
    <row r="16" spans="1:14" x14ac:dyDescent="0.2">
      <c r="A16" s="80" t="s">
        <v>482</v>
      </c>
      <c r="B16" s="84"/>
      <c r="C16" s="84"/>
      <c r="D16" s="84"/>
      <c r="E16" s="84"/>
      <c r="F16" s="85"/>
      <c r="G16" s="84"/>
      <c r="H16" s="84"/>
      <c r="I16" s="88"/>
      <c r="J16" s="88"/>
      <c r="K16" s="88"/>
      <c r="L16" s="88"/>
      <c r="M16" s="88"/>
      <c r="N16" s="88"/>
    </row>
    <row r="17" spans="1:14" x14ac:dyDescent="0.2">
      <c r="A17" s="80" t="s">
        <v>429</v>
      </c>
      <c r="B17" s="84"/>
      <c r="C17" s="84"/>
      <c r="D17" s="84"/>
      <c r="E17" s="84"/>
      <c r="F17" s="84"/>
      <c r="G17" s="84"/>
      <c r="H17" s="84"/>
      <c r="I17" s="88"/>
      <c r="J17" s="88"/>
      <c r="K17" s="88"/>
      <c r="L17" s="88"/>
      <c r="M17" s="88"/>
      <c r="N17" s="88"/>
    </row>
    <row r="18" spans="1:14" x14ac:dyDescent="0.2">
      <c r="A18" s="133" t="s">
        <v>536</v>
      </c>
      <c r="B18" s="84"/>
      <c r="C18" s="84"/>
      <c r="D18" s="84"/>
      <c r="E18" s="84"/>
      <c r="F18" s="84"/>
      <c r="G18" s="84"/>
      <c r="H18" s="84"/>
    </row>
  </sheetData>
  <mergeCells count="3">
    <mergeCell ref="B3:C3"/>
    <mergeCell ref="D3:E3"/>
    <mergeCell ref="F3:H3"/>
  </mergeCells>
  <conditionalFormatting sqref="H8">
    <cfRule type="cellIs" dxfId="267" priority="22" operator="between">
      <formula>0</formula>
      <formula>0.5</formula>
    </cfRule>
  </conditionalFormatting>
  <conditionalFormatting sqref="B10 D10 F10:G10">
    <cfRule type="cellIs" dxfId="266" priority="24" operator="between">
      <formula>0</formula>
      <formula>0.5</formula>
    </cfRule>
  </conditionalFormatting>
  <conditionalFormatting sqref="B8:C8 F8:G8">
    <cfRule type="cellIs" dxfId="265" priority="23" operator="between">
      <formula>0</formula>
      <formula>0.5</formula>
    </cfRule>
  </conditionalFormatting>
  <conditionalFormatting sqref="C8">
    <cfRule type="cellIs" dxfId="264" priority="21" operator="equal">
      <formula>0</formula>
    </cfRule>
  </conditionalFormatting>
  <conditionalFormatting sqref="B8">
    <cfRule type="cellIs" dxfId="263" priority="20" operator="equal">
      <formula>0</formula>
    </cfRule>
  </conditionalFormatting>
  <conditionalFormatting sqref="D8">
    <cfRule type="cellIs" dxfId="262" priority="18" operator="between">
      <formula>0</formula>
      <formula>0.5</formula>
    </cfRule>
  </conditionalFormatting>
  <conditionalFormatting sqref="D8">
    <cfRule type="cellIs" dxfId="261" priority="17" operator="equal">
      <formula>0</formula>
    </cfRule>
  </conditionalFormatting>
  <conditionalFormatting sqref="B7">
    <cfRule type="cellIs" dxfId="260" priority="15" operator="between">
      <formula>0</formula>
      <formula>0.5</formula>
    </cfRule>
  </conditionalFormatting>
  <conditionalFormatting sqref="B7">
    <cfRule type="cellIs" dxfId="259" priority="14" operator="equal">
      <formula>0</formula>
    </cfRule>
  </conditionalFormatting>
  <conditionalFormatting sqref="C7">
    <cfRule type="cellIs" dxfId="258" priority="13" operator="between">
      <formula>0</formula>
      <formula>0.5</formula>
    </cfRule>
  </conditionalFormatting>
  <conditionalFormatting sqref="C7">
    <cfRule type="cellIs" dxfId="257" priority="12" operator="equal">
      <formula>0</formula>
    </cfRule>
  </conditionalFormatting>
  <conditionalFormatting sqref="D7">
    <cfRule type="cellIs" dxfId="256" priority="11" operator="between">
      <formula>0</formula>
      <formula>0.5</formula>
    </cfRule>
  </conditionalFormatting>
  <conditionalFormatting sqref="D7">
    <cfRule type="cellIs" dxfId="255" priority="10" operator="equal">
      <formula>0</formula>
    </cfRule>
  </conditionalFormatting>
  <conditionalFormatting sqref="H7">
    <cfRule type="cellIs" dxfId="254" priority="9" operator="between">
      <formula>0</formula>
      <formula>0.5</formula>
    </cfRule>
  </conditionalFormatting>
  <conditionalFormatting sqref="F7">
    <cfRule type="cellIs" dxfId="253" priority="8" operator="between">
      <formula>0</formula>
      <formula>0.5</formula>
    </cfRule>
  </conditionalFormatting>
  <conditionalFormatting sqref="F7">
    <cfRule type="cellIs" dxfId="252" priority="7"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election activeCell="D14" sqref="D14"/>
    </sheetView>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613</v>
      </c>
    </row>
    <row r="2" spans="1:12" ht="15.75" x14ac:dyDescent="0.25">
      <c r="A2" s="2"/>
      <c r="B2" s="89"/>
      <c r="H2" s="79" t="s">
        <v>151</v>
      </c>
    </row>
    <row r="3" spans="1:12" ht="13.9" customHeight="1" x14ac:dyDescent="0.2">
      <c r="A3" s="90"/>
      <c r="B3" s="812">
        <f>INDICE!A3</f>
        <v>44562</v>
      </c>
      <c r="C3" s="812"/>
      <c r="D3" s="812"/>
      <c r="E3" s="91"/>
      <c r="F3" s="813" t="s">
        <v>116</v>
      </c>
      <c r="G3" s="813"/>
      <c r="H3" s="813"/>
    </row>
    <row r="4" spans="1:12" x14ac:dyDescent="0.2">
      <c r="A4" s="92"/>
      <c r="B4" s="93" t="s">
        <v>143</v>
      </c>
      <c r="C4" s="500" t="s">
        <v>144</v>
      </c>
      <c r="D4" s="93" t="s">
        <v>152</v>
      </c>
      <c r="E4" s="93"/>
      <c r="F4" s="93" t="s">
        <v>143</v>
      </c>
      <c r="G4" s="500" t="s">
        <v>144</v>
      </c>
      <c r="H4" s="93" t="s">
        <v>152</v>
      </c>
    </row>
    <row r="5" spans="1:12" x14ac:dyDescent="0.2">
      <c r="A5" s="90" t="s">
        <v>153</v>
      </c>
      <c r="B5" s="94">
        <v>58.117699999999978</v>
      </c>
      <c r="C5" s="96">
        <v>2.0902499999999997</v>
      </c>
      <c r="D5" s="346">
        <v>60.207949999999975</v>
      </c>
      <c r="E5" s="94"/>
      <c r="F5" s="94">
        <v>755.5814300000003</v>
      </c>
      <c r="G5" s="96">
        <v>35.711650000000084</v>
      </c>
      <c r="H5" s="346">
        <v>791.29308000000037</v>
      </c>
    </row>
    <row r="6" spans="1:12" x14ac:dyDescent="0.2">
      <c r="A6" s="92" t="s">
        <v>154</v>
      </c>
      <c r="B6" s="95">
        <v>11.08745</v>
      </c>
      <c r="C6" s="96">
        <v>0.41598999999999997</v>
      </c>
      <c r="D6" s="347">
        <v>11.503440000000001</v>
      </c>
      <c r="E6" s="95"/>
      <c r="F6" s="95">
        <v>147.42545000000018</v>
      </c>
      <c r="G6" s="96">
        <v>7.5435200000000018</v>
      </c>
      <c r="H6" s="347">
        <v>154.96897000000018</v>
      </c>
    </row>
    <row r="7" spans="1:12" x14ac:dyDescent="0.2">
      <c r="A7" s="92" t="s">
        <v>155</v>
      </c>
      <c r="B7" s="95">
        <v>6.6207800000000008</v>
      </c>
      <c r="C7" s="96">
        <v>0.42272000000000004</v>
      </c>
      <c r="D7" s="347">
        <v>7.0435000000000008</v>
      </c>
      <c r="E7" s="95"/>
      <c r="F7" s="95">
        <v>92.167529999999914</v>
      </c>
      <c r="G7" s="96">
        <v>7.2647200000000005</v>
      </c>
      <c r="H7" s="347">
        <v>99.432249999999911</v>
      </c>
    </row>
    <row r="8" spans="1:12" x14ac:dyDescent="0.2">
      <c r="A8" s="92" t="s">
        <v>156</v>
      </c>
      <c r="B8" s="95">
        <v>13.145490000000001</v>
      </c>
      <c r="C8" s="96">
        <v>0.64613999999999994</v>
      </c>
      <c r="D8" s="347">
        <v>13.791630000000001</v>
      </c>
      <c r="E8" s="95"/>
      <c r="F8" s="95">
        <v>219.33954999999992</v>
      </c>
      <c r="G8" s="96">
        <v>12.272509999999999</v>
      </c>
      <c r="H8" s="347">
        <v>231.61205999999993</v>
      </c>
    </row>
    <row r="9" spans="1:12" x14ac:dyDescent="0.2">
      <c r="A9" s="92" t="s">
        <v>157</v>
      </c>
      <c r="B9" s="95">
        <v>30.548040000000004</v>
      </c>
      <c r="C9" s="96">
        <v>8.4825099999999996</v>
      </c>
      <c r="D9" s="347">
        <v>39.030550000000005</v>
      </c>
      <c r="E9" s="95"/>
      <c r="F9" s="95">
        <v>369.89610999999991</v>
      </c>
      <c r="G9" s="96">
        <v>116.63934000000003</v>
      </c>
      <c r="H9" s="347">
        <v>486.53544999999997</v>
      </c>
    </row>
    <row r="10" spans="1:12" x14ac:dyDescent="0.2">
      <c r="A10" s="92" t="s">
        <v>158</v>
      </c>
      <c r="B10" s="95">
        <v>4.6503000000000005</v>
      </c>
      <c r="C10" s="96">
        <v>0.19883000000000003</v>
      </c>
      <c r="D10" s="347">
        <v>4.8491300000000006</v>
      </c>
      <c r="E10" s="95"/>
      <c r="F10" s="95">
        <v>66.25857000000002</v>
      </c>
      <c r="G10" s="96">
        <v>4.0201500000000001</v>
      </c>
      <c r="H10" s="347">
        <v>70.278720000000021</v>
      </c>
    </row>
    <row r="11" spans="1:12" x14ac:dyDescent="0.2">
      <c r="A11" s="92" t="s">
        <v>159</v>
      </c>
      <c r="B11" s="95">
        <v>18.779550000000004</v>
      </c>
      <c r="C11" s="96">
        <v>0.99535000000000018</v>
      </c>
      <c r="D11" s="347">
        <v>19.774900000000002</v>
      </c>
      <c r="E11" s="95"/>
      <c r="F11" s="95">
        <v>271.60400999999996</v>
      </c>
      <c r="G11" s="96">
        <v>17.517970000000012</v>
      </c>
      <c r="H11" s="347">
        <v>289.12197999999995</v>
      </c>
    </row>
    <row r="12" spans="1:12" x14ac:dyDescent="0.2">
      <c r="A12" s="92" t="s">
        <v>516</v>
      </c>
      <c r="B12" s="95">
        <v>14.217560000000006</v>
      </c>
      <c r="C12" s="96">
        <v>0.58012999999999992</v>
      </c>
      <c r="D12" s="347">
        <v>14.797690000000006</v>
      </c>
      <c r="E12" s="95"/>
      <c r="F12" s="95">
        <v>200.70057000000025</v>
      </c>
      <c r="G12" s="96">
        <v>10.098649999999996</v>
      </c>
      <c r="H12" s="347">
        <v>210.79922000000025</v>
      </c>
      <c r="J12" s="96"/>
    </row>
    <row r="13" spans="1:12" x14ac:dyDescent="0.2">
      <c r="A13" s="92" t="s">
        <v>160</v>
      </c>
      <c r="B13" s="95">
        <v>62.528679999999994</v>
      </c>
      <c r="C13" s="96">
        <v>3.2822600000000008</v>
      </c>
      <c r="D13" s="347">
        <v>65.810939999999988</v>
      </c>
      <c r="E13" s="95"/>
      <c r="F13" s="95">
        <v>851.52167999999983</v>
      </c>
      <c r="G13" s="96">
        <v>56.690009999999987</v>
      </c>
      <c r="H13" s="347">
        <v>908.21168999999986</v>
      </c>
      <c r="J13" s="96"/>
      <c r="L13" s="756"/>
    </row>
    <row r="14" spans="1:12" x14ac:dyDescent="0.2">
      <c r="A14" s="92" t="s">
        <v>161</v>
      </c>
      <c r="B14" s="95">
        <v>0.36756</v>
      </c>
      <c r="C14" s="96">
        <v>2.9440000000000001E-2</v>
      </c>
      <c r="D14" s="348">
        <v>0.39700000000000002</v>
      </c>
      <c r="E14" s="96"/>
      <c r="F14" s="95">
        <v>5.1449299999999996</v>
      </c>
      <c r="G14" s="96">
        <v>0.61736000000000013</v>
      </c>
      <c r="H14" s="348">
        <v>5.7622900000000001</v>
      </c>
      <c r="J14" s="96"/>
    </row>
    <row r="15" spans="1:12" x14ac:dyDescent="0.2">
      <c r="A15" s="92" t="s">
        <v>162</v>
      </c>
      <c r="B15" s="95">
        <v>40.534310000000005</v>
      </c>
      <c r="C15" s="96">
        <v>1.5840499999999997</v>
      </c>
      <c r="D15" s="347">
        <v>42.118360000000003</v>
      </c>
      <c r="E15" s="95"/>
      <c r="F15" s="95">
        <v>565.55310000000031</v>
      </c>
      <c r="G15" s="96">
        <v>27.425370000000001</v>
      </c>
      <c r="H15" s="347">
        <v>592.97847000000036</v>
      </c>
      <c r="J15" s="96"/>
    </row>
    <row r="16" spans="1:12" x14ac:dyDescent="0.2">
      <c r="A16" s="92" t="s">
        <v>163</v>
      </c>
      <c r="B16" s="95">
        <v>7.1876200000000008</v>
      </c>
      <c r="C16" s="96">
        <v>0.20971999999999996</v>
      </c>
      <c r="D16" s="347">
        <v>7.3973400000000007</v>
      </c>
      <c r="E16" s="95"/>
      <c r="F16" s="95">
        <v>94.963740000000044</v>
      </c>
      <c r="G16" s="96">
        <v>3.750669999999996</v>
      </c>
      <c r="H16" s="347">
        <v>98.714410000000044</v>
      </c>
      <c r="J16" s="96"/>
    </row>
    <row r="17" spans="1:11" x14ac:dyDescent="0.2">
      <c r="A17" s="92" t="s">
        <v>164</v>
      </c>
      <c r="B17" s="95">
        <v>18.330220000000008</v>
      </c>
      <c r="C17" s="96">
        <v>0.96633999999999953</v>
      </c>
      <c r="D17" s="347">
        <v>19.296560000000007</v>
      </c>
      <c r="E17" s="95"/>
      <c r="F17" s="95">
        <v>251.10517999999996</v>
      </c>
      <c r="G17" s="96">
        <v>16.729110000000002</v>
      </c>
      <c r="H17" s="347">
        <v>267.83428999999995</v>
      </c>
      <c r="J17" s="96"/>
    </row>
    <row r="18" spans="1:11" x14ac:dyDescent="0.2">
      <c r="A18" s="92" t="s">
        <v>165</v>
      </c>
      <c r="B18" s="95">
        <v>1.6616499999999998</v>
      </c>
      <c r="C18" s="96">
        <v>7.6189999999999994E-2</v>
      </c>
      <c r="D18" s="347">
        <v>1.7378399999999998</v>
      </c>
      <c r="E18" s="95"/>
      <c r="F18" s="95">
        <v>23.634519999999988</v>
      </c>
      <c r="G18" s="96">
        <v>1.4552799999999999</v>
      </c>
      <c r="H18" s="347">
        <v>25.089799999999986</v>
      </c>
      <c r="J18" s="96"/>
    </row>
    <row r="19" spans="1:11" x14ac:dyDescent="0.2">
      <c r="A19" s="92" t="s">
        <v>166</v>
      </c>
      <c r="B19" s="95">
        <v>51.699950000000008</v>
      </c>
      <c r="C19" s="96">
        <v>1.99916</v>
      </c>
      <c r="D19" s="347">
        <v>53.699110000000012</v>
      </c>
      <c r="E19" s="95"/>
      <c r="F19" s="95">
        <v>642.91267000000005</v>
      </c>
      <c r="G19" s="96">
        <v>32.160229999999984</v>
      </c>
      <c r="H19" s="347">
        <v>675.0729</v>
      </c>
      <c r="J19" s="96"/>
    </row>
    <row r="20" spans="1:11" x14ac:dyDescent="0.2">
      <c r="A20" s="92" t="s">
        <v>167</v>
      </c>
      <c r="B20" s="96">
        <v>0.45565999999999995</v>
      </c>
      <c r="C20" s="96">
        <v>0</v>
      </c>
      <c r="D20" s="348">
        <v>0.45565999999999995</v>
      </c>
      <c r="E20" s="96"/>
      <c r="F20" s="95">
        <v>5.9730900000000009</v>
      </c>
      <c r="G20" s="96">
        <v>0</v>
      </c>
      <c r="H20" s="348">
        <v>5.9730900000000009</v>
      </c>
      <c r="J20" s="96"/>
    </row>
    <row r="21" spans="1:11" x14ac:dyDescent="0.2">
      <c r="A21" s="92" t="s">
        <v>168</v>
      </c>
      <c r="B21" s="95">
        <v>11.165650000000001</v>
      </c>
      <c r="C21" s="96">
        <v>0.43824999999999992</v>
      </c>
      <c r="D21" s="347">
        <v>11.603900000000001</v>
      </c>
      <c r="E21" s="95"/>
      <c r="F21" s="95">
        <v>137.46957999999998</v>
      </c>
      <c r="G21" s="96">
        <v>7.7970800000000029</v>
      </c>
      <c r="H21" s="347">
        <v>145.26665999999997</v>
      </c>
      <c r="J21" s="96"/>
      <c r="K21" s="96"/>
    </row>
    <row r="22" spans="1:11" x14ac:dyDescent="0.2">
      <c r="A22" s="92" t="s">
        <v>169</v>
      </c>
      <c r="B22" s="95">
        <v>8.1808499999999995</v>
      </c>
      <c r="C22" s="96">
        <v>0.18924000000000002</v>
      </c>
      <c r="D22" s="347">
        <v>8.3700899999999994</v>
      </c>
      <c r="E22" s="95"/>
      <c r="F22" s="95">
        <v>88.792810000000003</v>
      </c>
      <c r="G22" s="96">
        <v>3.1977800000000003</v>
      </c>
      <c r="H22" s="347">
        <v>91.990589999999997</v>
      </c>
      <c r="J22" s="96"/>
    </row>
    <row r="23" spans="1:11" x14ac:dyDescent="0.2">
      <c r="A23" s="97" t="s">
        <v>170</v>
      </c>
      <c r="B23" s="98">
        <v>12.48582</v>
      </c>
      <c r="C23" s="96">
        <v>0.68325999999999987</v>
      </c>
      <c r="D23" s="349">
        <v>13.169080000000001</v>
      </c>
      <c r="E23" s="98"/>
      <c r="F23" s="98">
        <v>182.27191000000022</v>
      </c>
      <c r="G23" s="96">
        <v>12.044380000000002</v>
      </c>
      <c r="H23" s="349">
        <v>194.31629000000021</v>
      </c>
      <c r="J23" s="96"/>
    </row>
    <row r="24" spans="1:11" x14ac:dyDescent="0.2">
      <c r="A24" s="99" t="s">
        <v>433</v>
      </c>
      <c r="B24" s="100">
        <v>371.76484000000022</v>
      </c>
      <c r="C24" s="100">
        <v>23.289829999999984</v>
      </c>
      <c r="D24" s="100">
        <v>395.05467000000021</v>
      </c>
      <c r="E24" s="100"/>
      <c r="F24" s="100">
        <v>4972.3164299999889</v>
      </c>
      <c r="G24" s="100">
        <v>372.93578000000156</v>
      </c>
      <c r="H24" s="100">
        <v>5345.2522099999906</v>
      </c>
      <c r="J24" s="96"/>
    </row>
    <row r="25" spans="1:11" x14ac:dyDescent="0.2">
      <c r="H25" s="79" t="s">
        <v>221</v>
      </c>
      <c r="J25" s="96"/>
    </row>
    <row r="26" spans="1:11" x14ac:dyDescent="0.2">
      <c r="A26" s="350" t="s">
        <v>565</v>
      </c>
      <c r="G26" s="58"/>
      <c r="H26" s="58"/>
      <c r="J26" s="96"/>
    </row>
    <row r="27" spans="1:11" x14ac:dyDescent="0.2">
      <c r="A27" s="101" t="s">
        <v>222</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6"/>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51" priority="11" operator="between">
      <formula>0</formula>
      <formula>0.5</formula>
    </cfRule>
    <cfRule type="cellIs" dxfId="250" priority="12" operator="between">
      <formula>0</formula>
      <formula>0.49</formula>
    </cfRule>
  </conditionalFormatting>
  <conditionalFormatting sqref="C5:C23">
    <cfRule type="cellIs" dxfId="249" priority="10" stopIfTrue="1" operator="equal">
      <formula>0</formula>
    </cfRule>
  </conditionalFormatting>
  <conditionalFormatting sqref="G20">
    <cfRule type="cellIs" dxfId="248" priority="9" stopIfTrue="1" operator="equal">
      <formula>0</formula>
    </cfRule>
  </conditionalFormatting>
  <conditionalFormatting sqref="G5:G23">
    <cfRule type="cellIs" dxfId="247" priority="8" stopIfTrue="1" operator="equal">
      <formula>0</formula>
    </cfRule>
  </conditionalFormatting>
  <conditionalFormatting sqref="J12:J30">
    <cfRule type="cellIs" dxfId="246" priority="6" operator="between">
      <formula>0</formula>
      <formula>0.5</formula>
    </cfRule>
    <cfRule type="cellIs" dxfId="245" priority="7" operator="between">
      <formula>0</formula>
      <formula>0.49</formula>
    </cfRule>
  </conditionalFormatting>
  <conditionalFormatting sqref="J27">
    <cfRule type="cellIs" dxfId="244" priority="5" stopIfTrue="1" operator="equal">
      <formula>0</formula>
    </cfRule>
  </conditionalFormatting>
  <conditionalFormatting sqref="J12:J30">
    <cfRule type="cellIs" dxfId="243"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2022-03-23T09:10:53Z</dcterms:modified>
</cp:coreProperties>
</file>