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U:\INFORMES CORES WEB\BEH\BEH 2014\2022\05.MAYO\"/>
    </mc:Choice>
  </mc:AlternateContent>
  <bookViews>
    <workbookView xWindow="0" yWindow="0" windowWidth="28800" windowHeight="11835" tabRatio="797"/>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25" l="1"/>
  <c r="D10" i="25"/>
  <c r="B10" i="25"/>
  <c r="F10" i="46" l="1"/>
  <c r="D10" i="46"/>
  <c r="B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<sst xmlns="http://schemas.openxmlformats.org/spreadsheetml/2006/main" count="1924" uniqueCount="705">
  <si>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</si>
  <si>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</si>
  <si>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</si>
  <si>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</si>
  <si>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</si>
  <si>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</si>
  <si>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</si>
  <si>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</si>
  <si>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</si>
  <si>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</si>
  <si>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</si>
  <si>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</si>
  <si>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</si>
  <si>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</si>
  <si>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</si>
  <si>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</si>
  <si>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</si>
  <si>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</si>
  <si>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</si>
  <si>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</si>
  <si>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</si>
  <si>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</si>
  <si>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</si>
  <si>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</si>
  <si>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</si>
  <si>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</si>
  <si>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</si>
  <si>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</si>
  <si>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</si>
  <si>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</si>
  <si>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</si>
  <si>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</si>
  <si>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</si>
  <si>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</si>
  <si>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</si>
  <si>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</si>
  <si>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</si>
  <si>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</si>
  <si>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</si>
  <si>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</si>
  <si>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</si>
  <si>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</si>
  <si>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</si>
  <si>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</si>
  <si>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</si>
  <si>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</si>
  <si>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</si>
  <si>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</si>
  <si>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</si>
  <si>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</si>
  <si>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</si>
  <si>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</si>
  <si>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</si>
  <si>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</si>
  <si>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</si>
  <si>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</si>
  <si>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</si>
  <si>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</si>
  <si>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</si>
  <si>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</si>
  <si>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</si>
  <si>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</si>
  <si>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</si>
  <si>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</si>
  <si>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</si>
  <si>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</si>
  <si>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</si>
  <si>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</si>
  <si>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</si>
  <si>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</si>
  <si>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</si>
  <si>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</si>
  <si>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</si>
  <si>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</si>
  <si>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</si>
  <si>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</si>
  <si>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</si>
  <si>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</si>
  <si>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</si>
  <si>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</si>
  <si>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</si>
  <si>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</si>
  <si>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</si>
  <si>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</si>
  <si>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</si>
  <si>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</si>
  <si>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</si>
  <si>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</si>
  <si>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</si>
  <si>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</si>
  <si>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</si>
  <si>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</si>
  <si>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</si>
  <si>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</si>
  <si>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</si>
  <si>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</si>
  <si>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</si>
  <si>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</si>
  <si>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</si>
  <si>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</si>
  <si>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</si>
  <si>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</si>
  <si>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</si>
  <si>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</si>
  <si>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</si>
  <si>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</si>
  <si>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</si>
  <si>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</si>
  <si>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</si>
  <si>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</si>
  <si>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</si>
  <si>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</si>
  <si>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</si>
  <si>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</si>
  <si>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</si>
  <si>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</si>
  <si>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</si>
  <si>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</si>
  <si>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</si>
  <si>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</si>
  <si>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</si>
  <si>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</si>
  <si>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</si>
  <si>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</si>
  <si>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</si>
  <si>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</si>
  <si>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</si>
  <si>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</si>
  <si>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</si>
  <si>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</si>
  <si>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</si>
  <si>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</si>
  <si>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</si>
  <si>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</si>
  <si>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</si>
  <si>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</si>
  <si>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</si>
  <si>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</si>
  <si>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</si>
  <si>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</si>
  <si>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</si>
  <si>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</si>
  <si>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</si>
  <si>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</si>
  <si>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</si>
  <si>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</si>
  <si>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</si>
  <si>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</si>
  <si>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</si>
  <si>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</si>
  <si>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</si>
  <si>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</si>
  <si>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</si>
  <si>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</si>
  <si>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</si>
  <si>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</si>
  <si>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</si>
  <si>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</si>
  <si>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</si>
  <si>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</si>
  <si>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</si>
  <si>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</si>
  <si>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</si>
  <si>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</si>
  <si>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</si>
  <si>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</si>
  <si>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</si>
  <si>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</si>
  <si>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</si>
  <si>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</si>
  <si>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</si>
  <si>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</si>
  <si>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</si>
  <si>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</si>
  <si>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</si>
  <si>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</si>
  <si>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</si>
  <si>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</si>
  <si>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</si>
  <si>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</si>
  <si>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</si>
  <si>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</si>
  <si>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</si>
  <si>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</si>
  <si>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</si>
  <si>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</si>
  <si>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</si>
  <si>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</si>
  <si>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</si>
  <si>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</si>
  <si>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</si>
  <si>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</si>
  <si>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</si>
  <si>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</si>
  <si>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</si>
  <si>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</si>
  <si>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</si>
  <si>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</si>
  <si>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</si>
  <si>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</si>
  <si>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</si>
  <si>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</si>
  <si>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</si>
  <si>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</si>
  <si>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</si>
  <si>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</si>
  <si>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</si>
  <si>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</si>
  <si>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</si>
  <si>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</si>
  <si>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</si>
  <si>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</si>
  <si>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</si>
  <si>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</si>
  <si>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</si>
  <si>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</si>
  <si>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</si>
  <si>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</si>
  <si>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</si>
  <si>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</si>
  <si>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</si>
  <si>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</si>
  <si>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</si>
  <si>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</si>
  <si>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</si>
  <si>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</si>
  <si>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</si>
  <si>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</si>
  <si>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</si>
  <si>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</si>
  <si>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</si>
  <si>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</si>
  <si>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</si>
  <si>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</si>
  <si>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</si>
  <si>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</si>
  <si>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</si>
  <si>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</si>
  <si>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</si>
  <si>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</si>
  <si>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</si>
  <si>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</si>
  <si>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</si>
  <si>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</si>
  <si>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</si>
  <si>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</si>
  <si>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</si>
  <si>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</si>
  <si>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</si>
  <si>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</si>
  <si>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</si>
  <si>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</si>
  <si>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</si>
  <si>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</si>
  <si>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</si>
  <si>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</si>
  <si>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</si>
  <si>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</si>
  <si>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</si>
  <si>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</si>
  <si>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</si>
  <si>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</si>
  <si>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</si>
  <si>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</si>
  <si>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</si>
  <si>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</si>
  <si>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</si>
  <si>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</si>
  <si>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</si>
  <si>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</si>
  <si>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</si>
  <si>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</si>
  <si>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</si>
  <si>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</si>
  <si>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</si>
  <si>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</si>
  <si>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</si>
  <si>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</si>
  <si>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</si>
  <si>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</si>
  <si>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</si>
  <si>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</si>
  <si>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</si>
  <si>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</si>
  <si>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</si>
  <si>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</si>
  <si>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</si>
  <si>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</si>
  <si>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</si>
  <si>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</si>
  <si>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</si>
  <si>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</si>
  <si>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</si>
  <si>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</si>
  <si>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</si>
  <si>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</si>
  <si>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</si>
  <si>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</si>
  <si>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</si>
  <si>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</si>
  <si>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</si>
  <si>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</si>
  <si>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</si>
  <si>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</si>
  <si>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</si>
  <si>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</si>
  <si>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</si>
  <si>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</si>
  <si>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</si>
  <si>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</si>
  <si>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</si>
  <si>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</si>
  <si>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</si>
  <si>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</si>
  <si>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</si>
  <si>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</si>
  <si>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</si>
  <si>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</si>
  <si>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</si>
  <si>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</si>
  <si>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</si>
  <si>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</si>
  <si>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</si>
  <si>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</si>
  <si>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</si>
  <si>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</si>
  <si>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</si>
  <si>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</si>
  <si>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</si>
  <si>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</si>
  <si>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</si>
  <si>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</si>
  <si>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</si>
  <si>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</si>
  <si>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</si>
  <si>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</si>
  <si>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</si>
  <si>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</si>
  <si>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</si>
  <si>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</si>
  <si>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</si>
  <si>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</si>
  <si>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</si>
  <si>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</si>
  <si>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</si>
  <si>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</si>
  <si>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</si>
  <si>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</si>
  <si>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</si>
  <si>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</si>
  <si>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</si>
  <si>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</si>
  <si>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</si>
  <si>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</si>
  <si>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</si>
  <si>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</si>
  <si>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</si>
  <si>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</si>
  <si>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</si>
  <si>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</si>
  <si>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</si>
  <si>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</si>
  <si>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</si>
  <si>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</si>
  <si>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</si>
  <si>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</si>
  <si>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</si>
  <si>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</si>
  <si>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</si>
  <si>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</si>
  <si>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</si>
  <si>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</si>
  <si>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</si>
  <si>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</si>
  <si>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</si>
  <si>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</si>
  <si>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</si>
  <si>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</si>
  <si>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</si>
  <si>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</si>
  <si>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</si>
  <si>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</si>
  <si>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</si>
  <si>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</si>
  <si>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</si>
  <si>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</si>
  <si>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</si>
  <si>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</si>
  <si>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</si>
  <si>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</si>
  <si>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</si>
  <si>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</si>
  <si>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</si>
  <si>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</si>
  <si>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</si>
  <si>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</si>
  <si>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</si>
  <si>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</si>
  <si>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</si>
  <si>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</si>
  <si>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</si>
  <si>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</si>
  <si>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</si>
  <si>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</si>
  <si>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</si>
  <si>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</si>
  <si>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</si>
  <si>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</si>
  <si>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</si>
  <si>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</si>
  <si>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</si>
  <si>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</si>
  <si>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</si>
  <si>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</si>
  <si>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</si>
  <si>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</si>
  <si>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</si>
  <si>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</si>
  <si>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</si>
  <si>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</si>
  <si>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</si>
  <si>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</si>
  <si>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</si>
  <si>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</si>
  <si>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</si>
  <si>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</si>
  <si>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</si>
  <si>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</si>
  <si>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</si>
  <si>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</si>
  <si>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</si>
  <si>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</si>
  <si>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</si>
  <si>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</si>
  <si>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</si>
  <si>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</si>
  <si>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</si>
  <si>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</si>
  <si>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</si>
  <si>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</si>
  <si>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</si>
  <si>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</si>
  <si>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</si>
  <si>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</si>
  <si>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</si>
  <si>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</si>
  <si>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</si>
  <si>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</si>
  <si>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</si>
  <si>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</si>
  <si>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</si>
  <si>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</si>
  <si>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</si>
  <si>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</si>
  <si>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</si>
  <si>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</si>
  <si>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</si>
  <si>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</si>
  <si>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</si>
  <si>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</si>
  <si>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</si>
  <si>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</si>
  <si>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</si>
  <si>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</si>
  <si>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</si>
  <si>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</si>
  <si>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</si>
  <si>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</si>
  <si>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</si>
  <si>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</si>
  <si>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</si>
  <si>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</si>
  <si>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</si>
  <si>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</si>
  <si>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</si>
  <si>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</si>
  <si>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</si>
  <si>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</si>
  <si>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</si>
  <si>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</si>
  <si>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</si>
  <si>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</si>
  <si>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</si>
  <si>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</si>
  <si>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</si>
  <si>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</si>
  <si>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</si>
  <si>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</si>
  <si>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</si>
  <si>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</si>
  <si>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</si>
  <si>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</si>
  <si>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</si>
  <si>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</si>
  <si>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</si>
  <si>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</si>
  <si>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</si>
  <si>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</si>
  <si>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</si>
  <si>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</si>
  <si>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</si>
  <si>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</si>
  <si>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</si>
  <si>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</si>
  <si>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</si>
  <si>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</si>
  <si>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</si>
  <si>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</si>
  <si>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</si>
  <si>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</si>
  <si>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</si>
  <si>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</si>
  <si>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</si>
  <si>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</si>
  <si>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</si>
  <si>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</si>
  <si>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</si>
  <si>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</si>
  <si>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</si>
  <si>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</si>
  <si>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</si>
  <si>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</si>
  <si>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</si>
  <si>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</si>
  <si>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</si>
  <si>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</si>
  <si>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</si>
  <si>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</si>
  <si>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</si>
  <si>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</si>
  <si>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</si>
  <si>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</si>
  <si>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</si>
  <si>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</si>
  <si>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</si>
  <si>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</si>
  <si>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</si>
  <si>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</si>
  <si>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</si>
  <si>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</si>
  <si>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</si>
  <si>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</si>
  <si>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</si>
  <si>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</si>
  <si>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</si>
  <si>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</si>
  <si>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</si>
  <si>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</si>
  <si>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</si>
  <si>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</si>
  <si>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</si>
  <si>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</si>
  <si>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</si>
  <si>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</si>
  <si>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</si>
  <si>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</si>
  <si>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</si>
  <si>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</si>
  <si>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</si>
  <si>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</si>
  <si>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</si>
  <si>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</si>
  <si>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</si>
  <si>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</si>
  <si>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</si>
  <si>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</si>
  <si>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</si>
  <si>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</si>
  <si>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</si>
  <si>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</si>
  <si>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</si>
  <si>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</si>
  <si>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</si>
  <si>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</si>
  <si>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</si>
  <si>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</si>
  <si>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</si>
  <si>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</si>
  <si>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</si>
  <si>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</si>
  <si>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</si>
  <si>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</si>
  <si>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</si>
  <si>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</si>
  <si>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</si>
  <si>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</si>
  <si>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</si>
  <si>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</si>
  <si>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</si>
  <si>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</si>
  <si>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</si>
  <si>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</si>
  <si>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</si>
  <si>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</si>
  <si>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</si>
  <si>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</si>
  <si>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</si>
  <si>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</si>
  <si>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</si>
  <si>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</si>
  <si>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</si>
  <si>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</si>
  <si>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</si>
  <si>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</si>
  <si>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</si>
  <si>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</si>
  <si>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</si>
  <si>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</si>
  <si>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</si>
  <si>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</si>
  <si>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</si>
  <si>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</si>
  <si>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</si>
  <si>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</si>
  <si>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</si>
  <si>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</si>
  <si>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</si>
  <si>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</si>
  <si>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</si>
  <si>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</si>
  <si>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</si>
  <si>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</si>
  <si>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</si>
  <si>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</si>
  <si>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</si>
  <si>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</si>
  <si>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</si>
  <si>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</si>
  <si>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</si>
  <si>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</si>
  <si>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</si>
  <si>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</si>
  <si>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</si>
  <si>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</si>
  <si>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</si>
  <si>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</si>
  <si>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</si>
  <si>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</si>
  <si>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</si>
  <si>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</si>
  <si>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</si>
  <si>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</si>
  <si>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</si>
  <si>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</si>
  <si>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</si>
  <si>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</si>
  <si>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</si>
  <si>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</si>
  <si>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</si>
  <si>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</si>
  <si>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</si>
  <si>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</si>
  <si>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</si>
  <si>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</si>
  <si>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</si>
  <si>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</si>
  <si>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</si>
  <si>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</si>
  <si>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</si>
  <si>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</si>
  <si>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</si>
  <si>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</si>
  <si>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</si>
  <si>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</si>
  <si>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</si>
  <si>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</si>
  <si>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 xml:space="preserve">        UE **</t>
  </si>
  <si>
    <t>1 Enero</t>
  </si>
  <si>
    <t>1 Abril</t>
  </si>
  <si>
    <t>1 Octubre</t>
  </si>
  <si>
    <t>1 Julio</t>
  </si>
  <si>
    <t>Otros Amércia Central y del Sur</t>
  </si>
  <si>
    <t>18 Enero</t>
  </si>
  <si>
    <t>Bahréin</t>
  </si>
  <si>
    <t xml:space="preserve">Plantas de regasificación </t>
  </si>
  <si>
    <t>Otras salidas</t>
  </si>
  <si>
    <t xml:space="preserve">Estonia, Finlandia, Francia, Grecia, Hungría, Irlanda, Italia, Japón, Lituania, Luxemburgo, México, Noruega, Nueva Zelanda, </t>
  </si>
  <si>
    <t>15 Marzo</t>
  </si>
  <si>
    <t>1º 2022</t>
  </si>
  <si>
    <t>Albania</t>
  </si>
  <si>
    <t>abr-22</t>
  </si>
  <si>
    <t>Corea del Sur</t>
  </si>
  <si>
    <t>(*) Tasa de variación respecto al mismo periodo del año anterior // '- igual que 0,0 / ^ distinto de 0,0</t>
  </si>
  <si>
    <t>UE**</t>
  </si>
  <si>
    <t>Bahamas</t>
  </si>
  <si>
    <t>*Desde abril de 2022 los descuentos aplicados a los carburantes en los distintos EEMM se han reportado con disparidad de criterios al Boletín Petrolero Europeo. Es por ello que la comparativa de estos precios puede ser incorrecta. El precio de España no incluyen el descuento de 20 c€/l aprobado por el RD-ley 6/2022.</t>
  </si>
  <si>
    <t>* El precio no incluye el descuento de 20 c€/l aprobado por el RD-ley 6/2022</t>
  </si>
  <si>
    <t>PVP gasolina 95 I.O. y gasóleo de automoción *</t>
  </si>
  <si>
    <t>PVP medio de la gasolina 95 I.O.  *</t>
  </si>
  <si>
    <t>PVP medio del gasóleo de automoción *</t>
  </si>
  <si>
    <t>PVP medio del gasóleo calefacción*</t>
  </si>
  <si>
    <t>**Tarifa TUR 2: consumo estimado de 12.000 kWh/año hasta 30 de septiembre de 2021 y de 8.000 kWh/año desde 1 de octubre de 2021.</t>
  </si>
  <si>
    <t>may-22</t>
  </si>
  <si>
    <t>Ghana</t>
  </si>
  <si>
    <t>12 Mayo</t>
  </si>
  <si>
    <t>may-21</t>
  </si>
  <si>
    <t>BOLETÍN ESTADÍSTICO HIDROCARBUROS MAYO 2022</t>
  </si>
  <si>
    <t>Año 2021*</t>
  </si>
  <si>
    <t>Tv (%)
2021/2020</t>
  </si>
  <si>
    <t>*Datos provisionales</t>
  </si>
  <si>
    <t>UE*</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</si>
  <si>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</si>
  <si>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t>
  </si>
  <si>
    <t xml:space="preserve">     GN</t>
  </si>
  <si>
    <t xml:space="preserve">     GNL</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</si>
</sst>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7" borderId="26" applyNumberFormat="0" applyFont="0" applyAlignment="0" applyProtection="0"/>
    <xf numFmtId="0" fontId="4" fillId="17" borderId="26" applyNumberFormat="0" applyFont="0" applyAlignment="0" applyProtection="0"/>
    <xf numFmtId="0" fontId="4" fillId="17"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32" borderId="27" applyNumberFormat="0" applyAlignment="0" applyProtection="0"/>
    <xf numFmtId="0" fontId="64" fillId="32" borderId="27" applyNumberFormat="0" applyAlignment="0" applyProtection="0"/>
    <xf numFmtId="0" fontId="65" fillId="33" borderId="28" applyNumberFormat="0" applyAlignment="0" applyProtection="0"/>
    <xf numFmtId="0" fontId="65" fillId="33"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8" fillId="23" borderId="27" applyNumberFormat="0" applyAlignment="0" applyProtection="0"/>
    <xf numFmtId="0" fontId="68" fillId="23" borderId="27" applyNumberFormat="0" applyAlignment="0" applyProtection="0"/>
    <xf numFmtId="0" fontId="69" fillId="19" borderId="0" applyNumberFormat="0" applyBorder="0" applyAlignment="0" applyProtection="0"/>
    <xf numFmtId="0" fontId="69" fillId="19"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8" borderId="0" applyNumberFormat="0" applyBorder="0" applyAlignment="0" applyProtection="0"/>
    <xf numFmtId="0" fontId="70" fillId="38"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2" borderId="31" applyNumberFormat="0" applyAlignment="0" applyProtection="0"/>
    <xf numFmtId="0" fontId="71" fillId="32"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17">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77" fontId="31" fillId="6" borderId="0" xfId="0" applyNumberFormat="1" applyFont="1" applyFill="1" applyAlignment="1">
      <alignment horizontal="right"/>
    </xf>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8" fillId="2" borderId="17" xfId="0" applyFont="1" applyFill="1" applyBorder="1"/>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175" fontId="17" fillId="6" borderId="12" xfId="0" applyNumberFormat="1" applyFont="1" applyFill="1" applyBorder="1"/>
    <xf numFmtId="3" fontId="17" fillId="9" borderId="24"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22" fillId="2" borderId="0" xfId="0" quotePrefix="1" applyFont="1" applyFill="1" applyAlignment="1">
      <alignment horizontal="left"/>
    </xf>
    <xf numFmtId="3" fontId="18" fillId="2" borderId="0" xfId="1" quotePrefix="1" applyNumberFormat="1" applyFon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3" fillId="2" borderId="3" xfId="0" applyFont="1" applyFill="1" applyBorder="1" applyAlignment="1">
      <alignment horizontal="lef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171" fontId="13" fillId="5" borderId="0" xfId="0" applyNumberFormat="1" applyFont="1" applyFill="1"/>
    <xf numFmtId="173" fontId="13" fillId="6" borderId="0" xfId="0" applyNumberFormat="1" applyFont="1" applyFill="1"/>
    <xf numFmtId="173" fontId="4" fillId="6" borderId="0" xfId="1" quotePrefix="1" applyNumberFormat="1" applyFill="1"/>
    <xf numFmtId="168" fontId="31" fillId="2" borderId="0" xfId="0" applyNumberFormat="1" applyFont="1" applyFill="1"/>
    <xf numFmtId="171" fontId="31" fillId="5" borderId="0" xfId="0" applyNumberFormat="1" applyFont="1" applyFill="1"/>
    <xf numFmtId="173" fontId="31" fillId="6" borderId="0" xfId="0" applyNumberFormat="1" applyFont="1" applyFill="1"/>
    <xf numFmtId="3" fontId="4" fillId="5" borderId="0" xfId="1" quotePrefix="1" applyNumberFormat="1" applyFill="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3" fontId="17" fillId="6" borderId="12" xfId="0" applyNumberFormat="1" applyFont="1" applyFill="1" applyBorder="1"/>
    <xf numFmtId="168" fontId="17" fillId="9" borderId="24" xfId="0" applyNumberFormat="1" applyFont="1" applyFill="1" applyBorder="1"/>
    <xf numFmtId="168" fontId="8" fillId="9" borderId="24" xfId="0" applyNumberFormat="1" applyFont="1" applyFill="1" applyBorder="1"/>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3" fontId="8" fillId="16" borderId="12" xfId="1" quotePrefix="1" applyNumberFormat="1" applyFont="1" applyFill="1" applyBorder="1" applyAlignment="1">
      <alignment horizontal="right"/>
    </xf>
    <xf numFmtId="0" fontId="8" fillId="2" borderId="4" xfId="1" quotePrefix="1" applyFont="1" applyFill="1" applyBorder="1" applyAlignment="1">
      <alignment horizontal="center" vertical="center"/>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68" fontId="27" fillId="2" borderId="2" xfId="7" quotePrefix="1" applyNumberFormat="1" applyFont="1" applyFill="1" applyBorder="1" applyAlignment="1" applyProtection="1">
      <alignment horizontal="right"/>
      <protection locked="0"/>
    </xf>
    <xf numFmtId="173" fontId="4" fillId="6" borderId="0" xfId="1" quotePrefix="1" applyNumberFormat="1" applyFill="1" applyAlignment="1">
      <alignment horizontal="right"/>
    </xf>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68" fontId="31" fillId="2" borderId="0" xfId="0" applyNumberFormat="1" applyFont="1" applyFill="1" applyAlignment="1">
      <alignment horizontal="left"/>
    </xf>
  </cellXfs>
  <cellStyles count="334">
    <cellStyle name="20% - Énfasis1 2" xfId="243"/>
    <cellStyle name="20% - Énfasis1 3" xfId="244"/>
    <cellStyle name="20% - Énfasis2 2" xfId="245"/>
    <cellStyle name="20% - Énfasis2 3" xfId="246"/>
    <cellStyle name="20% - Énfasis3 2" xfId="247"/>
    <cellStyle name="20% - Énfasis3 3" xfId="248"/>
    <cellStyle name="20% - Énfasis4 2" xfId="249"/>
    <cellStyle name="20% - Énfasis4 3" xfId="250"/>
    <cellStyle name="20% - Énfasis5 2" xfId="251"/>
    <cellStyle name="20% - Énfasis5 3" xfId="252"/>
    <cellStyle name="20% - Énfasis6 2" xfId="253"/>
    <cellStyle name="20% - Énfasis6 3" xfId="254"/>
    <cellStyle name="40% - Énfasis1 2" xfId="255"/>
    <cellStyle name="40% - Énfasis1 3" xfId="256"/>
    <cellStyle name="40% - Énfasis2 2" xfId="257"/>
    <cellStyle name="40% - Énfasis2 3" xfId="258"/>
    <cellStyle name="40% - Énfasis3 2" xfId="259"/>
    <cellStyle name="40% - Énfasis3 3" xfId="260"/>
    <cellStyle name="40% - Énfasis4 2" xfId="261"/>
    <cellStyle name="40% - Énfasis4 3" xfId="262"/>
    <cellStyle name="40% - Énfasis5 2" xfId="263"/>
    <cellStyle name="40% - Énfasis5 3" xfId="264"/>
    <cellStyle name="40% - Énfasis6 2" xfId="265"/>
    <cellStyle name="40% - Énfasis6 3" xfId="266"/>
    <cellStyle name="60% - Énfasis1 2" xfId="267"/>
    <cellStyle name="60% - Énfasis1 3" xfId="268"/>
    <cellStyle name="60% - Énfasis2 2" xfId="269"/>
    <cellStyle name="60% - Énfasis2 3" xfId="270"/>
    <cellStyle name="60% - Énfasis3 2" xfId="271"/>
    <cellStyle name="60% - Énfasis3 3" xfId="272"/>
    <cellStyle name="60% - Énfasis4 2" xfId="273"/>
    <cellStyle name="60% - Énfasis4 3" xfId="274"/>
    <cellStyle name="60% - Énfasis5 2" xfId="275"/>
    <cellStyle name="60% - Énfasis5 3" xfId="276"/>
    <cellStyle name="60% - Énfasis6 2" xfId="277"/>
    <cellStyle name="60% - Énfasis6 3" xfId="278"/>
    <cellStyle name="Buena 2" xfId="279"/>
    <cellStyle name="Buena 3" xfId="280"/>
    <cellStyle name="Cálculo 2" xfId="281"/>
    <cellStyle name="Cálculo 3" xfId="282"/>
    <cellStyle name="Celda de comprobación 2" xfId="283"/>
    <cellStyle name="Celda de comprobación 3" xfId="284"/>
    <cellStyle name="Celda vinculada 2" xfId="285"/>
    <cellStyle name="Celda vinculada 3" xfId="286"/>
    <cellStyle name="Encabezado 4 2" xfId="287"/>
    <cellStyle name="Encabezado 4 3" xfId="288"/>
    <cellStyle name="Énfasis1 2" xfId="289"/>
    <cellStyle name="Énfasis1 3" xfId="290"/>
    <cellStyle name="Énfasis2 2" xfId="291"/>
    <cellStyle name="Énfasis2 3" xfId="292"/>
    <cellStyle name="Énfasis3 2" xfId="293"/>
    <cellStyle name="Énfasis3 3" xfId="294"/>
    <cellStyle name="Énfasis4 2" xfId="295"/>
    <cellStyle name="Énfasis4 3" xfId="296"/>
    <cellStyle name="Énfasis5 2" xfId="297"/>
    <cellStyle name="Énfasis5 3" xfId="298"/>
    <cellStyle name="Énfasis6 2" xfId="299"/>
    <cellStyle name="Énfasis6 3" xfId="300"/>
    <cellStyle name="Entrada 2" xfId="301"/>
    <cellStyle name="Entrada 3" xfId="302"/>
    <cellStyle name="Hipervínculo" xfId="2" builtinId="8"/>
    <cellStyle name="Incorrecto 2" xfId="303"/>
    <cellStyle name="Incorrecto 3" xfId="304"/>
    <cellStyle name="mes tabla dinámica" xfId="305"/>
    <cellStyle name="mes tabla dinámica 2" xfId="306"/>
    <cellStyle name="Millares" xfId="24" builtinId="3"/>
    <cellStyle name="Millares 2" xfId="17"/>
    <cellStyle name="Millares 2 2" xfId="31"/>
    <cellStyle name="Millares 2 2 2" xfId="35"/>
    <cellStyle name="Millares 2 2 2 2" xfId="47"/>
    <cellStyle name="Millares 2 2 2 2 2" xfId="71"/>
    <cellStyle name="Millares 2 2 2 2 2 2" xfId="119"/>
    <cellStyle name="Millares 2 2 2 2 3" xfId="95"/>
    <cellStyle name="Millares 2 2 2 3" xfId="59"/>
    <cellStyle name="Millares 2 2 2 3 2" xfId="107"/>
    <cellStyle name="Millares 2 2 2 4" xfId="83"/>
    <cellStyle name="Millares 2 2 3" xfId="43"/>
    <cellStyle name="Millares 2 2 3 2" xfId="67"/>
    <cellStyle name="Millares 2 2 3 2 2" xfId="115"/>
    <cellStyle name="Millares 2 2 3 3" xfId="91"/>
    <cellStyle name="Millares 2 2 4" xfId="55"/>
    <cellStyle name="Millares 2 2 4 2" xfId="103"/>
    <cellStyle name="Millares 2 2 5" xfId="79"/>
    <cellStyle name="Millares 2 2 6" xfId="128"/>
    <cellStyle name="Millares 2 3" xfId="33"/>
    <cellStyle name="Millares 2 3 2" xfId="45"/>
    <cellStyle name="Millares 2 3 2 2" xfId="69"/>
    <cellStyle name="Millares 2 3 2 2 2" xfId="117"/>
    <cellStyle name="Millares 2 3 2 3" xfId="93"/>
    <cellStyle name="Millares 2 3 3" xfId="57"/>
    <cellStyle name="Millares 2 3 3 2" xfId="105"/>
    <cellStyle name="Millares 2 3 4" xfId="81"/>
    <cellStyle name="Millares 2 3 5" xfId="131"/>
    <cellStyle name="Millares 2 4" xfId="28"/>
    <cellStyle name="Millares 2 4 2" xfId="41"/>
    <cellStyle name="Millares 2 4 2 2" xfId="65"/>
    <cellStyle name="Millares 2 4 2 2 2" xfId="113"/>
    <cellStyle name="Millares 2 4 2 3" xfId="89"/>
    <cellStyle name="Millares 2 4 3" xfId="53"/>
    <cellStyle name="Millares 2 4 3 2" xfId="101"/>
    <cellStyle name="Millares 2 4 4" xfId="77"/>
    <cellStyle name="Millares 2 4 5" xfId="134"/>
    <cellStyle name="Millares 2 5" xfId="37"/>
    <cellStyle name="Millares 2 5 2" xfId="61"/>
    <cellStyle name="Millares 2 5 2 2" xfId="109"/>
    <cellStyle name="Millares 2 5 3" xfId="85"/>
    <cellStyle name="Millares 2 5 4" xfId="137"/>
    <cellStyle name="Millares 2 6" xfId="49"/>
    <cellStyle name="Millares 2 6 2" xfId="97"/>
    <cellStyle name="Millares 2 6 3" xfId="140"/>
    <cellStyle name="Millares 2 7" xfId="73"/>
    <cellStyle name="Millares 2 7 2" xfId="143"/>
    <cellStyle name="Millares 2 8" xfId="307"/>
    <cellStyle name="Millares 2 9" xfId="125"/>
    <cellStyle name="Millares 3" xfId="16"/>
    <cellStyle name="Millares 3 2" xfId="34"/>
    <cellStyle name="Millares 3 2 2" xfId="46"/>
    <cellStyle name="Millares 3 2 2 2" xfId="70"/>
    <cellStyle name="Millares 3 2 2 2 2" xfId="118"/>
    <cellStyle name="Millares 3 2 2 3" xfId="94"/>
    <cellStyle name="Millares 3 2 3" xfId="58"/>
    <cellStyle name="Millares 3 2 3 2" xfId="106"/>
    <cellStyle name="Millares 3 2 4" xfId="82"/>
    <cellStyle name="Millares 3 2 5" xfId="127"/>
    <cellStyle name="Millares 3 3" xfId="30"/>
    <cellStyle name="Millares 3 3 2" xfId="42"/>
    <cellStyle name="Millares 3 3 2 2" xfId="66"/>
    <cellStyle name="Millares 3 3 2 2 2" xfId="114"/>
    <cellStyle name="Millares 3 3 2 3" xfId="90"/>
    <cellStyle name="Millares 3 3 3" xfId="54"/>
    <cellStyle name="Millares 3 3 3 2" xfId="102"/>
    <cellStyle name="Millares 3 3 4" xfId="78"/>
    <cellStyle name="Millares 3 3 5" xfId="130"/>
    <cellStyle name="Millares 3 4" xfId="36"/>
    <cellStyle name="Millares 3 4 2" xfId="60"/>
    <cellStyle name="Millares 3 4 2 2" xfId="108"/>
    <cellStyle name="Millares 3 4 3" xfId="84"/>
    <cellStyle name="Millares 3 4 4" xfId="133"/>
    <cellStyle name="Millares 3 5" xfId="48"/>
    <cellStyle name="Millares 3 5 2" xfId="96"/>
    <cellStyle name="Millares 3 5 3" xfId="136"/>
    <cellStyle name="Millares 3 6" xfId="72"/>
    <cellStyle name="Millares 3 6 2" xfId="139"/>
    <cellStyle name="Millares 3 7" xfId="142"/>
    <cellStyle name="Millares 3 8" xfId="124"/>
    <cellStyle name="Millares 4" xfId="32"/>
    <cellStyle name="Millares 4 2" xfId="44"/>
    <cellStyle name="Millares 4 2 2" xfId="68"/>
    <cellStyle name="Millares 4 2 2 2" xfId="116"/>
    <cellStyle name="Millares 4 2 3" xfId="92"/>
    <cellStyle name="Millares 4 3" xfId="56"/>
    <cellStyle name="Millares 4 3 2" xfId="104"/>
    <cellStyle name="Millares 4 4" xfId="80"/>
    <cellStyle name="Millares 5" xfId="25"/>
    <cellStyle name="Millares 5 2" xfId="40"/>
    <cellStyle name="Millares 5 2 2" xfId="64"/>
    <cellStyle name="Millares 5 2 2 2" xfId="112"/>
    <cellStyle name="Millares 5 2 3" xfId="88"/>
    <cellStyle name="Millares 5 3" xfId="52"/>
    <cellStyle name="Millares 5 3 2" xfId="100"/>
    <cellStyle name="Millares 5 4" xfId="76"/>
    <cellStyle name="Millares 6" xfId="39"/>
    <cellStyle name="Millares 6 2" xfId="63"/>
    <cellStyle name="Millares 6 2 2" xfId="111"/>
    <cellStyle name="Millares 6 3" xfId="87"/>
    <cellStyle name="Millares 7" xfId="51"/>
    <cellStyle name="Millares 7 2" xfId="99"/>
    <cellStyle name="Millares 7 3" xfId="165"/>
    <cellStyle name="Millares 8" xfId="75"/>
    <cellStyle name="Millares 9" xfId="121"/>
    <cellStyle name="Moneda 2" xfId="18"/>
    <cellStyle name="Moneda 2 2" xfId="38"/>
    <cellStyle name="Moneda 2 2 2" xfId="62"/>
    <cellStyle name="Moneda 2 2 2 2" xfId="110"/>
    <cellStyle name="Moneda 2 2 3" xfId="86"/>
    <cellStyle name="Moneda 2 2 4" xfId="129"/>
    <cellStyle name="Moneda 2 3" xfId="50"/>
    <cellStyle name="Moneda 2 3 2" xfId="98"/>
    <cellStyle name="Moneda 2 3 3" xfId="132"/>
    <cellStyle name="Moneda 2 4" xfId="74"/>
    <cellStyle name="Moneda 2 4 2" xfId="135"/>
    <cellStyle name="Moneda 2 5" xfId="138"/>
    <cellStyle name="Moneda 2 6" xfId="141"/>
    <cellStyle name="Moneda 2 7" xfId="144"/>
    <cellStyle name="Moneda 2 8" xfId="126"/>
    <cellStyle name="Neutral 2" xfId="308"/>
    <cellStyle name="Neutral 3" xfId="309"/>
    <cellStyle name="Normal" xfId="0" builtinId="0"/>
    <cellStyle name="Normal 10" xfId="166"/>
    <cellStyle name="Normal 10 2" xfId="242"/>
    <cellStyle name="Normal 11" xfId="9"/>
    <cellStyle name="Normal 2" xfId="1"/>
    <cellStyle name="Normal 2 10" xfId="167"/>
    <cellStyle name="Normal 2 11" xfId="168"/>
    <cellStyle name="Normal 2 12" xfId="169"/>
    <cellStyle name="Normal 2 13" xfId="170"/>
    <cellStyle name="Normal 2 14" xfId="171"/>
    <cellStyle name="Normal 2 15" xfId="172"/>
    <cellStyle name="Normal 2 16" xfId="173"/>
    <cellStyle name="Normal 2 17" xfId="174"/>
    <cellStyle name="Normal 2 18" xfId="175"/>
    <cellStyle name="Normal 2 19" xfId="176"/>
    <cellStyle name="Normal 2 2" xfId="3"/>
    <cellStyle name="Normal 2 2 10" xfId="177"/>
    <cellStyle name="Normal 2 2 11" xfId="178"/>
    <cellStyle name="Normal 2 2 12" xfId="179"/>
    <cellStyle name="Normal 2 2 13" xfId="180"/>
    <cellStyle name="Normal 2 2 14" xfId="181"/>
    <cellStyle name="Normal 2 2 15" xfId="182"/>
    <cellStyle name="Normal 2 2 16" xfId="183"/>
    <cellStyle name="Normal 2 2 17" xfId="184"/>
    <cellStyle name="Normal 2 2 2" xfId="146"/>
    <cellStyle name="Normal 2 2 3" xfId="185"/>
    <cellStyle name="Normal 2 2 4" xfId="186"/>
    <cellStyle name="Normal 2 2 5" xfId="187"/>
    <cellStyle name="Normal 2 2 6" xfId="188"/>
    <cellStyle name="Normal 2 2 7" xfId="189"/>
    <cellStyle name="Normal 2 2 8" xfId="190"/>
    <cellStyle name="Normal 2 2 9" xfId="191"/>
    <cellStyle name="Normal 2 2_Tablas" xfId="147"/>
    <cellStyle name="Normal 2 20" xfId="192"/>
    <cellStyle name="Normal 2 21" xfId="193"/>
    <cellStyle name="Normal 2 22" xfId="194"/>
    <cellStyle name="Normal 2 23" xfId="195"/>
    <cellStyle name="Normal 2 24" xfId="196"/>
    <cellStyle name="Normal 2 25" xfId="197"/>
    <cellStyle name="Normal 2 26" xfId="145"/>
    <cellStyle name="Normal 2 3" xfId="12"/>
    <cellStyle name="Normal 2 3 2" xfId="14"/>
    <cellStyle name="Normal 2 4" xfId="148"/>
    <cellStyle name="Normal 2 4 2" xfId="240"/>
    <cellStyle name="Normal 2 5" xfId="149"/>
    <cellStyle name="Normal 2 5 2" xfId="241"/>
    <cellStyle name="Normal 2 6" xfId="150"/>
    <cellStyle name="Normal 2 7" xfId="151"/>
    <cellStyle name="Normal 2 8" xfId="152"/>
    <cellStyle name="Normal 2 9" xfId="198"/>
    <cellStyle name="Normal 3" xfId="4"/>
    <cellStyle name="Normal 3 10" xfId="199"/>
    <cellStyle name="Normal 3 11" xfId="200"/>
    <cellStyle name="Normal 3 12" xfId="201"/>
    <cellStyle name="Normal 3 13" xfId="202"/>
    <cellStyle name="Normal 3 14" xfId="203"/>
    <cellStyle name="Normal 3 15" xfId="204"/>
    <cellStyle name="Normal 3 16" xfId="205"/>
    <cellStyle name="Normal 3 17" xfId="206"/>
    <cellStyle name="Normal 3 18" xfId="207"/>
    <cellStyle name="Normal 3 2" xfId="13"/>
    <cellStyle name="Normal 3 2 2" xfId="27"/>
    <cellStyle name="Normal 3 2 2 2" xfId="208"/>
    <cellStyle name="Normal 3 2 2 3" xfId="123"/>
    <cellStyle name="Normal 3 2 3" xfId="26"/>
    <cellStyle name="Normal 3 2 3 2" xfId="333"/>
    <cellStyle name="Normal 3 2 4" xfId="120"/>
    <cellStyle name="Normal 3 3" xfId="19"/>
    <cellStyle name="Normal 3 3 2" xfId="209"/>
    <cellStyle name="Normal 3 4" xfId="29"/>
    <cellStyle name="Normal 3 4 2" xfId="210"/>
    <cellStyle name="Normal 3 5" xfId="211"/>
    <cellStyle name="Normal 3 6" xfId="212"/>
    <cellStyle name="Normal 3 7" xfId="213"/>
    <cellStyle name="Normal 3 8" xfId="214"/>
    <cellStyle name="Normal 3 9" xfId="215"/>
    <cellStyle name="Normal 4" xfId="11"/>
    <cellStyle name="Normal 4 2" xfId="20"/>
    <cellStyle name="Normal 4 2 2" xfId="310"/>
    <cellStyle name="Normal 4 2 3" xfId="216"/>
    <cellStyle name="Normal 4 3" xfId="239"/>
    <cellStyle name="Normal 5" xfId="10"/>
    <cellStyle name="Normal 5 2" xfId="21"/>
    <cellStyle name="Normal 5 3" xfId="217"/>
    <cellStyle name="Normal 5 4" xfId="332"/>
    <cellStyle name="Normal 5 5" xfId="153"/>
    <cellStyle name="Normal 6" xfId="15"/>
    <cellStyle name="Normal 6 2" xfId="154"/>
    <cellStyle name="Normal 6 2 2" xfId="218"/>
    <cellStyle name="Normal 6 2 2 2" xfId="311"/>
    <cellStyle name="Normal 6 2 3" xfId="312"/>
    <cellStyle name="Normal 7" xfId="6"/>
    <cellStyle name="Normal 8" xfId="5"/>
    <cellStyle name="Normal 8 2" xfId="8"/>
    <cellStyle name="Normal 9" xfId="219"/>
    <cellStyle name="Normal 9 2" xfId="313"/>
    <cellStyle name="Notas 2" xfId="156"/>
    <cellStyle name="Notas 2 2" xfId="157"/>
    <cellStyle name="Notas 3" xfId="155"/>
    <cellStyle name="Porcentaje 2" xfId="22"/>
    <cellStyle name="Porcentual 2" xfId="7"/>
    <cellStyle name="Porcentual 2 10" xfId="220"/>
    <cellStyle name="Porcentual 2 11" xfId="221"/>
    <cellStyle name="Porcentual 2 12" xfId="222"/>
    <cellStyle name="Porcentual 2 13" xfId="223"/>
    <cellStyle name="Porcentual 2 14" xfId="224"/>
    <cellStyle name="Porcentual 2 15" xfId="225"/>
    <cellStyle name="Porcentual 2 16" xfId="226"/>
    <cellStyle name="Porcentual 2 17" xfId="227"/>
    <cellStyle name="Porcentual 2 18" xfId="228"/>
    <cellStyle name="Porcentual 2 19" xfId="229"/>
    <cellStyle name="Porcentual 2 2" xfId="158"/>
    <cellStyle name="Porcentual 2 3" xfId="159"/>
    <cellStyle name="Porcentual 2 3 2" xfId="230"/>
    <cellStyle name="Porcentual 2 4" xfId="160"/>
    <cellStyle name="Porcentual 2 4 2" xfId="231"/>
    <cellStyle name="Porcentual 2 5" xfId="161"/>
    <cellStyle name="Porcentual 2 5 2" xfId="232"/>
    <cellStyle name="Porcentual 2 6" xfId="233"/>
    <cellStyle name="Porcentual 2 7" xfId="234"/>
    <cellStyle name="Porcentual 2 8" xfId="235"/>
    <cellStyle name="Porcentual 2 9" xfId="236"/>
    <cellStyle name="Porcentual 3" xfId="162"/>
    <cellStyle name="Porcentual 3 2" xfId="238"/>
    <cellStyle name="Porcentual 3 2 2" xfId="314"/>
    <cellStyle name="Porcentual 3 3" xfId="237"/>
    <cellStyle name="Porcentual 4" xfId="163"/>
    <cellStyle name="Porcentual 5" xfId="164"/>
    <cellStyle name="Porcentual 6" xfId="315"/>
    <cellStyle name="Salida 2" xfId="316"/>
    <cellStyle name="Salida 3" xfId="317"/>
    <cellStyle name="Texto de advertencia 2" xfId="318"/>
    <cellStyle name="Texto de advertencia 3" xfId="319"/>
    <cellStyle name="Texto explicativo 2" xfId="320"/>
    <cellStyle name="Texto explicativo 3" xfId="321"/>
    <cellStyle name="Titular Publicación" xfId="122"/>
    <cellStyle name="Titular_gráfico" xfId="23"/>
    <cellStyle name="Título 1 2" xfId="322"/>
    <cellStyle name="Título 1 3" xfId="323"/>
    <cellStyle name="Título 2 2" xfId="324"/>
    <cellStyle name="Título 2 3" xfId="325"/>
    <cellStyle name="Título 3 2" xfId="326"/>
    <cellStyle name="Título 3 3" xfId="327"/>
    <cellStyle name="Título 4" xfId="328"/>
    <cellStyle name="Título 5" xfId="329"/>
    <cellStyle name="Total 2" xfId="330"/>
    <cellStyle name="Total 3" xfId="331"/>
  </cellStyles>
  <dxfs count="272">
    <dxf>
      <numFmt numFmtId="186" formatCode="\^"/>
    </dxf>
    <dxf>
      <numFmt numFmtId="187" formatCode="\^;\^;\^"/>
    </dxf>
    <dxf>
      <numFmt numFmtId="186" formatCode="\^"/>
    </dxf>
    <dxf>
      <numFmt numFmtId="183" formatCode="\^;&quot;^&quot;"/>
    </dxf>
    <dxf>
      <numFmt numFmtId="186" formatCode="\^"/>
    </dxf>
    <dxf>
      <numFmt numFmtId="187" formatCode="\^;\^;\^"/>
    </dxf>
    <dxf>
      <numFmt numFmtId="188" formatCode="&quot;-&quot;"/>
    </dxf>
    <dxf>
      <numFmt numFmtId="186" formatCode="\^"/>
    </dxf>
    <dxf>
      <numFmt numFmtId="187" formatCode="\^;\^;\^"/>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6" formatCode="\^"/>
    </dxf>
    <dxf>
      <numFmt numFmtId="187" formatCode="\^;\^;\^"/>
    </dxf>
    <dxf>
      <numFmt numFmtId="188" formatCode="&quot;-&quot;"/>
    </dxf>
    <dxf>
      <numFmt numFmtId="186" formatCode="\^"/>
    </dxf>
    <dxf>
      <numFmt numFmtId="186" formatCode="\^"/>
    </dxf>
    <dxf>
      <numFmt numFmtId="186" formatCode="\^"/>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3" formatCode="\^;&quot;^&quot;"/>
    </dxf>
    <dxf>
      <numFmt numFmtId="186" formatCode="\^"/>
    </dxf>
    <dxf>
      <numFmt numFmtId="183" formatCode="\^;&quot;^&quot;"/>
    </dxf>
    <dxf>
      <numFmt numFmtId="186" formatCode="\^"/>
    </dxf>
    <dxf>
      <numFmt numFmtId="183" formatCode="\^;&quot;^&quot;"/>
    </dxf>
    <dxf>
      <numFmt numFmtId="186" formatCode="\^"/>
    </dxf>
    <dxf>
      <numFmt numFmtId="183" formatCode="\^;&quot;^&quot;"/>
    </dxf>
    <dxf>
      <numFmt numFmtId="188" formatCode="&quot;-&quot;"/>
    </dxf>
    <dxf>
      <numFmt numFmtId="187" formatCode="\^;\^;\^"/>
    </dxf>
    <dxf>
      <numFmt numFmtId="188" formatCode="&quot;-&quot;"/>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7"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6" formatCode="\^"/>
    </dxf>
    <dxf>
      <numFmt numFmtId="188" formatCode="&quot;-&quot;"/>
    </dxf>
    <dxf>
      <numFmt numFmtId="187" formatCode="\^;\^;\^"/>
    </dxf>
    <dxf>
      <numFmt numFmtId="188" formatCode="&quot;-&quot;"/>
    </dxf>
    <dxf>
      <numFmt numFmtId="187" formatCode="\^;\^;\^"/>
    </dxf>
    <dxf>
      <numFmt numFmtId="186" formatCode="\^"/>
    </dxf>
    <dxf>
      <numFmt numFmtId="186" formatCode="\^"/>
    </dxf>
    <dxf>
      <numFmt numFmtId="187"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8" formatCode="&quot;-&quot;"/>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3"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8" formatCode="&quot;-&quot;"/>
    </dxf>
    <dxf>
      <numFmt numFmtId="186"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696</v>
      </c>
    </row>
    <row r="3" spans="1:9" ht="15" customHeight="1" x14ac:dyDescent="0.2">
      <c r="A3" s="510">
        <v>44682</v>
      </c>
    </row>
    <row r="4" spans="1:9" ht="15" customHeight="1" x14ac:dyDescent="0.25">
      <c r="A4" s="755" t="s">
        <v>19</v>
      </c>
      <c r="B4" s="755"/>
      <c r="C4" s="755"/>
      <c r="D4" s="755"/>
      <c r="E4" s="755"/>
      <c r="F4" s="755"/>
      <c r="G4" s="755"/>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496</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506</v>
      </c>
      <c r="D25" s="215"/>
      <c r="E25" s="215"/>
      <c r="F25" s="215"/>
      <c r="G25" s="8"/>
      <c r="H25" s="8"/>
    </row>
    <row r="26" spans="2:9" ht="15" customHeight="1" x14ac:dyDescent="0.2">
      <c r="C26" s="215" t="s">
        <v>33</v>
      </c>
      <c r="D26" s="215"/>
      <c r="E26" s="215"/>
      <c r="F26" s="215"/>
      <c r="G26" s="8"/>
      <c r="H26" s="8"/>
    </row>
    <row r="27" spans="2:9" ht="15" customHeight="1" x14ac:dyDescent="0.2">
      <c r="C27" s="215" t="s">
        <v>436</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499</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480</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319</v>
      </c>
      <c r="D63" s="8"/>
      <c r="E63" s="8"/>
      <c r="F63" s="8"/>
      <c r="G63" s="8"/>
    </row>
    <row r="64" spans="1:8" ht="15" customHeight="1" x14ac:dyDescent="0.2">
      <c r="B64" s="6"/>
      <c r="C64" s="8" t="s">
        <v>364</v>
      </c>
      <c r="D64" s="8"/>
      <c r="E64" s="8"/>
      <c r="F64" s="8"/>
      <c r="G64" s="8"/>
    </row>
    <row r="65" spans="2:9" ht="15" customHeight="1" x14ac:dyDescent="0.2">
      <c r="B65" s="6"/>
      <c r="C65" s="8" t="s">
        <v>489</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5" t="s">
        <v>501</v>
      </c>
      <c r="D71" s="215"/>
      <c r="E71" s="215"/>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348</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363</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5" t="s">
        <v>503</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56" t="s">
        <v>508</v>
      </c>
      <c r="B98" s="757"/>
      <c r="C98" s="757"/>
      <c r="D98" s="757"/>
      <c r="E98" s="757"/>
      <c r="F98" s="757"/>
      <c r="G98" s="757"/>
      <c r="H98" s="757"/>
      <c r="I98" s="757"/>
      <c r="J98" s="757"/>
      <c r="K98" s="757"/>
    </row>
    <row r="99" spans="1:11" ht="15" customHeight="1" x14ac:dyDescent="0.2">
      <c r="A99" s="757"/>
      <c r="B99" s="757"/>
      <c r="C99" s="757"/>
      <c r="D99" s="757"/>
      <c r="E99" s="757"/>
      <c r="F99" s="757"/>
      <c r="G99" s="757"/>
      <c r="H99" s="757"/>
      <c r="I99" s="757"/>
      <c r="J99" s="757"/>
      <c r="K99" s="757"/>
    </row>
    <row r="100" spans="1:11" ht="15" customHeight="1" x14ac:dyDescent="0.2">
      <c r="A100" s="757"/>
      <c r="B100" s="757"/>
      <c r="C100" s="757"/>
      <c r="D100" s="757"/>
      <c r="E100" s="757"/>
      <c r="F100" s="757"/>
      <c r="G100" s="757"/>
      <c r="H100" s="757"/>
      <c r="I100" s="757"/>
      <c r="J100" s="757"/>
      <c r="K100" s="757"/>
    </row>
    <row r="101" spans="1:11" ht="15" customHeight="1" x14ac:dyDescent="0.2">
      <c r="A101" s="757"/>
      <c r="B101" s="757"/>
      <c r="C101" s="757"/>
      <c r="D101" s="757"/>
      <c r="E101" s="757"/>
      <c r="F101" s="757"/>
      <c r="G101" s="757"/>
      <c r="H101" s="757"/>
      <c r="I101" s="757"/>
      <c r="J101" s="757"/>
      <c r="K101" s="757"/>
    </row>
    <row r="102" spans="1:11" ht="15" customHeight="1" x14ac:dyDescent="0.2">
      <c r="A102" s="757"/>
      <c r="B102" s="757"/>
      <c r="C102" s="757"/>
      <c r="D102" s="757"/>
      <c r="E102" s="757"/>
      <c r="F102" s="757"/>
      <c r="G102" s="757"/>
      <c r="H102" s="757"/>
      <c r="I102" s="757"/>
      <c r="J102" s="757"/>
      <c r="K102" s="757"/>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773">
        <f>INDICE!A3</f>
        <v>44682</v>
      </c>
      <c r="C3" s="774"/>
      <c r="D3" s="774" t="s">
        <v>115</v>
      </c>
      <c r="E3" s="774"/>
      <c r="F3" s="774" t="s">
        <v>116</v>
      </c>
      <c r="G3" s="775"/>
      <c r="H3" s="774"/>
    </row>
    <row r="4" spans="1:8" x14ac:dyDescent="0.2">
      <c r="A4" s="354"/>
      <c r="B4" s="355" t="s">
        <v>47</v>
      </c>
      <c r="C4" s="355" t="s">
        <v>421</v>
      </c>
      <c r="D4" s="355" t="s">
        <v>47</v>
      </c>
      <c r="E4" s="355" t="s">
        <v>421</v>
      </c>
      <c r="F4" s="355" t="s">
        <v>47</v>
      </c>
      <c r="G4" s="356" t="s">
        <v>421</v>
      </c>
      <c r="H4" s="356" t="s">
        <v>106</v>
      </c>
    </row>
    <row r="5" spans="1:8" x14ac:dyDescent="0.2">
      <c r="A5" s="357" t="s">
        <v>171</v>
      </c>
      <c r="B5" s="329">
        <v>1939.6642599999991</v>
      </c>
      <c r="C5" s="322">
        <v>5.4787218819077363</v>
      </c>
      <c r="D5" s="321">
        <v>9040.4049400000022</v>
      </c>
      <c r="E5" s="322">
        <v>8.1336888105802263</v>
      </c>
      <c r="F5" s="321">
        <v>22492.5298</v>
      </c>
      <c r="G5" s="336">
        <v>9.2353224749274627</v>
      </c>
      <c r="H5" s="327">
        <v>70.214521757359165</v>
      </c>
    </row>
    <row r="6" spans="1:8" x14ac:dyDescent="0.2">
      <c r="A6" s="357" t="s">
        <v>172</v>
      </c>
      <c r="B6" s="592">
        <v>0.11781</v>
      </c>
      <c r="C6" s="336">
        <v>-81.360062022372347</v>
      </c>
      <c r="D6" s="358">
        <v>2.9385400000000002</v>
      </c>
      <c r="E6" s="322">
        <v>-55.551017691618867</v>
      </c>
      <c r="F6" s="321">
        <v>19.823140000000002</v>
      </c>
      <c r="G6" s="322">
        <v>-35.712731370752607</v>
      </c>
      <c r="H6" s="327">
        <v>6.1881536101340492E-2</v>
      </c>
    </row>
    <row r="7" spans="1:8" x14ac:dyDescent="0.2">
      <c r="A7" s="357" t="s">
        <v>173</v>
      </c>
      <c r="B7" s="344">
        <v>3.0000000000000001E-3</v>
      </c>
      <c r="C7" s="336">
        <v>-62.5</v>
      </c>
      <c r="D7" s="335">
        <v>8.9199999999999991E-3</v>
      </c>
      <c r="E7" s="336">
        <v>-65.692307692307679</v>
      </c>
      <c r="F7" s="335">
        <v>4.1919999999999999E-2</v>
      </c>
      <c r="G7" s="322">
        <v>-90.114839531209469</v>
      </c>
      <c r="H7" s="592">
        <v>1.3086090263037003E-4</v>
      </c>
    </row>
    <row r="8" spans="1:8" x14ac:dyDescent="0.2">
      <c r="A8" s="368" t="s">
        <v>174</v>
      </c>
      <c r="B8" s="330">
        <v>1939.7850699999992</v>
      </c>
      <c r="C8" s="331">
        <v>5.4485903886202207</v>
      </c>
      <c r="D8" s="330">
        <v>9043.3523999999998</v>
      </c>
      <c r="E8" s="377">
        <v>8.0831402350235155</v>
      </c>
      <c r="F8" s="330">
        <v>22512.394860000004</v>
      </c>
      <c r="G8" s="331">
        <v>9.1660709347551883</v>
      </c>
      <c r="H8" s="331">
        <v>70.276534154363148</v>
      </c>
    </row>
    <row r="9" spans="1:8" x14ac:dyDescent="0.2">
      <c r="A9" s="357" t="s">
        <v>175</v>
      </c>
      <c r="B9" s="329">
        <v>334.22059999999999</v>
      </c>
      <c r="C9" s="322">
        <v>3.3357551737892601</v>
      </c>
      <c r="D9" s="321">
        <v>1892.6582299999995</v>
      </c>
      <c r="E9" s="322">
        <v>-4.0662265317708481</v>
      </c>
      <c r="F9" s="321">
        <v>4511.7636199999979</v>
      </c>
      <c r="G9" s="322">
        <v>2.5614472207484842</v>
      </c>
      <c r="H9" s="327">
        <v>14.084290547902325</v>
      </c>
    </row>
    <row r="10" spans="1:8" x14ac:dyDescent="0.2">
      <c r="A10" s="357" t="s">
        <v>176</v>
      </c>
      <c r="B10" s="329">
        <v>27.948009999999986</v>
      </c>
      <c r="C10" s="322">
        <v>-40.673282013660369</v>
      </c>
      <c r="D10" s="321">
        <v>500.30887999999999</v>
      </c>
      <c r="E10" s="336">
        <v>-10.13001098700847</v>
      </c>
      <c r="F10" s="321">
        <v>1063.61556</v>
      </c>
      <c r="G10" s="336">
        <v>2.7986245482365542</v>
      </c>
      <c r="H10" s="327">
        <v>3.3202693757945245</v>
      </c>
    </row>
    <row r="11" spans="1:8" x14ac:dyDescent="0.2">
      <c r="A11" s="357" t="s">
        <v>177</v>
      </c>
      <c r="B11" s="329">
        <v>377.16669999999993</v>
      </c>
      <c r="C11" s="322">
        <v>21.369447557430149</v>
      </c>
      <c r="D11" s="321">
        <v>1693.5645400000001</v>
      </c>
      <c r="E11" s="322">
        <v>12.627701795529713</v>
      </c>
      <c r="F11" s="321">
        <v>3946.2400600000001</v>
      </c>
      <c r="G11" s="322">
        <v>15.013447142348946</v>
      </c>
      <c r="H11" s="327">
        <v>12.318905921940019</v>
      </c>
    </row>
    <row r="12" spans="1:8" s="3" customFormat="1" x14ac:dyDescent="0.2">
      <c r="A12" s="359" t="s">
        <v>148</v>
      </c>
      <c r="B12" s="332">
        <v>2679.1203799999989</v>
      </c>
      <c r="C12" s="333">
        <v>6.2782518010745791</v>
      </c>
      <c r="D12" s="332">
        <v>13129.884050000001</v>
      </c>
      <c r="E12" s="333">
        <v>5.8835987981174638</v>
      </c>
      <c r="F12" s="332">
        <v>32034.014099999997</v>
      </c>
      <c r="G12" s="333">
        <v>8.6377221001131623</v>
      </c>
      <c r="H12" s="333">
        <v>100</v>
      </c>
    </row>
    <row r="13" spans="1:8" x14ac:dyDescent="0.2">
      <c r="A13" s="369" t="s">
        <v>149</v>
      </c>
      <c r="B13" s="334"/>
      <c r="C13" s="334"/>
      <c r="D13" s="334"/>
      <c r="E13" s="334"/>
      <c r="F13" s="334"/>
      <c r="G13" s="334"/>
      <c r="H13" s="334"/>
    </row>
    <row r="14" spans="1:8" s="105" customFormat="1" x14ac:dyDescent="0.2">
      <c r="A14" s="609" t="s">
        <v>178</v>
      </c>
      <c r="B14" s="600">
        <v>105.58943000000001</v>
      </c>
      <c r="C14" s="601">
        <v>-14.448654290890191</v>
      </c>
      <c r="D14" s="602">
        <v>524.8200599999999</v>
      </c>
      <c r="E14" s="601">
        <v>-9.0206259242231503</v>
      </c>
      <c r="F14" s="321">
        <v>1367.2369699999999</v>
      </c>
      <c r="G14" s="601">
        <v>-6.025972434943542</v>
      </c>
      <c r="H14" s="603">
        <v>4.2680788168848318</v>
      </c>
    </row>
    <row r="15" spans="1:8" s="105" customFormat="1" x14ac:dyDescent="0.2">
      <c r="A15" s="610" t="s">
        <v>562</v>
      </c>
      <c r="B15" s="605">
        <v>5.443357185958754</v>
      </c>
      <c r="C15" s="606"/>
      <c r="D15" s="607">
        <v>5.8033795078028794</v>
      </c>
      <c r="E15" s="606"/>
      <c r="F15" s="607">
        <v>6.0732631001835564</v>
      </c>
      <c r="G15" s="606"/>
      <c r="H15" s="608"/>
    </row>
    <row r="16" spans="1:8" s="105" customFormat="1" x14ac:dyDescent="0.2">
      <c r="A16" s="611" t="s">
        <v>427</v>
      </c>
      <c r="B16" s="612">
        <v>276.49354999999997</v>
      </c>
      <c r="C16" s="613">
        <v>18.66175854734362</v>
      </c>
      <c r="D16" s="614">
        <v>1224.5877800000001</v>
      </c>
      <c r="E16" s="613">
        <v>10.337374440202968</v>
      </c>
      <c r="F16" s="614">
        <v>2850.8645300000003</v>
      </c>
      <c r="G16" s="613">
        <v>15.595053855237495</v>
      </c>
      <c r="H16" s="615">
        <v>8.8994920246351548</v>
      </c>
    </row>
    <row r="17" spans="1:22" x14ac:dyDescent="0.2">
      <c r="A17" s="365"/>
      <c r="B17" s="362"/>
      <c r="C17" s="362"/>
      <c r="D17" s="362"/>
      <c r="E17" s="362"/>
      <c r="F17" s="362"/>
      <c r="G17" s="362"/>
      <c r="H17" s="366" t="s">
        <v>220</v>
      </c>
    </row>
    <row r="18" spans="1:22" x14ac:dyDescent="0.2">
      <c r="A18" s="360" t="s">
        <v>478</v>
      </c>
      <c r="B18" s="337"/>
      <c r="C18" s="337"/>
      <c r="D18" s="337"/>
      <c r="E18" s="337"/>
      <c r="F18" s="321"/>
      <c r="G18" s="337"/>
      <c r="H18" s="337"/>
      <c r="I18" s="88"/>
      <c r="J18" s="88"/>
      <c r="K18" s="88"/>
      <c r="L18" s="88"/>
      <c r="M18" s="88"/>
      <c r="N18" s="88"/>
    </row>
    <row r="19" spans="1:22" x14ac:dyDescent="0.2">
      <c r="A19" s="776" t="s">
        <v>428</v>
      </c>
      <c r="B19" s="777"/>
      <c r="C19" s="777"/>
      <c r="D19" s="777"/>
      <c r="E19" s="777"/>
      <c r="F19" s="777"/>
      <c r="G19" s="777"/>
      <c r="H19" s="337"/>
      <c r="I19" s="88"/>
      <c r="J19" s="88"/>
      <c r="K19" s="88"/>
      <c r="L19" s="88"/>
      <c r="M19" s="88"/>
      <c r="N19" s="88"/>
    </row>
    <row r="20" spans="1:22" ht="14.25" x14ac:dyDescent="0.2">
      <c r="A20" s="133" t="s">
        <v>532</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5"/>
      <c r="E23" s="635"/>
      <c r="F23" s="635"/>
      <c r="G23" s="635"/>
      <c r="H23" s="635"/>
      <c r="I23" s="635"/>
      <c r="J23" s="635"/>
      <c r="K23" s="635"/>
      <c r="L23" s="635"/>
      <c r="M23" s="635"/>
      <c r="N23" s="635"/>
      <c r="O23" s="635"/>
      <c r="P23" s="635"/>
      <c r="Q23" s="635"/>
      <c r="R23" s="635"/>
      <c r="S23" s="635"/>
      <c r="T23" s="635"/>
      <c r="U23" s="635"/>
      <c r="V23" s="635"/>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235" priority="35" operator="between">
      <formula>0</formula>
      <formula>0.5</formula>
    </cfRule>
    <cfRule type="cellIs" dxfId="234" priority="36" operator="between">
      <formula>0</formula>
      <formula>0.49</formula>
    </cfRule>
  </conditionalFormatting>
  <conditionalFormatting sqref="D6">
    <cfRule type="cellIs" dxfId="233" priority="33" operator="between">
      <formula>0</formula>
      <formula>0.5</formula>
    </cfRule>
    <cfRule type="cellIs" dxfId="232" priority="34" operator="between">
      <formula>0</formula>
      <formula>0.49</formula>
    </cfRule>
  </conditionalFormatting>
  <conditionalFormatting sqref="E8">
    <cfRule type="cellIs" dxfId="231" priority="15" operator="between">
      <formula>-0.04999999</formula>
      <formula>-0.00000001</formula>
    </cfRule>
  </conditionalFormatting>
  <conditionalFormatting sqref="H7">
    <cfRule type="cellIs" dxfId="230" priority="11" operator="between">
      <formula>0</formula>
      <formula>0.5</formula>
    </cfRule>
    <cfRule type="cellIs" dxfId="229" priority="12" operator="between">
      <formula>0</formula>
      <formula>0.49</formula>
    </cfRule>
  </conditionalFormatting>
  <conditionalFormatting sqref="E10">
    <cfRule type="cellIs" dxfId="228" priority="6" operator="between">
      <formula>-0.5</formula>
      <formula>0.5</formula>
    </cfRule>
  </conditionalFormatting>
  <conditionalFormatting sqref="E10">
    <cfRule type="cellIs" dxfId="227" priority="5" operator="equal">
      <formula>0</formula>
    </cfRule>
  </conditionalFormatting>
  <conditionalFormatting sqref="G10">
    <cfRule type="cellIs" dxfId="226" priority="4" operator="between">
      <formula>-0.5</formula>
      <formula>0.5</formula>
    </cfRule>
  </conditionalFormatting>
  <conditionalFormatting sqref="G10">
    <cfRule type="cellIs" dxfId="225" priority="3" operator="equal">
      <formula>0</formula>
    </cfRule>
  </conditionalFormatting>
  <conditionalFormatting sqref="B7:F7">
    <cfRule type="cellIs" dxfId="224" priority="2" operator="between">
      <formula>0</formula>
      <formula>0.5</formula>
    </cfRule>
  </conditionalFormatting>
  <conditionalFormatting sqref="B7:F7">
    <cfRule type="cellIs" dxfId="223"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3.9" customHeight="1" x14ac:dyDescent="0.2">
      <c r="A3" s="90" t="s">
        <v>516</v>
      </c>
      <c r="B3" s="771">
        <f>INDICE!A3</f>
        <v>44682</v>
      </c>
      <c r="C3" s="771"/>
      <c r="D3" s="771">
        <f>INDICE!C3</f>
        <v>0</v>
      </c>
      <c r="E3" s="771"/>
      <c r="F3" s="91"/>
      <c r="G3" s="772" t="s">
        <v>116</v>
      </c>
      <c r="H3" s="772"/>
      <c r="I3" s="772"/>
      <c r="J3" s="772"/>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312.40181999999999</v>
      </c>
      <c r="C5" s="94">
        <v>62.782559999999989</v>
      </c>
      <c r="D5" s="94">
        <v>1.8011600000000001</v>
      </c>
      <c r="E5" s="346">
        <v>376.98553999999996</v>
      </c>
      <c r="F5" s="94"/>
      <c r="G5" s="94">
        <v>3616.0999199999956</v>
      </c>
      <c r="H5" s="94">
        <v>704.87749999999903</v>
      </c>
      <c r="I5" s="94">
        <v>50.385530000000031</v>
      </c>
      <c r="J5" s="346">
        <v>4371.3629499999952</v>
      </c>
    </row>
    <row r="6" spans="1:10" x14ac:dyDescent="0.2">
      <c r="A6" s="371" t="s">
        <v>154</v>
      </c>
      <c r="B6" s="96">
        <v>68.630600000000001</v>
      </c>
      <c r="C6" s="96">
        <v>21.502209999999998</v>
      </c>
      <c r="D6" s="96">
        <v>1.0626800000000001</v>
      </c>
      <c r="E6" s="348">
        <v>91.195490000000007</v>
      </c>
      <c r="F6" s="96"/>
      <c r="G6" s="96">
        <v>915.36231999999939</v>
      </c>
      <c r="H6" s="96">
        <v>320.39200999999991</v>
      </c>
      <c r="I6" s="96">
        <v>63.852479999999964</v>
      </c>
      <c r="J6" s="348">
        <v>1299.6068099999993</v>
      </c>
    </row>
    <row r="7" spans="1:10" x14ac:dyDescent="0.2">
      <c r="A7" s="371" t="s">
        <v>155</v>
      </c>
      <c r="B7" s="96">
        <v>33.314959999999999</v>
      </c>
      <c r="C7" s="96">
        <v>6.3838000000000008</v>
      </c>
      <c r="D7" s="96">
        <v>0.78749000000000002</v>
      </c>
      <c r="E7" s="348">
        <v>40.486249999999998</v>
      </c>
      <c r="F7" s="96"/>
      <c r="G7" s="96">
        <v>404.55187999999981</v>
      </c>
      <c r="H7" s="96">
        <v>84.891860000000008</v>
      </c>
      <c r="I7" s="96">
        <v>34.271289999999993</v>
      </c>
      <c r="J7" s="348">
        <v>523.71502999999984</v>
      </c>
    </row>
    <row r="8" spans="1:10" x14ac:dyDescent="0.2">
      <c r="A8" s="371" t="s">
        <v>156</v>
      </c>
      <c r="B8" s="96">
        <v>33.561190000000003</v>
      </c>
      <c r="C8" s="96">
        <v>5.1654099999999996</v>
      </c>
      <c r="D8" s="96">
        <v>10.335510000000001</v>
      </c>
      <c r="E8" s="348">
        <v>49.062110000000004</v>
      </c>
      <c r="F8" s="96"/>
      <c r="G8" s="96">
        <v>359.72944999999982</v>
      </c>
      <c r="H8" s="96">
        <v>55.061510000000013</v>
      </c>
      <c r="I8" s="96">
        <v>95.787869999999998</v>
      </c>
      <c r="J8" s="348">
        <v>510.57882999999981</v>
      </c>
    </row>
    <row r="9" spans="1:10" x14ac:dyDescent="0.2">
      <c r="A9" s="371" t="s">
        <v>157</v>
      </c>
      <c r="B9" s="96">
        <v>55.448589999999996</v>
      </c>
      <c r="C9" s="96">
        <v>0</v>
      </c>
      <c r="D9" s="96">
        <v>0</v>
      </c>
      <c r="E9" s="348">
        <v>55.448589999999996</v>
      </c>
      <c r="F9" s="96"/>
      <c r="G9" s="96">
        <v>639.08840999999995</v>
      </c>
      <c r="H9" s="96">
        <v>0</v>
      </c>
      <c r="I9" s="96">
        <v>2.2556700000000003</v>
      </c>
      <c r="J9" s="348">
        <v>641.34407999999996</v>
      </c>
    </row>
    <row r="10" spans="1:10" x14ac:dyDescent="0.2">
      <c r="A10" s="371" t="s">
        <v>158</v>
      </c>
      <c r="B10" s="96">
        <v>25.718990000000002</v>
      </c>
      <c r="C10" s="96">
        <v>4.1964199999999998</v>
      </c>
      <c r="D10" s="96">
        <v>5.7169999999999999E-2</v>
      </c>
      <c r="E10" s="348">
        <v>29.972580000000001</v>
      </c>
      <c r="F10" s="96"/>
      <c r="G10" s="96">
        <v>298.22212999999999</v>
      </c>
      <c r="H10" s="96">
        <v>61.688059999999972</v>
      </c>
      <c r="I10" s="96">
        <v>1.8376499999999998</v>
      </c>
      <c r="J10" s="348">
        <v>361.74783999999994</v>
      </c>
    </row>
    <row r="11" spans="1:10" x14ac:dyDescent="0.2">
      <c r="A11" s="371" t="s">
        <v>159</v>
      </c>
      <c r="B11" s="96">
        <v>145.07943999999995</v>
      </c>
      <c r="C11" s="96">
        <v>45.827730000000003</v>
      </c>
      <c r="D11" s="96">
        <v>3.2028900000000005</v>
      </c>
      <c r="E11" s="348">
        <v>194.11005999999995</v>
      </c>
      <c r="F11" s="96"/>
      <c r="G11" s="96">
        <v>1676.2469700000029</v>
      </c>
      <c r="H11" s="96">
        <v>679.34595999999988</v>
      </c>
      <c r="I11" s="96">
        <v>135.29550000000006</v>
      </c>
      <c r="J11" s="348">
        <v>2490.8884300000027</v>
      </c>
    </row>
    <row r="12" spans="1:10" x14ac:dyDescent="0.2">
      <c r="A12" s="371" t="s">
        <v>512</v>
      </c>
      <c r="B12" s="96">
        <v>109.28197</v>
      </c>
      <c r="C12" s="96">
        <v>35.468720000000005</v>
      </c>
      <c r="D12" s="96">
        <v>1.0800100000000001</v>
      </c>
      <c r="E12" s="348">
        <v>145.83070000000001</v>
      </c>
      <c r="F12" s="96"/>
      <c r="G12" s="96">
        <v>1299.0194799999999</v>
      </c>
      <c r="H12" s="96">
        <v>570.05374999999992</v>
      </c>
      <c r="I12" s="96">
        <v>74.746440000000007</v>
      </c>
      <c r="J12" s="348">
        <v>1943.8196699999999</v>
      </c>
    </row>
    <row r="13" spans="1:10" x14ac:dyDescent="0.2">
      <c r="A13" s="371" t="s">
        <v>160</v>
      </c>
      <c r="B13" s="96">
        <v>326.17200999999994</v>
      </c>
      <c r="C13" s="96">
        <v>35.367349999999995</v>
      </c>
      <c r="D13" s="96">
        <v>1.17367</v>
      </c>
      <c r="E13" s="348">
        <v>362.71302999999995</v>
      </c>
      <c r="F13" s="96"/>
      <c r="G13" s="96">
        <v>3637.8010800000006</v>
      </c>
      <c r="H13" s="96">
        <v>532.33475999999985</v>
      </c>
      <c r="I13" s="96">
        <v>143.75694000000004</v>
      </c>
      <c r="J13" s="348">
        <v>4313.892780000001</v>
      </c>
    </row>
    <row r="14" spans="1:10" x14ac:dyDescent="0.2">
      <c r="A14" s="371" t="s">
        <v>161</v>
      </c>
      <c r="B14" s="96">
        <v>0.89096000000000009</v>
      </c>
      <c r="C14" s="96">
        <v>0</v>
      </c>
      <c r="D14" s="96">
        <v>0.13963</v>
      </c>
      <c r="E14" s="348">
        <v>1.0305900000000001</v>
      </c>
      <c r="F14" s="96"/>
      <c r="G14" s="96">
        <v>10.75253</v>
      </c>
      <c r="H14" s="96">
        <v>0</v>
      </c>
      <c r="I14" s="96">
        <v>6.0478300000000003</v>
      </c>
      <c r="J14" s="348">
        <v>16.800360000000001</v>
      </c>
    </row>
    <row r="15" spans="1:10" x14ac:dyDescent="0.2">
      <c r="A15" s="371" t="s">
        <v>162</v>
      </c>
      <c r="B15" s="96">
        <v>181.85014000000001</v>
      </c>
      <c r="C15" s="96">
        <v>22.733129999999996</v>
      </c>
      <c r="D15" s="96">
        <v>1.1078599999999998</v>
      </c>
      <c r="E15" s="348">
        <v>205.69112999999999</v>
      </c>
      <c r="F15" s="96"/>
      <c r="G15" s="96">
        <v>2068.902610000001</v>
      </c>
      <c r="H15" s="96">
        <v>265.21299999999997</v>
      </c>
      <c r="I15" s="96">
        <v>54.909569999999995</v>
      </c>
      <c r="J15" s="348">
        <v>2389.0251800000005</v>
      </c>
    </row>
    <row r="16" spans="1:10" x14ac:dyDescent="0.2">
      <c r="A16" s="371" t="s">
        <v>163</v>
      </c>
      <c r="B16" s="96">
        <v>58.466140000000003</v>
      </c>
      <c r="C16" s="96">
        <v>12.4147</v>
      </c>
      <c r="D16" s="96">
        <v>0.22529000000000002</v>
      </c>
      <c r="E16" s="348">
        <v>71.106130000000007</v>
      </c>
      <c r="F16" s="96"/>
      <c r="G16" s="96">
        <v>685.81985999999984</v>
      </c>
      <c r="H16" s="96">
        <v>151.44432000000006</v>
      </c>
      <c r="I16" s="96">
        <v>12.953780000000002</v>
      </c>
      <c r="J16" s="348">
        <v>850.21795999999995</v>
      </c>
    </row>
    <row r="17" spans="1:10" x14ac:dyDescent="0.2">
      <c r="A17" s="371" t="s">
        <v>164</v>
      </c>
      <c r="B17" s="96">
        <v>117.14278999999998</v>
      </c>
      <c r="C17" s="96">
        <v>27.916870000000003</v>
      </c>
      <c r="D17" s="96">
        <v>2.5229499999999998</v>
      </c>
      <c r="E17" s="348">
        <v>147.58260999999999</v>
      </c>
      <c r="F17" s="96"/>
      <c r="G17" s="96">
        <v>1388.5712500000009</v>
      </c>
      <c r="H17" s="96">
        <v>327.20911000000018</v>
      </c>
      <c r="I17" s="96">
        <v>162.48865000000009</v>
      </c>
      <c r="J17" s="348">
        <v>1878.2690100000011</v>
      </c>
    </row>
    <row r="18" spans="1:10" x14ac:dyDescent="0.2">
      <c r="A18" s="371" t="s">
        <v>165</v>
      </c>
      <c r="B18" s="96">
        <v>12.389169999999998</v>
      </c>
      <c r="C18" s="96">
        <v>3.5352899999999998</v>
      </c>
      <c r="D18" s="96">
        <v>0.12928000000000001</v>
      </c>
      <c r="E18" s="348">
        <v>16.053739999999998</v>
      </c>
      <c r="F18" s="96"/>
      <c r="G18" s="96">
        <v>142.27832999999995</v>
      </c>
      <c r="H18" s="96">
        <v>52.074899999999992</v>
      </c>
      <c r="I18" s="96">
        <v>13.525099999999998</v>
      </c>
      <c r="J18" s="348">
        <v>207.87832999999995</v>
      </c>
    </row>
    <row r="19" spans="1:10" x14ac:dyDescent="0.2">
      <c r="A19" s="371" t="s">
        <v>166</v>
      </c>
      <c r="B19" s="96">
        <v>164.11083999999997</v>
      </c>
      <c r="C19" s="96">
        <v>11.285060000000001</v>
      </c>
      <c r="D19" s="96">
        <v>1.94889</v>
      </c>
      <c r="E19" s="348">
        <v>177.34478999999999</v>
      </c>
      <c r="F19" s="96"/>
      <c r="G19" s="96">
        <v>1938.9818499999992</v>
      </c>
      <c r="H19" s="96">
        <v>206.49978999999993</v>
      </c>
      <c r="I19" s="96">
        <v>136.50141000000002</v>
      </c>
      <c r="J19" s="348">
        <v>2281.9830499999989</v>
      </c>
    </row>
    <row r="20" spans="1:10" x14ac:dyDescent="0.2">
      <c r="A20" s="371" t="s">
        <v>167</v>
      </c>
      <c r="B20" s="96">
        <v>1.0734699999999997</v>
      </c>
      <c r="C20" s="96">
        <v>0</v>
      </c>
      <c r="D20" s="96">
        <v>0</v>
      </c>
      <c r="E20" s="348">
        <v>1.0734699999999997</v>
      </c>
      <c r="F20" s="96"/>
      <c r="G20" s="96">
        <v>12.327000000000002</v>
      </c>
      <c r="H20" s="96">
        <v>0</v>
      </c>
      <c r="I20" s="96">
        <v>0</v>
      </c>
      <c r="J20" s="348">
        <v>12.327000000000002</v>
      </c>
    </row>
    <row r="21" spans="1:10" x14ac:dyDescent="0.2">
      <c r="A21" s="371" t="s">
        <v>168</v>
      </c>
      <c r="B21" s="96">
        <v>87.295629999999989</v>
      </c>
      <c r="C21" s="96">
        <v>13.585960000000004</v>
      </c>
      <c r="D21" s="96">
        <v>0.23486000000000001</v>
      </c>
      <c r="E21" s="348">
        <v>101.11644999999999</v>
      </c>
      <c r="F21" s="96"/>
      <c r="G21" s="96">
        <v>982.59512999999947</v>
      </c>
      <c r="H21" s="96">
        <v>176.82888000000005</v>
      </c>
      <c r="I21" s="96">
        <v>7.7681600000000017</v>
      </c>
      <c r="J21" s="348">
        <v>1167.1921699999996</v>
      </c>
    </row>
    <row r="22" spans="1:10" x14ac:dyDescent="0.2">
      <c r="A22" s="371" t="s">
        <v>169</v>
      </c>
      <c r="B22" s="96">
        <v>53.712540000000011</v>
      </c>
      <c r="C22" s="96">
        <v>7.0123100000000012</v>
      </c>
      <c r="D22" s="96">
        <v>0.22829000000000002</v>
      </c>
      <c r="E22" s="348">
        <v>60.953140000000012</v>
      </c>
      <c r="F22" s="96"/>
      <c r="G22" s="96">
        <v>715.34254999999996</v>
      </c>
      <c r="H22" s="96">
        <v>115.04651999999997</v>
      </c>
      <c r="I22" s="96">
        <v>12.122110000000001</v>
      </c>
      <c r="J22" s="348">
        <v>842.51117999999997</v>
      </c>
    </row>
    <row r="23" spans="1:10" x14ac:dyDescent="0.2">
      <c r="A23" s="372" t="s">
        <v>170</v>
      </c>
      <c r="B23" s="96">
        <v>153.12300999999999</v>
      </c>
      <c r="C23" s="96">
        <v>19.04308</v>
      </c>
      <c r="D23" s="96">
        <v>1.9103800000000002</v>
      </c>
      <c r="E23" s="348">
        <v>174.07647</v>
      </c>
      <c r="F23" s="96"/>
      <c r="G23" s="96">
        <v>1700.8370499999999</v>
      </c>
      <c r="H23" s="96">
        <v>208.80168999999998</v>
      </c>
      <c r="I23" s="96">
        <v>55.109579999999987</v>
      </c>
      <c r="J23" s="348">
        <v>1964.7483199999999</v>
      </c>
    </row>
    <row r="24" spans="1:10" x14ac:dyDescent="0.2">
      <c r="A24" s="373" t="s">
        <v>430</v>
      </c>
      <c r="B24" s="100">
        <v>1939.6642599999993</v>
      </c>
      <c r="C24" s="100">
        <v>334.22060000000016</v>
      </c>
      <c r="D24" s="100">
        <v>27.94801</v>
      </c>
      <c r="E24" s="100">
        <v>2301.8328699999997</v>
      </c>
      <c r="F24" s="100"/>
      <c r="G24" s="100">
        <v>22492.529799999968</v>
      </c>
      <c r="H24" s="100">
        <v>4511.7636199999952</v>
      </c>
      <c r="I24" s="100">
        <v>1063.615559999999</v>
      </c>
      <c r="J24" s="100">
        <v>28067.90897999996</v>
      </c>
    </row>
    <row r="25" spans="1:10" x14ac:dyDescent="0.2">
      <c r="J25" s="79" t="s">
        <v>220</v>
      </c>
    </row>
    <row r="26" spans="1:10" x14ac:dyDescent="0.2">
      <c r="A26" s="350" t="s">
        <v>550</v>
      </c>
      <c r="G26" s="58"/>
      <c r="H26" s="58"/>
      <c r="I26" s="58"/>
      <c r="J26" s="58"/>
    </row>
    <row r="27" spans="1:10" x14ac:dyDescent="0.2">
      <c r="A27" s="101" t="s">
        <v>221</v>
      </c>
      <c r="G27" s="58"/>
      <c r="H27" s="58"/>
      <c r="I27" s="58"/>
      <c r="J27" s="58"/>
    </row>
    <row r="28" spans="1:10" ht="18" x14ac:dyDescent="0.25">
      <c r="A28" s="102"/>
      <c r="E28" s="778"/>
      <c r="F28" s="77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22" priority="2" operator="between">
      <formula>0</formula>
      <formula>0.5</formula>
    </cfRule>
    <cfRule type="cellIs" dxfId="221" priority="3" operator="between">
      <formula>0</formula>
      <formula>0.49</formula>
    </cfRule>
  </conditionalFormatting>
  <conditionalFormatting sqref="B5:J24">
    <cfRule type="cellIs" dxfId="22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779" t="s">
        <v>28</v>
      </c>
      <c r="B1" s="779"/>
      <c r="C1" s="779"/>
      <c r="D1" s="106"/>
      <c r="E1" s="106"/>
      <c r="F1" s="106"/>
      <c r="G1" s="106"/>
      <c r="H1" s="107"/>
    </row>
    <row r="2" spans="1:65" ht="13.9" customHeight="1" x14ac:dyDescent="0.2">
      <c r="A2" s="780"/>
      <c r="B2" s="780"/>
      <c r="C2" s="780"/>
      <c r="D2" s="109"/>
      <c r="E2" s="109"/>
      <c r="F2" s="109"/>
      <c r="H2" s="79" t="s">
        <v>151</v>
      </c>
    </row>
    <row r="3" spans="1:65" s="81" customFormat="1" ht="12.75" x14ac:dyDescent="0.2">
      <c r="A3" s="70"/>
      <c r="B3" s="768">
        <f>INDICE!A3</f>
        <v>44682</v>
      </c>
      <c r="C3" s="769"/>
      <c r="D3" s="769" t="s">
        <v>115</v>
      </c>
      <c r="E3" s="769"/>
      <c r="F3" s="769" t="s">
        <v>116</v>
      </c>
      <c r="G3" s="769"/>
      <c r="H3" s="76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452.88203000000055</v>
      </c>
      <c r="C5" s="111">
        <v>13.118720447373484</v>
      </c>
      <c r="D5" s="110">
        <v>2072.8583700000008</v>
      </c>
      <c r="E5" s="111">
        <v>24.183641657511512</v>
      </c>
      <c r="F5" s="110">
        <v>5273.6896899999974</v>
      </c>
      <c r="G5" s="111">
        <v>22.871037673884977</v>
      </c>
      <c r="H5" s="379">
        <v>18.740288639387522</v>
      </c>
    </row>
    <row r="6" spans="1:65" ht="13.9" customHeight="1" x14ac:dyDescent="0.2">
      <c r="A6" s="107" t="s">
        <v>184</v>
      </c>
      <c r="B6" s="383">
        <v>25.249529999999982</v>
      </c>
      <c r="C6" s="113">
        <v>-20.976461188079227</v>
      </c>
      <c r="D6" s="112">
        <v>120.76713000000005</v>
      </c>
      <c r="E6" s="113">
        <v>-13.228302859891143</v>
      </c>
      <c r="F6" s="112">
        <v>354.59455000000003</v>
      </c>
      <c r="G6" s="114">
        <v>-3.1690292767177461</v>
      </c>
      <c r="H6" s="380">
        <v>1.260067354655775</v>
      </c>
    </row>
    <row r="7" spans="1:65" ht="13.9" customHeight="1" x14ac:dyDescent="0.2">
      <c r="A7" s="107" t="s">
        <v>579</v>
      </c>
      <c r="B7" s="348">
        <v>0</v>
      </c>
      <c r="C7" s="113">
        <v>-100</v>
      </c>
      <c r="D7" s="113">
        <v>0</v>
      </c>
      <c r="E7" s="113">
        <v>-100</v>
      </c>
      <c r="F7" s="96">
        <v>0.2412</v>
      </c>
      <c r="G7" s="113">
        <v>3.5993471351258464</v>
      </c>
      <c r="H7" s="348">
        <v>8.5711482577206257E-4</v>
      </c>
    </row>
    <row r="8" spans="1:65" ht="13.9" customHeight="1" x14ac:dyDescent="0.2">
      <c r="A8" s="375" t="s">
        <v>185</v>
      </c>
      <c r="B8" s="376">
        <v>478.13156000000055</v>
      </c>
      <c r="C8" s="377">
        <v>10.598563821741733</v>
      </c>
      <c r="D8" s="376">
        <v>2193.625500000001</v>
      </c>
      <c r="E8" s="377">
        <v>21.303566859062894</v>
      </c>
      <c r="F8" s="376">
        <v>5628.5254399999976</v>
      </c>
      <c r="G8" s="378">
        <v>20.823087155389846</v>
      </c>
      <c r="H8" s="378">
        <v>20.00121310886907</v>
      </c>
    </row>
    <row r="9" spans="1:65" ht="13.9" customHeight="1" x14ac:dyDescent="0.2">
      <c r="A9" s="107" t="s">
        <v>171</v>
      </c>
      <c r="B9" s="383">
        <v>1939.6642599999991</v>
      </c>
      <c r="C9" s="113">
        <v>5.4787218819077363</v>
      </c>
      <c r="D9" s="112">
        <v>9040.4049400000022</v>
      </c>
      <c r="E9" s="113">
        <v>8.1336888105802263</v>
      </c>
      <c r="F9" s="112">
        <v>22492.5298</v>
      </c>
      <c r="G9" s="114">
        <v>9.2353224749274627</v>
      </c>
      <c r="H9" s="380">
        <v>79.928195525289908</v>
      </c>
    </row>
    <row r="10" spans="1:65" ht="13.9" customHeight="1" x14ac:dyDescent="0.2">
      <c r="A10" s="107" t="s">
        <v>580</v>
      </c>
      <c r="B10" s="348">
        <v>0.12081</v>
      </c>
      <c r="C10" s="113">
        <v>-81.124322297392297</v>
      </c>
      <c r="D10" s="96">
        <v>2.94746</v>
      </c>
      <c r="E10" s="113">
        <v>-55.590745271988709</v>
      </c>
      <c r="F10" s="112">
        <v>19.86506</v>
      </c>
      <c r="G10" s="114">
        <v>-36.450760925061701</v>
      </c>
      <c r="H10" s="483">
        <v>7.059136584100982E-2</v>
      </c>
    </row>
    <row r="11" spans="1:65" ht="13.9" customHeight="1" x14ac:dyDescent="0.2">
      <c r="A11" s="375" t="s">
        <v>449</v>
      </c>
      <c r="B11" s="376">
        <v>1939.7850699999992</v>
      </c>
      <c r="C11" s="377">
        <v>5.4485903886202207</v>
      </c>
      <c r="D11" s="376">
        <v>9043.3523999999998</v>
      </c>
      <c r="E11" s="377">
        <v>8.0831402350235155</v>
      </c>
      <c r="F11" s="376">
        <v>22512.394860000004</v>
      </c>
      <c r="G11" s="378">
        <v>9.1660709347551883</v>
      </c>
      <c r="H11" s="378">
        <v>79.998786891130933</v>
      </c>
    </row>
    <row r="12" spans="1:65" ht="13.9" customHeight="1" x14ac:dyDescent="0.2">
      <c r="A12" s="106" t="s">
        <v>431</v>
      </c>
      <c r="B12" s="116">
        <v>2417.9166299999997</v>
      </c>
      <c r="C12" s="117">
        <v>6.4285763238511002</v>
      </c>
      <c r="D12" s="116">
        <v>11236.977900000002</v>
      </c>
      <c r="E12" s="117">
        <v>10.432678177331947</v>
      </c>
      <c r="F12" s="116">
        <v>28140.920300000002</v>
      </c>
      <c r="G12" s="117">
        <v>11.314119343805292</v>
      </c>
      <c r="H12" s="117">
        <v>100</v>
      </c>
    </row>
    <row r="13" spans="1:65" ht="13.9" customHeight="1" x14ac:dyDescent="0.2">
      <c r="A13" s="118" t="s">
        <v>186</v>
      </c>
      <c r="B13" s="119">
        <v>5023.8091799999993</v>
      </c>
      <c r="C13" s="119"/>
      <c r="D13" s="119">
        <v>23577.449340833311</v>
      </c>
      <c r="E13" s="119"/>
      <c r="F13" s="119">
        <v>56216.685385906851</v>
      </c>
      <c r="G13" s="120"/>
      <c r="H13" s="121"/>
    </row>
    <row r="14" spans="1:65" ht="13.9" customHeight="1" x14ac:dyDescent="0.2">
      <c r="A14" s="122" t="s">
        <v>187</v>
      </c>
      <c r="B14" s="384">
        <v>48.129149483340846</v>
      </c>
      <c r="C14" s="123"/>
      <c r="D14" s="123">
        <v>47.659853861031969</v>
      </c>
      <c r="E14" s="123"/>
      <c r="F14" s="123">
        <v>50.057950067356238</v>
      </c>
      <c r="G14" s="124"/>
      <c r="H14" s="381"/>
    </row>
    <row r="15" spans="1:65" ht="13.9" customHeight="1" x14ac:dyDescent="0.2">
      <c r="A15" s="107"/>
      <c r="B15" s="107"/>
      <c r="C15" s="107"/>
      <c r="D15" s="107"/>
      <c r="E15" s="107"/>
      <c r="F15" s="107"/>
      <c r="H15" s="79" t="s">
        <v>220</v>
      </c>
    </row>
    <row r="16" spans="1:65" ht="13.9" customHeight="1" x14ac:dyDescent="0.2">
      <c r="A16" s="101" t="s">
        <v>478</v>
      </c>
      <c r="B16" s="101"/>
      <c r="C16" s="125"/>
      <c r="D16" s="125"/>
      <c r="E16" s="125"/>
      <c r="F16" s="101"/>
      <c r="G16" s="101"/>
      <c r="H16" s="101"/>
    </row>
    <row r="17" spans="1:12" ht="13.9" customHeight="1" x14ac:dyDescent="0.2">
      <c r="A17" s="101" t="s">
        <v>581</v>
      </c>
      <c r="B17" s="101"/>
      <c r="C17" s="125"/>
      <c r="D17" s="125"/>
      <c r="E17" s="125"/>
      <c r="F17" s="101"/>
      <c r="G17" s="101"/>
      <c r="H17" s="101"/>
    </row>
    <row r="18" spans="1:12" ht="13.9" customHeight="1" x14ac:dyDescent="0.2">
      <c r="A18" s="101" t="s">
        <v>582</v>
      </c>
    </row>
    <row r="19" spans="1:12" ht="13.9" customHeight="1" x14ac:dyDescent="0.2">
      <c r="A19" s="133" t="s">
        <v>532</v>
      </c>
      <c r="L19" s="636"/>
    </row>
    <row r="20" spans="1:12" ht="13.9" customHeight="1" x14ac:dyDescent="0.2">
      <c r="A20" s="101"/>
      <c r="L20" s="636"/>
    </row>
  </sheetData>
  <mergeCells count="4">
    <mergeCell ref="A1:C2"/>
    <mergeCell ref="B3:C3"/>
    <mergeCell ref="D3:E3"/>
    <mergeCell ref="F3:H3"/>
  </mergeCells>
  <conditionalFormatting sqref="B7">
    <cfRule type="cellIs" dxfId="219" priority="25" operator="equal">
      <formula>0</formula>
    </cfRule>
    <cfRule type="cellIs" dxfId="218" priority="32" operator="between">
      <formula>0</formula>
      <formula>0.5</formula>
    </cfRule>
    <cfRule type="cellIs" dxfId="217" priority="33" operator="between">
      <formula>0</formula>
      <formula>0.49</formula>
    </cfRule>
  </conditionalFormatting>
  <conditionalFormatting sqref="F7">
    <cfRule type="cellIs" dxfId="216" priority="28" operator="between">
      <formula>0</formula>
      <formula>0.5</formula>
    </cfRule>
    <cfRule type="cellIs" dxfId="215" priority="29" operator="between">
      <formula>0</formula>
      <formula>0.49</formula>
    </cfRule>
  </conditionalFormatting>
  <conditionalFormatting sqref="H7">
    <cfRule type="cellIs" dxfId="214" priority="26" operator="between">
      <formula>0</formula>
      <formula>0.5</formula>
    </cfRule>
    <cfRule type="cellIs" dxfId="213" priority="27" operator="between">
      <formula>0</formula>
      <formula>0.49</formula>
    </cfRule>
  </conditionalFormatting>
  <conditionalFormatting sqref="C7:D7">
    <cfRule type="cellIs" dxfId="212" priority="24" operator="equal">
      <formula>0</formula>
    </cfRule>
  </conditionalFormatting>
  <conditionalFormatting sqref="E7">
    <cfRule type="cellIs" dxfId="211" priority="23" operator="equal">
      <formula>0</formula>
    </cfRule>
  </conditionalFormatting>
  <conditionalFormatting sqref="E11">
    <cfRule type="cellIs" dxfId="210" priority="9" operator="between">
      <formula>-0.04999999</formula>
      <formula>-0.00000001</formula>
    </cfRule>
  </conditionalFormatting>
  <conditionalFormatting sqref="B10">
    <cfRule type="cellIs" dxfId="209" priority="6" operator="equal">
      <formula>0</formula>
    </cfRule>
    <cfRule type="cellIs" dxfId="208" priority="7" operator="between">
      <formula>0</formula>
      <formula>0.5</formula>
    </cfRule>
    <cfRule type="cellIs" dxfId="207" priority="8" operator="between">
      <formula>0</formula>
      <formula>0.49</formula>
    </cfRule>
  </conditionalFormatting>
  <conditionalFormatting sqref="D10">
    <cfRule type="cellIs" dxfId="206" priority="1" operator="equal">
      <formula>0</formula>
    </cfRule>
    <cfRule type="cellIs" dxfId="205" priority="2" operator="between">
      <formula>0</formula>
      <formula>0.5</formula>
    </cfRule>
    <cfRule type="cellIs" dxfId="204"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781" t="s">
        <v>26</v>
      </c>
      <c r="B1" s="781"/>
      <c r="C1" s="781"/>
      <c r="D1" s="781"/>
      <c r="E1" s="781"/>
      <c r="F1" s="126"/>
      <c r="G1" s="126"/>
      <c r="H1" s="126"/>
      <c r="I1" s="126"/>
      <c r="J1" s="126"/>
      <c r="K1" s="126"/>
      <c r="L1" s="126"/>
      <c r="M1" s="126"/>
      <c r="N1" s="126"/>
    </row>
    <row r="2" spans="1:14" x14ac:dyDescent="0.2">
      <c r="A2" s="781"/>
      <c r="B2" s="782"/>
      <c r="C2" s="782"/>
      <c r="D2" s="782"/>
      <c r="E2" s="782"/>
      <c r="F2" s="126"/>
      <c r="G2" s="126"/>
      <c r="H2" s="126"/>
      <c r="I2" s="126"/>
      <c r="J2" s="126"/>
      <c r="K2" s="126"/>
      <c r="L2" s="126"/>
      <c r="M2" s="127" t="s">
        <v>151</v>
      </c>
      <c r="N2" s="126"/>
    </row>
    <row r="3" spans="1:14" x14ac:dyDescent="0.2">
      <c r="A3" s="529"/>
      <c r="B3" s="145">
        <v>2021</v>
      </c>
      <c r="C3" s="145" t="s">
        <v>509</v>
      </c>
      <c r="D3" s="145" t="s">
        <v>509</v>
      </c>
      <c r="E3" s="145" t="s">
        <v>509</v>
      </c>
      <c r="F3" s="145" t="s">
        <v>509</v>
      </c>
      <c r="G3" s="145" t="s">
        <v>509</v>
      </c>
      <c r="H3" s="145" t="s">
        <v>509</v>
      </c>
      <c r="I3" s="145">
        <v>2022</v>
      </c>
      <c r="J3" s="145" t="s">
        <v>509</v>
      </c>
      <c r="K3" s="145" t="s">
        <v>509</v>
      </c>
      <c r="L3" s="145" t="s">
        <v>509</v>
      </c>
      <c r="M3" s="145" t="s">
        <v>509</v>
      </c>
    </row>
    <row r="4" spans="1:14" x14ac:dyDescent="0.2">
      <c r="A4" s="128"/>
      <c r="B4" s="476">
        <v>44377</v>
      </c>
      <c r="C4" s="476">
        <v>44408</v>
      </c>
      <c r="D4" s="476">
        <v>44439</v>
      </c>
      <c r="E4" s="476">
        <v>44469</v>
      </c>
      <c r="F4" s="476">
        <v>44500</v>
      </c>
      <c r="G4" s="476">
        <v>44530</v>
      </c>
      <c r="H4" s="476">
        <v>44561</v>
      </c>
      <c r="I4" s="476">
        <v>44592</v>
      </c>
      <c r="J4" s="476">
        <v>44620</v>
      </c>
      <c r="K4" s="476">
        <v>44651</v>
      </c>
      <c r="L4" s="476">
        <v>44681</v>
      </c>
      <c r="M4" s="476">
        <v>44712</v>
      </c>
    </row>
    <row r="5" spans="1:14" x14ac:dyDescent="0.2">
      <c r="A5" s="129" t="s">
        <v>188</v>
      </c>
      <c r="B5" s="130">
        <v>15.873350000000016</v>
      </c>
      <c r="C5" s="130">
        <v>16.103659999999987</v>
      </c>
      <c r="D5" s="130">
        <v>18.073160000000005</v>
      </c>
      <c r="E5" s="130">
        <v>15.091380000000001</v>
      </c>
      <c r="F5" s="130">
        <v>16.59861999999999</v>
      </c>
      <c r="G5" s="130">
        <v>13.778819999999994</v>
      </c>
      <c r="H5" s="130">
        <v>10.528289999999995</v>
      </c>
      <c r="I5" s="130">
        <v>12.780459999999987</v>
      </c>
      <c r="J5" s="130">
        <v>13.287709999999997</v>
      </c>
      <c r="K5" s="130">
        <v>14.260009999999999</v>
      </c>
      <c r="L5" s="130">
        <v>12.812979999999992</v>
      </c>
      <c r="M5" s="130">
        <v>13.235040000000005</v>
      </c>
    </row>
    <row r="6" spans="1:14" x14ac:dyDescent="0.2">
      <c r="A6" s="131" t="s">
        <v>433</v>
      </c>
      <c r="B6" s="132">
        <v>118.3312399999998</v>
      </c>
      <c r="C6" s="132">
        <v>136.36627000000016</v>
      </c>
      <c r="D6" s="132">
        <v>146.76975999999999</v>
      </c>
      <c r="E6" s="132">
        <v>132.36084999999997</v>
      </c>
      <c r="F6" s="132">
        <v>128.31947999999997</v>
      </c>
      <c r="G6" s="132">
        <v>93.992940000000047</v>
      </c>
      <c r="H6" s="132">
        <v>86.276369999999957</v>
      </c>
      <c r="I6" s="132">
        <v>108.23470999999999</v>
      </c>
      <c r="J6" s="132">
        <v>108.67575999999998</v>
      </c>
      <c r="K6" s="132">
        <v>104.23632999999998</v>
      </c>
      <c r="L6" s="132">
        <v>98.083829999999992</v>
      </c>
      <c r="M6" s="132">
        <v>105.58943000000001</v>
      </c>
    </row>
    <row r="7" spans="1:14" ht="15.75" customHeight="1" x14ac:dyDescent="0.2">
      <c r="A7" s="129"/>
      <c r="B7" s="130"/>
      <c r="C7" s="130"/>
      <c r="D7" s="130"/>
      <c r="E7" s="130"/>
      <c r="F7" s="130"/>
      <c r="G7" s="130"/>
      <c r="H7" s="130"/>
      <c r="I7" s="130"/>
      <c r="J7" s="130"/>
      <c r="K7" s="130"/>
      <c r="L7" s="783" t="s">
        <v>220</v>
      </c>
      <c r="M7" s="783"/>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507</v>
      </c>
    </row>
    <row r="2" spans="1:4" x14ac:dyDescent="0.2">
      <c r="A2" s="448"/>
      <c r="B2" s="448"/>
      <c r="C2" s="448"/>
      <c r="D2" s="448"/>
    </row>
    <row r="3" spans="1:4" x14ac:dyDescent="0.2">
      <c r="B3" s="642">
        <v>2020</v>
      </c>
      <c r="C3" s="642">
        <v>2021</v>
      </c>
      <c r="D3" s="642">
        <v>2022</v>
      </c>
    </row>
    <row r="4" spans="1:4" x14ac:dyDescent="0.2">
      <c r="A4" s="548" t="s">
        <v>126</v>
      </c>
      <c r="B4" s="569">
        <v>0.47528730049241241</v>
      </c>
      <c r="C4" s="569">
        <v>-19.413539381859071</v>
      </c>
      <c r="D4" s="571">
        <v>18.057454472854719</v>
      </c>
    </row>
    <row r="5" spans="1:4" x14ac:dyDescent="0.2">
      <c r="A5" s="550" t="s">
        <v>127</v>
      </c>
      <c r="B5" s="569">
        <v>0.64443129582818137</v>
      </c>
      <c r="C5" s="569">
        <v>-21.042736222561771</v>
      </c>
      <c r="D5" s="571">
        <v>21.807032710772482</v>
      </c>
    </row>
    <row r="6" spans="1:4" x14ac:dyDescent="0.2">
      <c r="A6" s="550" t="s">
        <v>128</v>
      </c>
      <c r="B6" s="569">
        <v>-1.2549961750525274</v>
      </c>
      <c r="C6" s="569">
        <v>-17.544009233502347</v>
      </c>
      <c r="D6" s="571">
        <v>18.688687053614313</v>
      </c>
    </row>
    <row r="7" spans="1:4" x14ac:dyDescent="0.2">
      <c r="A7" s="550" t="s">
        <v>129</v>
      </c>
      <c r="B7" s="569">
        <v>-6.4586700376008279</v>
      </c>
      <c r="C7" s="569">
        <v>-9.1277421443599795</v>
      </c>
      <c r="D7" s="571">
        <v>14.606879495389993</v>
      </c>
    </row>
    <row r="8" spans="1:4" x14ac:dyDescent="0.2">
      <c r="A8" s="550" t="s">
        <v>130</v>
      </c>
      <c r="B8" s="569">
        <v>-10.41837297321652</v>
      </c>
      <c r="C8" s="569">
        <v>-1.9697615872464966</v>
      </c>
      <c r="D8" s="569">
        <v>11.314119343805292</v>
      </c>
    </row>
    <row r="9" spans="1:4" x14ac:dyDescent="0.2">
      <c r="A9" s="550" t="s">
        <v>131</v>
      </c>
      <c r="B9" s="569">
        <v>-11.808359351401513</v>
      </c>
      <c r="C9" s="569">
        <v>1.6790657505466153</v>
      </c>
      <c r="D9" s="571" t="s">
        <v>509</v>
      </c>
    </row>
    <row r="10" spans="1:4" x14ac:dyDescent="0.2">
      <c r="A10" s="550" t="s">
        <v>132</v>
      </c>
      <c r="B10" s="569">
        <v>-13.023955481721437</v>
      </c>
      <c r="C10" s="569">
        <v>3.2656135142304468</v>
      </c>
      <c r="D10" s="571" t="s">
        <v>509</v>
      </c>
    </row>
    <row r="11" spans="1:4" x14ac:dyDescent="0.2">
      <c r="A11" s="550" t="s">
        <v>133</v>
      </c>
      <c r="B11" s="569">
        <v>-13.930821688253467</v>
      </c>
      <c r="C11" s="569">
        <v>5.3219259187498711</v>
      </c>
      <c r="D11" s="571" t="s">
        <v>509</v>
      </c>
    </row>
    <row r="12" spans="1:4" x14ac:dyDescent="0.2">
      <c r="A12" s="550" t="s">
        <v>134</v>
      </c>
      <c r="B12" s="569">
        <v>-14.353907305196179</v>
      </c>
      <c r="C12" s="569">
        <v>6.6520384191174537</v>
      </c>
      <c r="D12" s="571" t="s">
        <v>509</v>
      </c>
    </row>
    <row r="13" spans="1:4" x14ac:dyDescent="0.2">
      <c r="A13" s="550" t="s">
        <v>135</v>
      </c>
      <c r="B13" s="569">
        <v>-15.510661984889975</v>
      </c>
      <c r="C13" s="569">
        <v>8.5675625886110343</v>
      </c>
      <c r="D13" s="571" t="s">
        <v>509</v>
      </c>
    </row>
    <row r="14" spans="1:4" x14ac:dyDescent="0.2">
      <c r="A14" s="550" t="s">
        <v>136</v>
      </c>
      <c r="B14" s="569">
        <v>-16.944512727486995</v>
      </c>
      <c r="C14" s="569">
        <v>12.298885270507188</v>
      </c>
      <c r="D14" s="571" t="s">
        <v>509</v>
      </c>
    </row>
    <row r="15" spans="1:4" x14ac:dyDescent="0.2">
      <c r="A15" s="551" t="s">
        <v>137</v>
      </c>
      <c r="B15" s="454">
        <v>-17.544352729425665</v>
      </c>
      <c r="C15" s="454">
        <v>13.892011581144695</v>
      </c>
      <c r="D15" s="572"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779" t="s">
        <v>33</v>
      </c>
      <c r="B1" s="779"/>
      <c r="C1" s="779"/>
      <c r="D1" s="106"/>
      <c r="E1" s="106"/>
      <c r="F1" s="106"/>
      <c r="G1" s="106"/>
    </row>
    <row r="2" spans="1:13" ht="13.9" customHeight="1" x14ac:dyDescent="0.2">
      <c r="A2" s="780"/>
      <c r="B2" s="780"/>
      <c r="C2" s="780"/>
      <c r="D2" s="109"/>
      <c r="E2" s="109"/>
      <c r="F2" s="109"/>
      <c r="G2" s="79" t="s">
        <v>151</v>
      </c>
    </row>
    <row r="3" spans="1:13" ht="13.9" customHeight="1" x14ac:dyDescent="0.2">
      <c r="A3" s="134"/>
      <c r="B3" s="784">
        <f>INDICE!A3</f>
        <v>44682</v>
      </c>
      <c r="C3" s="785"/>
      <c r="D3" s="785" t="s">
        <v>115</v>
      </c>
      <c r="E3" s="785"/>
      <c r="F3" s="785" t="s">
        <v>116</v>
      </c>
      <c r="G3" s="785"/>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452.73424</v>
      </c>
      <c r="C5" s="115">
        <v>25.397319999999983</v>
      </c>
      <c r="D5" s="112">
        <v>2068.2655600000016</v>
      </c>
      <c r="E5" s="112">
        <v>125.35995000000003</v>
      </c>
      <c r="F5" s="112">
        <v>5300.8360299999995</v>
      </c>
      <c r="G5" s="112">
        <v>327.6894200000001</v>
      </c>
      <c r="L5" s="137"/>
      <c r="M5" s="137"/>
    </row>
    <row r="6" spans="1:13" ht="13.9" customHeight="1" x14ac:dyDescent="0.2">
      <c r="A6" s="107" t="s">
        <v>192</v>
      </c>
      <c r="B6" s="112">
        <v>1447.3050599999995</v>
      </c>
      <c r="C6" s="112">
        <v>492.48000999999999</v>
      </c>
      <c r="D6" s="112">
        <v>6712.6507000000001</v>
      </c>
      <c r="E6" s="112">
        <v>2330.7017000000001</v>
      </c>
      <c r="F6" s="112">
        <v>16908.805170000007</v>
      </c>
      <c r="G6" s="112">
        <v>5603.5896899999998</v>
      </c>
      <c r="L6" s="137"/>
      <c r="M6" s="137"/>
    </row>
    <row r="7" spans="1:13" ht="13.9" customHeight="1" x14ac:dyDescent="0.2">
      <c r="A7" s="118" t="s">
        <v>186</v>
      </c>
      <c r="B7" s="119">
        <v>1900.0392999999995</v>
      </c>
      <c r="C7" s="119">
        <v>517.87733000000003</v>
      </c>
      <c r="D7" s="119">
        <v>8780.9162600000018</v>
      </c>
      <c r="E7" s="119">
        <v>2456.0616500000001</v>
      </c>
      <c r="F7" s="119">
        <v>22209.641200000005</v>
      </c>
      <c r="G7" s="119">
        <v>5931.2791099999995</v>
      </c>
    </row>
    <row r="8" spans="1:13" ht="13.9" customHeight="1" x14ac:dyDescent="0.2">
      <c r="G8" s="79" t="s">
        <v>220</v>
      </c>
    </row>
    <row r="9" spans="1:13" ht="13.9" customHeight="1" x14ac:dyDescent="0.2">
      <c r="A9" s="101" t="s">
        <v>434</v>
      </c>
    </row>
    <row r="10" spans="1:13" ht="13.9" customHeight="1" x14ac:dyDescent="0.2">
      <c r="A10" s="101" t="s">
        <v>221</v>
      </c>
    </row>
    <row r="14" spans="1:13" ht="13.9" customHeight="1" x14ac:dyDescent="0.2">
      <c r="B14" s="486"/>
      <c r="D14" s="486"/>
      <c r="F14" s="486"/>
    </row>
    <row r="15" spans="1:13" ht="13.9" customHeight="1" x14ac:dyDescent="0.2">
      <c r="B15" s="486"/>
      <c r="D15" s="486"/>
      <c r="F15" s="486"/>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M47"/>
  <sheetViews>
    <sheetView zoomScaleNormal="100" zoomScaleSheetLayoutView="100" workbookViewId="0">
      <selection activeCell="A2" sqref="A2"/>
    </sheetView>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3.9" customHeight="1" x14ac:dyDescent="0.2">
      <c r="A3" s="90"/>
      <c r="B3" s="771">
        <f>INDICE!A3</f>
        <v>44682</v>
      </c>
      <c r="C3" s="771"/>
      <c r="D3" s="771">
        <f>INDICE!C3</f>
        <v>0</v>
      </c>
      <c r="E3" s="771"/>
      <c r="F3" s="91"/>
      <c r="G3" s="772" t="s">
        <v>116</v>
      </c>
      <c r="H3" s="772"/>
      <c r="I3" s="772"/>
      <c r="J3" s="772"/>
    </row>
    <row r="4" spans="1:13" x14ac:dyDescent="0.2">
      <c r="A4" s="92"/>
      <c r="B4" s="616" t="s">
        <v>143</v>
      </c>
      <c r="C4" s="616" t="s">
        <v>144</v>
      </c>
      <c r="D4" s="616" t="s">
        <v>179</v>
      </c>
      <c r="E4" s="616" t="s">
        <v>182</v>
      </c>
      <c r="F4" s="616"/>
      <c r="G4" s="616" t="s">
        <v>143</v>
      </c>
      <c r="H4" s="616" t="s">
        <v>144</v>
      </c>
      <c r="I4" s="616" t="s">
        <v>179</v>
      </c>
      <c r="J4" s="616" t="s">
        <v>182</v>
      </c>
    </row>
    <row r="5" spans="1:13" x14ac:dyDescent="0.2">
      <c r="A5" s="370" t="s">
        <v>153</v>
      </c>
      <c r="B5" s="94">
        <f>'GNA CCAA'!B5</f>
        <v>67.82089000000002</v>
      </c>
      <c r="C5" s="94">
        <f>'GNA CCAA'!C5</f>
        <v>2.3649400000000003</v>
      </c>
      <c r="D5" s="94">
        <f>'GO CCAA'!B5</f>
        <v>312.40181999999999</v>
      </c>
      <c r="E5" s="346">
        <f>SUM(B5:D5)</f>
        <v>382.58765</v>
      </c>
      <c r="F5" s="94"/>
      <c r="G5" s="94">
        <f>'GNA CCAA'!F5</f>
        <v>804.15679000000102</v>
      </c>
      <c r="H5" s="94">
        <f>'GNA CCAA'!G5</f>
        <v>34.489689999999989</v>
      </c>
      <c r="I5" s="94">
        <f>'GO CCAA'!G5</f>
        <v>3616.0999199999956</v>
      </c>
      <c r="J5" s="346">
        <f>SUM(G5:I5)</f>
        <v>4454.7463999999964</v>
      </c>
    </row>
    <row r="6" spans="1:13" x14ac:dyDescent="0.2">
      <c r="A6" s="371" t="s">
        <v>154</v>
      </c>
      <c r="B6" s="96">
        <f>'GNA CCAA'!B6</f>
        <v>12.176140000000002</v>
      </c>
      <c r="C6" s="96">
        <f>'GNA CCAA'!C6</f>
        <v>0.46644000000000002</v>
      </c>
      <c r="D6" s="96">
        <f>'GO CCAA'!B6</f>
        <v>68.630600000000001</v>
      </c>
      <c r="E6" s="348">
        <f>SUM(B6:D6)</f>
        <v>81.273179999999996</v>
      </c>
      <c r="F6" s="96"/>
      <c r="G6" s="96">
        <f>'GNA CCAA'!F6</f>
        <v>155.85386000000014</v>
      </c>
      <c r="H6" s="96">
        <f>'GNA CCAA'!G6</f>
        <v>7.3406000000000011</v>
      </c>
      <c r="I6" s="96">
        <f>'GO CCAA'!G6</f>
        <v>915.36231999999939</v>
      </c>
      <c r="J6" s="348">
        <f t="shared" ref="J6:J24" si="0">SUM(G6:I6)</f>
        <v>1078.5567799999994</v>
      </c>
    </row>
    <row r="7" spans="1:13" x14ac:dyDescent="0.2">
      <c r="A7" s="371" t="s">
        <v>155</v>
      </c>
      <c r="B7" s="96">
        <f>'GNA CCAA'!B7</f>
        <v>7.8077699999999997</v>
      </c>
      <c r="C7" s="96">
        <f>'GNA CCAA'!C7</f>
        <v>0.45302999999999993</v>
      </c>
      <c r="D7" s="96">
        <f>'GO CCAA'!B7</f>
        <v>33.314959999999999</v>
      </c>
      <c r="E7" s="348">
        <f t="shared" ref="E7:E24" si="1">SUM(B7:D7)</f>
        <v>41.575760000000002</v>
      </c>
      <c r="F7" s="96"/>
      <c r="G7" s="96">
        <f>'GNA CCAA'!F7</f>
        <v>97.057019999999952</v>
      </c>
      <c r="H7" s="96">
        <f>'GNA CCAA'!G7</f>
        <v>6.7826599999999999</v>
      </c>
      <c r="I7" s="96">
        <f>'GO CCAA'!G7</f>
        <v>404.55187999999981</v>
      </c>
      <c r="J7" s="348">
        <f t="shared" si="0"/>
        <v>508.3915599999998</v>
      </c>
    </row>
    <row r="8" spans="1:13" x14ac:dyDescent="0.2">
      <c r="A8" s="371" t="s">
        <v>156</v>
      </c>
      <c r="B8" s="96">
        <f>'GNA CCAA'!B8</f>
        <v>20.789840000000002</v>
      </c>
      <c r="C8" s="96">
        <f>'GNA CCAA'!C8</f>
        <v>0.88861999999999997</v>
      </c>
      <c r="D8" s="96">
        <f>'GO CCAA'!B8</f>
        <v>33.561190000000003</v>
      </c>
      <c r="E8" s="348">
        <f t="shared" si="1"/>
        <v>55.239650000000005</v>
      </c>
      <c r="F8" s="96"/>
      <c r="G8" s="96">
        <f>'GNA CCAA'!F8</f>
        <v>230.6435899999999</v>
      </c>
      <c r="H8" s="96">
        <f>'GNA CCAA'!G8</f>
        <v>11.613640000000004</v>
      </c>
      <c r="I8" s="96">
        <f>'GO CCAA'!G8</f>
        <v>359.72944999999982</v>
      </c>
      <c r="J8" s="348">
        <f t="shared" si="0"/>
        <v>601.98667999999975</v>
      </c>
    </row>
    <row r="9" spans="1:13" x14ac:dyDescent="0.2">
      <c r="A9" s="371" t="s">
        <v>157</v>
      </c>
      <c r="B9" s="96">
        <f>'GNA CCAA'!B9</f>
        <v>34.334020000000002</v>
      </c>
      <c r="C9" s="96">
        <f>'GNA CCAA'!C9</f>
        <v>8.5388699999999993</v>
      </c>
      <c r="D9" s="96">
        <f>'GO CCAA'!B9</f>
        <v>55.448589999999996</v>
      </c>
      <c r="E9" s="348">
        <f t="shared" si="1"/>
        <v>98.321479999999994</v>
      </c>
      <c r="F9" s="96"/>
      <c r="G9" s="96">
        <f>'GNA CCAA'!F9</f>
        <v>391.24414999999999</v>
      </c>
      <c r="H9" s="96">
        <f>'GNA CCAA'!G9</f>
        <v>111.17346000000002</v>
      </c>
      <c r="I9" s="96">
        <f>'GO CCAA'!G9</f>
        <v>639.08840999999995</v>
      </c>
      <c r="J9" s="348">
        <f t="shared" si="0"/>
        <v>1141.50602</v>
      </c>
    </row>
    <row r="10" spans="1:13" x14ac:dyDescent="0.2">
      <c r="A10" s="371" t="s">
        <v>158</v>
      </c>
      <c r="B10" s="96">
        <f>'GNA CCAA'!B10</f>
        <v>5.6854800000000001</v>
      </c>
      <c r="C10" s="96">
        <f>'GNA CCAA'!C10</f>
        <v>0.26086999999999999</v>
      </c>
      <c r="D10" s="96">
        <f>'GO CCAA'!B10</f>
        <v>25.718990000000002</v>
      </c>
      <c r="E10" s="348">
        <f t="shared" si="1"/>
        <v>31.66534</v>
      </c>
      <c r="F10" s="96"/>
      <c r="G10" s="96">
        <f>'GNA CCAA'!F10</f>
        <v>71.574470000000048</v>
      </c>
      <c r="H10" s="96">
        <f>'GNA CCAA'!G10</f>
        <v>3.8596799999999996</v>
      </c>
      <c r="I10" s="96">
        <f>'GO CCAA'!G10</f>
        <v>298.22212999999999</v>
      </c>
      <c r="J10" s="348">
        <f t="shared" si="0"/>
        <v>373.65628000000004</v>
      </c>
    </row>
    <row r="11" spans="1:13" x14ac:dyDescent="0.2">
      <c r="A11" s="371" t="s">
        <v>159</v>
      </c>
      <c r="B11" s="96">
        <f>'GNA CCAA'!B11</f>
        <v>22.907250000000005</v>
      </c>
      <c r="C11" s="96">
        <f>'GNA CCAA'!C11</f>
        <v>1.0522600000000002</v>
      </c>
      <c r="D11" s="96">
        <f>'GO CCAA'!B11</f>
        <v>145.07943999999995</v>
      </c>
      <c r="E11" s="348">
        <f t="shared" si="1"/>
        <v>169.03894999999994</v>
      </c>
      <c r="F11" s="96"/>
      <c r="G11" s="96">
        <f>'GNA CCAA'!F11</f>
        <v>288.81158999999957</v>
      </c>
      <c r="H11" s="96">
        <f>'GNA CCAA'!G11</f>
        <v>16.929530000000018</v>
      </c>
      <c r="I11" s="96">
        <f>'GO CCAA'!G11</f>
        <v>1676.2469700000029</v>
      </c>
      <c r="J11" s="348">
        <f t="shared" si="0"/>
        <v>1981.9880900000026</v>
      </c>
    </row>
    <row r="12" spans="1:13" x14ac:dyDescent="0.2">
      <c r="A12" s="371" t="s">
        <v>512</v>
      </c>
      <c r="B12" s="96">
        <f>'GNA CCAA'!B12</f>
        <v>17.567420000000002</v>
      </c>
      <c r="C12" s="96">
        <f>'GNA CCAA'!C12</f>
        <v>0.57181999999999999</v>
      </c>
      <c r="D12" s="96">
        <f>'GO CCAA'!B12</f>
        <v>109.28197</v>
      </c>
      <c r="E12" s="348">
        <f t="shared" si="1"/>
        <v>127.42121</v>
      </c>
      <c r="F12" s="96"/>
      <c r="G12" s="96">
        <f>'GNA CCAA'!F12</f>
        <v>213.09971000000039</v>
      </c>
      <c r="H12" s="96">
        <f>'GNA CCAA'!G12</f>
        <v>9.6953799999999983</v>
      </c>
      <c r="I12" s="96">
        <f>'GO CCAA'!G12</f>
        <v>1299.0194799999999</v>
      </c>
      <c r="J12" s="348">
        <f t="shared" si="0"/>
        <v>1521.8145700000002</v>
      </c>
    </row>
    <row r="13" spans="1:13" x14ac:dyDescent="0.2">
      <c r="A13" s="371" t="s">
        <v>160</v>
      </c>
      <c r="B13" s="96">
        <f>'GNA CCAA'!B13</f>
        <v>82.297800000000024</v>
      </c>
      <c r="C13" s="96">
        <f>'GNA CCAA'!C13</f>
        <v>3.7364499999999992</v>
      </c>
      <c r="D13" s="96">
        <f>'GO CCAA'!B13</f>
        <v>326.17200999999994</v>
      </c>
      <c r="E13" s="348">
        <f t="shared" si="1"/>
        <v>412.20625999999999</v>
      </c>
      <c r="F13" s="96"/>
      <c r="G13" s="96">
        <f>'GNA CCAA'!F13</f>
        <v>909.67073999999968</v>
      </c>
      <c r="H13" s="96">
        <f>'GNA CCAA'!G13</f>
        <v>53.523519999999976</v>
      </c>
      <c r="I13" s="96">
        <f>'GO CCAA'!G13</f>
        <v>3637.8010800000006</v>
      </c>
      <c r="J13" s="348">
        <f t="shared" si="0"/>
        <v>4600.9953400000004</v>
      </c>
    </row>
    <row r="14" spans="1:13" x14ac:dyDescent="0.2">
      <c r="A14" s="371" t="s">
        <v>161</v>
      </c>
      <c r="B14" s="96">
        <f>'GNA CCAA'!B14</f>
        <v>0.45379000000000003</v>
      </c>
      <c r="C14" s="96">
        <f>'GNA CCAA'!C14</f>
        <v>4.5609999999999998E-2</v>
      </c>
      <c r="D14" s="96">
        <f>'GO CCAA'!B14</f>
        <v>0.89096000000000009</v>
      </c>
      <c r="E14" s="348">
        <f t="shared" si="1"/>
        <v>1.39036</v>
      </c>
      <c r="F14" s="96"/>
      <c r="G14" s="96">
        <f>'GNA CCAA'!F14</f>
        <v>5.2875100000000019</v>
      </c>
      <c r="H14" s="96">
        <f>'GNA CCAA'!G14</f>
        <v>0.58863999999999994</v>
      </c>
      <c r="I14" s="96">
        <f>'GO CCAA'!G14</f>
        <v>10.75253</v>
      </c>
      <c r="J14" s="348">
        <f t="shared" si="0"/>
        <v>16.628680000000003</v>
      </c>
    </row>
    <row r="15" spans="1:13" x14ac:dyDescent="0.2">
      <c r="A15" s="371" t="s">
        <v>162</v>
      </c>
      <c r="B15" s="96">
        <f>'GNA CCAA'!B15</f>
        <v>51.126069999999999</v>
      </c>
      <c r="C15" s="96">
        <f>'GNA CCAA'!C15</f>
        <v>1.8123900000000004</v>
      </c>
      <c r="D15" s="96">
        <f>'GO CCAA'!B15</f>
        <v>181.85014000000001</v>
      </c>
      <c r="E15" s="348">
        <f t="shared" si="1"/>
        <v>234.7886</v>
      </c>
      <c r="F15" s="96"/>
      <c r="G15" s="96">
        <f>'GNA CCAA'!F15</f>
        <v>594.41812999999991</v>
      </c>
      <c r="H15" s="96">
        <f>'GNA CCAA'!G15</f>
        <v>26.09474999999998</v>
      </c>
      <c r="I15" s="96">
        <f>'GO CCAA'!G15</f>
        <v>2068.902610000001</v>
      </c>
      <c r="J15" s="348">
        <f t="shared" si="0"/>
        <v>2689.4154900000008</v>
      </c>
      <c r="L15" s="92"/>
      <c r="M15" s="92"/>
    </row>
    <row r="16" spans="1:13" x14ac:dyDescent="0.2">
      <c r="A16" s="371" t="s">
        <v>163</v>
      </c>
      <c r="B16" s="96">
        <f>'GNA CCAA'!B16</f>
        <v>8.4552799999999984</v>
      </c>
      <c r="C16" s="96">
        <f>'GNA CCAA'!C16</f>
        <v>0.21824000000000002</v>
      </c>
      <c r="D16" s="96">
        <f>'GO CCAA'!B16</f>
        <v>58.466140000000003</v>
      </c>
      <c r="E16" s="348">
        <f t="shared" si="1"/>
        <v>67.139660000000006</v>
      </c>
      <c r="F16" s="96"/>
      <c r="G16" s="96">
        <f>'GNA CCAA'!F16</f>
        <v>102.57979999999999</v>
      </c>
      <c r="H16" s="96">
        <f>'GNA CCAA'!G16</f>
        <v>3.667659999999997</v>
      </c>
      <c r="I16" s="96">
        <f>'GO CCAA'!G16</f>
        <v>685.81985999999984</v>
      </c>
      <c r="J16" s="348">
        <f t="shared" si="0"/>
        <v>792.06731999999988</v>
      </c>
    </row>
    <row r="17" spans="1:10" x14ac:dyDescent="0.2">
      <c r="A17" s="371" t="s">
        <v>164</v>
      </c>
      <c r="B17" s="96">
        <f>'GNA CCAA'!B17</f>
        <v>22.033609999999996</v>
      </c>
      <c r="C17" s="96">
        <f>'GNA CCAA'!C17</f>
        <v>1.0451000000000001</v>
      </c>
      <c r="D17" s="96">
        <f>'GO CCAA'!B17</f>
        <v>117.14278999999998</v>
      </c>
      <c r="E17" s="348">
        <f t="shared" si="1"/>
        <v>140.22149999999996</v>
      </c>
      <c r="F17" s="96"/>
      <c r="G17" s="96">
        <f>'GNA CCAA'!F17</f>
        <v>264.8152300000001</v>
      </c>
      <c r="H17" s="96">
        <f>'GNA CCAA'!G17</f>
        <v>15.771200000000013</v>
      </c>
      <c r="I17" s="96">
        <f>'GO CCAA'!G17</f>
        <v>1388.5712500000009</v>
      </c>
      <c r="J17" s="348">
        <f t="shared" si="0"/>
        <v>1669.1576800000009</v>
      </c>
    </row>
    <row r="18" spans="1:10" x14ac:dyDescent="0.2">
      <c r="A18" s="371" t="s">
        <v>165</v>
      </c>
      <c r="B18" s="96">
        <f>'GNA CCAA'!B18</f>
        <v>2.0624899999999999</v>
      </c>
      <c r="C18" s="96">
        <f>'GNA CCAA'!C18</f>
        <v>0.10133</v>
      </c>
      <c r="D18" s="96">
        <f>'GO CCAA'!B18</f>
        <v>12.389169999999998</v>
      </c>
      <c r="E18" s="348">
        <f t="shared" si="1"/>
        <v>14.552989999999998</v>
      </c>
      <c r="F18" s="96"/>
      <c r="G18" s="96">
        <f>'GNA CCAA'!F18</f>
        <v>24.898089999999989</v>
      </c>
      <c r="H18" s="96">
        <f>'GNA CCAA'!G18</f>
        <v>1.4014399999999994</v>
      </c>
      <c r="I18" s="96">
        <f>'GO CCAA'!G18</f>
        <v>142.27832999999995</v>
      </c>
      <c r="J18" s="348">
        <f t="shared" si="0"/>
        <v>168.57785999999993</v>
      </c>
    </row>
    <row r="19" spans="1:10" x14ac:dyDescent="0.2">
      <c r="A19" s="371" t="s">
        <v>166</v>
      </c>
      <c r="B19" s="96">
        <f>'GNA CCAA'!B19</f>
        <v>61.430009999999996</v>
      </c>
      <c r="C19" s="96">
        <f>'GNA CCAA'!C19</f>
        <v>2.2240099999999998</v>
      </c>
      <c r="D19" s="96">
        <f>'GO CCAA'!B19</f>
        <v>164.11083999999997</v>
      </c>
      <c r="E19" s="348">
        <f t="shared" si="1"/>
        <v>227.76485999999997</v>
      </c>
      <c r="F19" s="96"/>
      <c r="G19" s="96">
        <f>'GNA CCAA'!F19</f>
        <v>683.41925000000003</v>
      </c>
      <c r="H19" s="96">
        <f>'GNA CCAA'!G19</f>
        <v>29.843429999999998</v>
      </c>
      <c r="I19" s="96">
        <f>'GO CCAA'!G19</f>
        <v>1938.9818499999992</v>
      </c>
      <c r="J19" s="348">
        <f t="shared" si="0"/>
        <v>2652.244529999999</v>
      </c>
    </row>
    <row r="20" spans="1:10" x14ac:dyDescent="0.2">
      <c r="A20" s="371" t="s">
        <v>167</v>
      </c>
      <c r="B20" s="96">
        <f>'GNA CCAA'!B20</f>
        <v>0.53212999999999999</v>
      </c>
      <c r="C20" s="498">
        <f>'GNA CCAA'!C20</f>
        <v>0</v>
      </c>
      <c r="D20" s="96">
        <f>'GO CCAA'!B20</f>
        <v>1.0734699999999997</v>
      </c>
      <c r="E20" s="348">
        <f t="shared" si="1"/>
        <v>1.6055999999999997</v>
      </c>
      <c r="F20" s="96"/>
      <c r="G20" s="96">
        <f>'GNA CCAA'!F20</f>
        <v>6.0521900000000004</v>
      </c>
      <c r="H20" s="498">
        <f>'GNA CCAA'!G20</f>
        <v>0</v>
      </c>
      <c r="I20" s="96">
        <f>'GO CCAA'!G20</f>
        <v>12.327000000000002</v>
      </c>
      <c r="J20" s="348">
        <f t="shared" si="0"/>
        <v>18.379190000000001</v>
      </c>
    </row>
    <row r="21" spans="1:10" x14ac:dyDescent="0.2">
      <c r="A21" s="371" t="s">
        <v>168</v>
      </c>
      <c r="B21" s="96">
        <f>'GNA CCAA'!B21</f>
        <v>12.461249999999998</v>
      </c>
      <c r="C21" s="96">
        <f>'GNA CCAA'!C21</f>
        <v>0.46012000000000003</v>
      </c>
      <c r="D21" s="96">
        <f>'GO CCAA'!B21</f>
        <v>87.295629999999989</v>
      </c>
      <c r="E21" s="348">
        <f t="shared" si="1"/>
        <v>100.21699999999998</v>
      </c>
      <c r="F21" s="96"/>
      <c r="G21" s="96">
        <f>'GNA CCAA'!F21</f>
        <v>151.05693999999994</v>
      </c>
      <c r="H21" s="96">
        <f>'GNA CCAA'!G21</f>
        <v>7.2089900000000027</v>
      </c>
      <c r="I21" s="96">
        <f>'GO CCAA'!G21</f>
        <v>982.59512999999947</v>
      </c>
      <c r="J21" s="348">
        <f t="shared" si="0"/>
        <v>1140.8610599999995</v>
      </c>
    </row>
    <row r="22" spans="1:10" x14ac:dyDescent="0.2">
      <c r="A22" s="371" t="s">
        <v>169</v>
      </c>
      <c r="B22" s="96">
        <f>'GNA CCAA'!B22</f>
        <v>6.5417800000000002</v>
      </c>
      <c r="C22" s="96">
        <f>'GNA CCAA'!C22</f>
        <v>0.20254000000000003</v>
      </c>
      <c r="D22" s="96">
        <f>'GO CCAA'!B22</f>
        <v>53.712540000000011</v>
      </c>
      <c r="E22" s="348">
        <f t="shared" si="1"/>
        <v>60.456860000000013</v>
      </c>
      <c r="F22" s="96"/>
      <c r="G22" s="96">
        <f>'GNA CCAA'!F22</f>
        <v>94.686949999999968</v>
      </c>
      <c r="H22" s="96">
        <f>'GNA CCAA'!G22</f>
        <v>3.1047499999999992</v>
      </c>
      <c r="I22" s="96">
        <f>'GO CCAA'!G22</f>
        <v>715.34254999999996</v>
      </c>
      <c r="J22" s="348">
        <f t="shared" si="0"/>
        <v>813.13424999999995</v>
      </c>
    </row>
    <row r="23" spans="1:10" x14ac:dyDescent="0.2">
      <c r="A23" s="372" t="s">
        <v>170</v>
      </c>
      <c r="B23" s="96">
        <f>'GNA CCAA'!B23</f>
        <v>16.399010000000001</v>
      </c>
      <c r="C23" s="96">
        <f>'GNA CCAA'!C23</f>
        <v>0.80689</v>
      </c>
      <c r="D23" s="96">
        <f>'GO CCAA'!B23</f>
        <v>153.12300999999999</v>
      </c>
      <c r="E23" s="348">
        <f t="shared" si="1"/>
        <v>170.32891000000001</v>
      </c>
      <c r="F23" s="96"/>
      <c r="G23" s="96">
        <f>'GNA CCAA'!F23</f>
        <v>184.36368999999985</v>
      </c>
      <c r="H23" s="96">
        <f>'GNA CCAA'!G23</f>
        <v>11.505530000000011</v>
      </c>
      <c r="I23" s="96">
        <f>'GO CCAA'!G23</f>
        <v>1700.8370499999999</v>
      </c>
      <c r="J23" s="348">
        <f t="shared" si="0"/>
        <v>1896.7062699999997</v>
      </c>
    </row>
    <row r="24" spans="1:10" x14ac:dyDescent="0.2">
      <c r="A24" s="373" t="s">
        <v>430</v>
      </c>
      <c r="B24" s="100">
        <f>'GNA CCAA'!B24</f>
        <v>452.88202999999999</v>
      </c>
      <c r="C24" s="100">
        <f>'GNA CCAA'!C24</f>
        <v>25.249529999999996</v>
      </c>
      <c r="D24" s="100">
        <f>'GO CCAA'!B24</f>
        <v>1939.6642599999993</v>
      </c>
      <c r="E24" s="100">
        <f t="shared" si="1"/>
        <v>2417.7958199999994</v>
      </c>
      <c r="F24" s="100"/>
      <c r="G24" s="100">
        <f>'GNA CCAA'!F24</f>
        <v>5273.6897000000063</v>
      </c>
      <c r="H24" s="374">
        <f>'GNA CCAA'!G24</f>
        <v>354.59455000000168</v>
      </c>
      <c r="I24" s="100">
        <f>'GO CCAA'!G24</f>
        <v>22492.529799999968</v>
      </c>
      <c r="J24" s="100">
        <f t="shared" si="0"/>
        <v>28120.814049999975</v>
      </c>
    </row>
    <row r="25" spans="1:10" x14ac:dyDescent="0.2">
      <c r="J25" s="79" t="s">
        <v>220</v>
      </c>
    </row>
    <row r="26" spans="1:10" x14ac:dyDescent="0.2">
      <c r="A26" s="350" t="s">
        <v>435</v>
      </c>
      <c r="G26" s="58"/>
      <c r="H26" s="58"/>
      <c r="I26" s="58"/>
      <c r="J26" s="58"/>
    </row>
    <row r="27" spans="1:10" x14ac:dyDescent="0.2">
      <c r="A27" s="101" t="s">
        <v>221</v>
      </c>
      <c r="G27" s="58"/>
      <c r="H27" s="58"/>
      <c r="I27" s="58"/>
      <c r="J27" s="58"/>
    </row>
    <row r="28" spans="1:10" ht="18" x14ac:dyDescent="0.25">
      <c r="A28" s="102"/>
      <c r="E28" s="778"/>
      <c r="F28" s="77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203" priority="5" operator="between">
      <formula>0</formula>
      <formula>0.5</formula>
    </cfRule>
    <cfRule type="cellIs" dxfId="202" priority="6" operator="between">
      <formula>0</formula>
      <formula>0.49</formula>
    </cfRule>
  </conditionalFormatting>
  <conditionalFormatting sqref="E6:E23">
    <cfRule type="cellIs" dxfId="201" priority="3" operator="between">
      <formula>0</formula>
      <formula>0.5</formula>
    </cfRule>
    <cfRule type="cellIs" dxfId="200" priority="4" operator="between">
      <formula>0</formula>
      <formula>0.49</formula>
    </cfRule>
  </conditionalFormatting>
  <conditionalFormatting sqref="J6:J23">
    <cfRule type="cellIs" dxfId="199" priority="1" operator="between">
      <formula>0</formula>
      <formula>0.5</formula>
    </cfRule>
    <cfRule type="cellIs" dxfId="19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topLeftCell="A2" zoomScale="115" zoomScaleNormal="115" zoomScaleSheetLayoutView="100" workbookViewId="0">
      <selection activeCell="A2" sqref="A2"/>
    </sheetView>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68">
        <f>INDICE!A3</f>
        <v>44682</v>
      </c>
      <c r="C3" s="769"/>
      <c r="D3" s="769" t="s">
        <v>115</v>
      </c>
      <c r="E3" s="769"/>
      <c r="F3" s="769" t="s">
        <v>116</v>
      </c>
      <c r="G3" s="769"/>
      <c r="H3" s="76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530.01443000000017</v>
      </c>
      <c r="C5" s="86">
        <v>200.51246185580084</v>
      </c>
      <c r="D5" s="85">
        <v>2113.7873</v>
      </c>
      <c r="E5" s="86">
        <v>214.72035198626162</v>
      </c>
      <c r="F5" s="85">
        <v>4783.2985899999994</v>
      </c>
      <c r="G5" s="86">
        <v>169.17140544492159</v>
      </c>
      <c r="H5" s="86">
        <v>99.997096439525322</v>
      </c>
    </row>
    <row r="6" spans="1:65" x14ac:dyDescent="0.2">
      <c r="A6" s="84" t="s">
        <v>141</v>
      </c>
      <c r="B6" s="96">
        <v>1.9579999999999997E-2</v>
      </c>
      <c r="C6" s="351">
        <v>-17.069038542990263</v>
      </c>
      <c r="D6" s="96">
        <v>4.7729999999999995E-2</v>
      </c>
      <c r="E6" s="351">
        <v>-59.880642178700519</v>
      </c>
      <c r="F6" s="96">
        <v>0.13888999999999999</v>
      </c>
      <c r="G6" s="351">
        <v>-37.89017082550756</v>
      </c>
      <c r="H6" s="73">
        <v>2.9035604746735395E-3</v>
      </c>
    </row>
    <row r="7" spans="1:65" x14ac:dyDescent="0.2">
      <c r="A7" s="60" t="s">
        <v>114</v>
      </c>
      <c r="B7" s="61">
        <v>530.03401000000008</v>
      </c>
      <c r="C7" s="87">
        <v>200.48333895616838</v>
      </c>
      <c r="D7" s="61">
        <v>2113.8350299999997</v>
      </c>
      <c r="E7" s="87">
        <v>214.67171953172115</v>
      </c>
      <c r="F7" s="61">
        <v>4783.4374799999996</v>
      </c>
      <c r="G7" s="87">
        <v>169.14535249277168</v>
      </c>
      <c r="H7" s="87">
        <v>100</v>
      </c>
    </row>
    <row r="8" spans="1:65" x14ac:dyDescent="0.2">
      <c r="H8" s="79" t="s">
        <v>220</v>
      </c>
    </row>
    <row r="9" spans="1:65" x14ac:dyDescent="0.2">
      <c r="A9" s="80" t="s">
        <v>478</v>
      </c>
    </row>
    <row r="10" spans="1:65" x14ac:dyDescent="0.2">
      <c r="A10" s="133" t="s">
        <v>532</v>
      </c>
    </row>
    <row r="13" spans="1:65" x14ac:dyDescent="0.2">
      <c r="B13" s="85"/>
    </row>
  </sheetData>
  <mergeCells count="3">
    <mergeCell ref="B3:C3"/>
    <mergeCell ref="D3:E3"/>
    <mergeCell ref="F3:H3"/>
  </mergeCells>
  <conditionalFormatting sqref="B6">
    <cfRule type="cellIs" dxfId="197" priority="7" operator="between">
      <formula>0</formula>
      <formula>0.5</formula>
    </cfRule>
    <cfRule type="cellIs" dxfId="196" priority="8" operator="between">
      <formula>0</formula>
      <formula>0.49</formula>
    </cfRule>
  </conditionalFormatting>
  <conditionalFormatting sqref="D6">
    <cfRule type="cellIs" dxfId="195" priority="5" operator="between">
      <formula>0</formula>
      <formula>0.5</formula>
    </cfRule>
    <cfRule type="cellIs" dxfId="194" priority="6" operator="between">
      <formula>0</formula>
      <formula>0.49</formula>
    </cfRule>
  </conditionalFormatting>
  <conditionalFormatting sqref="F6">
    <cfRule type="cellIs" dxfId="193" priority="3" operator="between">
      <formula>0</formula>
      <formula>0.5</formula>
    </cfRule>
    <cfRule type="cellIs" dxfId="192" priority="4" operator="between">
      <formula>0</formula>
      <formula>0.49</formula>
    </cfRule>
  </conditionalFormatting>
  <conditionalFormatting sqref="H6">
    <cfRule type="cellIs" dxfId="191" priority="1" operator="between">
      <formula>0</formula>
      <formula>0.5</formula>
    </cfRule>
    <cfRule type="cellIs" dxfId="19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768">
        <f>INDICE!A3</f>
        <v>44682</v>
      </c>
      <c r="C3" s="769"/>
      <c r="D3" s="769" t="s">
        <v>115</v>
      </c>
      <c r="E3" s="769"/>
      <c r="F3" s="769" t="s">
        <v>116</v>
      </c>
      <c r="G3" s="769"/>
      <c r="H3" s="76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130.63029</v>
      </c>
      <c r="C5" s="86">
        <v>22.569770925554085</v>
      </c>
      <c r="D5" s="85">
        <v>614.54435000000001</v>
      </c>
      <c r="E5" s="73">
        <v>20.688858787041756</v>
      </c>
      <c r="F5" s="85">
        <v>1449.68156</v>
      </c>
      <c r="G5" s="86">
        <v>6.7724371206784815</v>
      </c>
      <c r="H5" s="86">
        <v>20.92074834992588</v>
      </c>
    </row>
    <row r="6" spans="1:65" x14ac:dyDescent="0.2">
      <c r="A6" s="84" t="s">
        <v>195</v>
      </c>
      <c r="B6" s="85">
        <v>577.65896999999995</v>
      </c>
      <c r="C6" s="86">
        <v>52.974649344197424</v>
      </c>
      <c r="D6" s="85">
        <v>2480.93496</v>
      </c>
      <c r="E6" s="86">
        <v>28.543839440276525</v>
      </c>
      <c r="F6" s="85">
        <v>5479.7147300000006</v>
      </c>
      <c r="G6" s="86">
        <v>21.650124074712188</v>
      </c>
      <c r="H6" s="86">
        <v>79.079251650074127</v>
      </c>
    </row>
    <row r="7" spans="1:65" x14ac:dyDescent="0.2">
      <c r="A7" s="60" t="s">
        <v>438</v>
      </c>
      <c r="B7" s="61">
        <v>708.28926000000001</v>
      </c>
      <c r="C7" s="87">
        <v>46.282207047212452</v>
      </c>
      <c r="D7" s="61">
        <v>3095.4793100000002</v>
      </c>
      <c r="E7" s="87">
        <v>26.9040848129507</v>
      </c>
      <c r="F7" s="61">
        <v>6929.3962899999997</v>
      </c>
      <c r="G7" s="87">
        <v>18.204348950724388</v>
      </c>
      <c r="H7" s="87">
        <v>100</v>
      </c>
    </row>
    <row r="8" spans="1:65" x14ac:dyDescent="0.2">
      <c r="A8" s="66" t="s">
        <v>427</v>
      </c>
      <c r="B8" s="425">
        <v>545.98402999999996</v>
      </c>
      <c r="C8" s="617">
        <v>54.793474657483173</v>
      </c>
      <c r="D8" s="425">
        <v>2335.3844300000001</v>
      </c>
      <c r="E8" s="617">
        <v>28.549682127499203</v>
      </c>
      <c r="F8" s="425">
        <v>5095.5206800000005</v>
      </c>
      <c r="G8" s="617">
        <v>22.126456316429479</v>
      </c>
      <c r="H8" s="617">
        <v>73.534842961045328</v>
      </c>
    </row>
    <row r="9" spans="1:65" x14ac:dyDescent="0.2">
      <c r="H9" s="79" t="s">
        <v>220</v>
      </c>
    </row>
    <row r="10" spans="1:65" x14ac:dyDescent="0.2">
      <c r="A10" s="80" t="s">
        <v>478</v>
      </c>
    </row>
    <row r="11" spans="1:65" x14ac:dyDescent="0.2">
      <c r="A11" s="80" t="s">
        <v>439</v>
      </c>
    </row>
    <row r="12" spans="1:65" x14ac:dyDescent="0.2">
      <c r="A12" s="133" t="s">
        <v>532</v>
      </c>
    </row>
  </sheetData>
  <mergeCells count="3">
    <mergeCell ref="B3:C3"/>
    <mergeCell ref="D3:E3"/>
    <mergeCell ref="F3:H3"/>
  </mergeCells>
  <conditionalFormatting sqref="E5">
    <cfRule type="cellIs" dxfId="18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3.9" customHeight="1" x14ac:dyDescent="0.2">
      <c r="A3" s="90"/>
      <c r="B3" s="287">
        <f>INDICE!A3</f>
        <v>44682</v>
      </c>
      <c r="C3" s="618" t="s">
        <v>116</v>
      </c>
    </row>
    <row r="4" spans="1:3" x14ac:dyDescent="0.2">
      <c r="A4" s="370" t="s">
        <v>153</v>
      </c>
      <c r="B4" s="94">
        <v>8.6629900000000006</v>
      </c>
      <c r="C4" s="94">
        <v>112.71232999999997</v>
      </c>
    </row>
    <row r="5" spans="1:3" x14ac:dyDescent="0.2">
      <c r="A5" s="371" t="s">
        <v>154</v>
      </c>
      <c r="B5" s="96">
        <v>0.29809999999999998</v>
      </c>
      <c r="C5" s="96">
        <v>2.101</v>
      </c>
    </row>
    <row r="6" spans="1:3" x14ac:dyDescent="0.2">
      <c r="A6" s="371" t="s">
        <v>155</v>
      </c>
      <c r="B6" s="96">
        <v>7.5872000000000002</v>
      </c>
      <c r="C6" s="96">
        <v>60.612990000000003</v>
      </c>
    </row>
    <row r="7" spans="1:3" x14ac:dyDescent="0.2">
      <c r="A7" s="371" t="s">
        <v>156</v>
      </c>
      <c r="B7" s="96">
        <v>1.24841</v>
      </c>
      <c r="C7" s="96">
        <v>46.530099999999997</v>
      </c>
    </row>
    <row r="8" spans="1:3" x14ac:dyDescent="0.2">
      <c r="A8" s="371" t="s">
        <v>157</v>
      </c>
      <c r="B8" s="96">
        <v>72.442740000000001</v>
      </c>
      <c r="C8" s="96">
        <v>758.19214000000011</v>
      </c>
    </row>
    <row r="9" spans="1:3" x14ac:dyDescent="0.2">
      <c r="A9" s="371" t="s">
        <v>158</v>
      </c>
      <c r="B9" s="96">
        <v>0.33633999999999997</v>
      </c>
      <c r="C9" s="96">
        <v>4.5831499999999998</v>
      </c>
    </row>
    <row r="10" spans="1:3" x14ac:dyDescent="0.2">
      <c r="A10" s="371" t="s">
        <v>159</v>
      </c>
      <c r="B10" s="96">
        <v>1.8105100000000001</v>
      </c>
      <c r="C10" s="96">
        <v>13.486799999999986</v>
      </c>
    </row>
    <row r="11" spans="1:3" x14ac:dyDescent="0.2">
      <c r="A11" s="371" t="s">
        <v>512</v>
      </c>
      <c r="B11" s="96">
        <v>3.3147200000000003</v>
      </c>
      <c r="C11" s="96">
        <v>51.941940000000002</v>
      </c>
    </row>
    <row r="12" spans="1:3" x14ac:dyDescent="0.2">
      <c r="A12" s="371" t="s">
        <v>160</v>
      </c>
      <c r="B12" s="96">
        <v>1.13256</v>
      </c>
      <c r="C12" s="96">
        <v>11.437719999999997</v>
      </c>
    </row>
    <row r="13" spans="1:3" x14ac:dyDescent="0.2">
      <c r="A13" s="371" t="s">
        <v>161</v>
      </c>
      <c r="B13" s="96">
        <v>4.2915000000000001</v>
      </c>
      <c r="C13" s="96">
        <v>44.705589999999994</v>
      </c>
    </row>
    <row r="14" spans="1:3" x14ac:dyDescent="0.2">
      <c r="A14" s="371" t="s">
        <v>162</v>
      </c>
      <c r="B14" s="96">
        <v>0.8170599999999999</v>
      </c>
      <c r="C14" s="96">
        <v>7.7505599999999983</v>
      </c>
    </row>
    <row r="15" spans="1:3" x14ac:dyDescent="0.2">
      <c r="A15" s="371" t="s">
        <v>163</v>
      </c>
      <c r="B15" s="96">
        <v>0.35461999999999999</v>
      </c>
      <c r="C15" s="96">
        <v>3.03593</v>
      </c>
    </row>
    <row r="16" spans="1:3" x14ac:dyDescent="0.2">
      <c r="A16" s="371" t="s">
        <v>164</v>
      </c>
      <c r="B16" s="96">
        <v>23.11815</v>
      </c>
      <c r="C16" s="96">
        <v>268.64926000000003</v>
      </c>
    </row>
    <row r="17" spans="1:3" x14ac:dyDescent="0.2">
      <c r="A17" s="371" t="s">
        <v>165</v>
      </c>
      <c r="B17" s="96">
        <v>2.6380000000000001E-2</v>
      </c>
      <c r="C17" s="96">
        <v>0.82980000000000009</v>
      </c>
    </row>
    <row r="18" spans="1:3" x14ac:dyDescent="0.2">
      <c r="A18" s="371" t="s">
        <v>166</v>
      </c>
      <c r="B18" s="96">
        <v>0.17865999999999999</v>
      </c>
      <c r="C18" s="96">
        <v>4.9038599999999999</v>
      </c>
    </row>
    <row r="19" spans="1:3" x14ac:dyDescent="0.2">
      <c r="A19" s="371" t="s">
        <v>167</v>
      </c>
      <c r="B19" s="96">
        <v>3.5934699999999999</v>
      </c>
      <c r="C19" s="96">
        <v>44.331890000000001</v>
      </c>
    </row>
    <row r="20" spans="1:3" x14ac:dyDescent="0.2">
      <c r="A20" s="371" t="s">
        <v>168</v>
      </c>
      <c r="B20" s="96">
        <v>0.73612</v>
      </c>
      <c r="C20" s="96">
        <v>5.7472399999999997</v>
      </c>
    </row>
    <row r="21" spans="1:3" x14ac:dyDescent="0.2">
      <c r="A21" s="371" t="s">
        <v>169</v>
      </c>
      <c r="B21" s="96">
        <v>0.27129999999999999</v>
      </c>
      <c r="C21" s="96">
        <v>2.5469800000000005</v>
      </c>
    </row>
    <row r="22" spans="1:3" x14ac:dyDescent="0.2">
      <c r="A22" s="372" t="s">
        <v>170</v>
      </c>
      <c r="B22" s="96">
        <v>0.40945999999999999</v>
      </c>
      <c r="C22" s="96">
        <v>5.5822799999999999</v>
      </c>
    </row>
    <row r="23" spans="1:3" x14ac:dyDescent="0.2">
      <c r="A23" s="373" t="s">
        <v>430</v>
      </c>
      <c r="B23" s="100">
        <v>130.63029</v>
      </c>
      <c r="C23" s="100">
        <v>1449.68156</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88" priority="3" operator="between">
      <formula>0</formula>
      <formula>0.5</formula>
    </cfRule>
    <cfRule type="cellIs" dxfId="187" priority="4" operator="between">
      <formula>0</formula>
      <formula>0.49</formula>
    </cfRule>
  </conditionalFormatting>
  <conditionalFormatting sqref="C5:C22">
    <cfRule type="cellIs" dxfId="186" priority="1" operator="between">
      <formula>0</formula>
      <formula>0.5</formula>
    </cfRule>
    <cfRule type="cellIs" dxfId="18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58" t="s">
        <v>0</v>
      </c>
      <c r="B1" s="758"/>
      <c r="C1" s="758"/>
      <c r="D1" s="758"/>
      <c r="E1" s="758"/>
      <c r="F1" s="758"/>
    </row>
    <row r="2" spans="1:6" ht="12.75" x14ac:dyDescent="0.2">
      <c r="A2" s="759"/>
      <c r="B2" s="759"/>
      <c r="C2" s="759"/>
      <c r="D2" s="759"/>
      <c r="E2" s="759"/>
      <c r="F2" s="759"/>
    </row>
    <row r="3" spans="1:6" ht="29.65" customHeight="1" x14ac:dyDescent="0.25">
      <c r="A3" s="20"/>
      <c r="B3" s="21" t="s">
        <v>42</v>
      </c>
      <c r="C3" s="21" t="s">
        <v>43</v>
      </c>
      <c r="D3" s="22" t="s">
        <v>44</v>
      </c>
      <c r="E3" s="22" t="s">
        <v>416</v>
      </c>
      <c r="F3" s="459" t="s">
        <v>417</v>
      </c>
    </row>
    <row r="4" spans="1:6" ht="12.75" x14ac:dyDescent="0.2">
      <c r="A4" s="23" t="s">
        <v>45</v>
      </c>
      <c r="B4" s="286"/>
      <c r="C4" s="286"/>
      <c r="D4" s="286"/>
      <c r="E4" s="286"/>
      <c r="F4" s="459"/>
    </row>
    <row r="5" spans="1:6" ht="12.75" x14ac:dyDescent="0.2">
      <c r="A5" s="24" t="s">
        <v>46</v>
      </c>
      <c r="B5" s="25" t="s">
        <v>534</v>
      </c>
      <c r="C5" s="26" t="s">
        <v>47</v>
      </c>
      <c r="D5" s="27">
        <v>4824.5440999999983</v>
      </c>
      <c r="E5" s="296">
        <v>5023.8091799999993</v>
      </c>
      <c r="F5" s="28" t="s">
        <v>692</v>
      </c>
    </row>
    <row r="6" spans="1:6" ht="12.75" x14ac:dyDescent="0.2">
      <c r="A6" s="19" t="s">
        <v>410</v>
      </c>
      <c r="B6" s="28" t="s">
        <v>534</v>
      </c>
      <c r="C6" s="29" t="s">
        <v>47</v>
      </c>
      <c r="D6" s="30">
        <v>177.60428000000002</v>
      </c>
      <c r="E6" s="297">
        <v>133.16065000000003</v>
      </c>
      <c r="F6" s="28" t="s">
        <v>692</v>
      </c>
    </row>
    <row r="7" spans="1:6" ht="12.75" x14ac:dyDescent="0.2">
      <c r="A7" s="19" t="s">
        <v>48</v>
      </c>
      <c r="B7" s="28" t="s">
        <v>534</v>
      </c>
      <c r="C7" s="29" t="s">
        <v>47</v>
      </c>
      <c r="D7" s="30">
        <v>471.60194000000018</v>
      </c>
      <c r="E7" s="297">
        <v>478.68688000000054</v>
      </c>
      <c r="F7" s="28" t="s">
        <v>692</v>
      </c>
    </row>
    <row r="8" spans="1:6" ht="12.75" x14ac:dyDescent="0.2">
      <c r="A8" s="19" t="s">
        <v>49</v>
      </c>
      <c r="B8" s="28" t="s">
        <v>534</v>
      </c>
      <c r="C8" s="29" t="s">
        <v>47</v>
      </c>
      <c r="D8" s="30">
        <v>494.96631999999994</v>
      </c>
      <c r="E8" s="297">
        <v>530.03401000000008</v>
      </c>
      <c r="F8" s="28" t="s">
        <v>692</v>
      </c>
    </row>
    <row r="9" spans="1:6" ht="12.75" x14ac:dyDescent="0.2">
      <c r="A9" s="19" t="s">
        <v>567</v>
      </c>
      <c r="B9" s="28" t="s">
        <v>534</v>
      </c>
      <c r="C9" s="29" t="s">
        <v>47</v>
      </c>
      <c r="D9" s="30">
        <v>1894.6551699999989</v>
      </c>
      <c r="E9" s="297">
        <v>1939.7850699999992</v>
      </c>
      <c r="F9" s="28" t="s">
        <v>692</v>
      </c>
    </row>
    <row r="10" spans="1:6" ht="12.75" x14ac:dyDescent="0.2">
      <c r="A10" s="31" t="s">
        <v>50</v>
      </c>
      <c r="B10" s="32" t="s">
        <v>534</v>
      </c>
      <c r="C10" s="33" t="s">
        <v>510</v>
      </c>
      <c r="D10" s="34">
        <v>26965.822999999997</v>
      </c>
      <c r="E10" s="298">
        <v>25976.653000000002</v>
      </c>
      <c r="F10" s="32" t="s">
        <v>692</v>
      </c>
    </row>
    <row r="11" spans="1:6" ht="12.75" x14ac:dyDescent="0.2">
      <c r="A11" s="35" t="s">
        <v>51</v>
      </c>
      <c r="B11" s="36"/>
      <c r="C11" s="37"/>
      <c r="D11" s="38"/>
      <c r="E11" s="38"/>
      <c r="F11" s="458"/>
    </row>
    <row r="12" spans="1:6" ht="12.75" x14ac:dyDescent="0.2">
      <c r="A12" s="19" t="s">
        <v>52</v>
      </c>
      <c r="B12" s="28" t="s">
        <v>534</v>
      </c>
      <c r="C12" s="29" t="s">
        <v>47</v>
      </c>
      <c r="D12" s="30">
        <v>5380.1090000000004</v>
      </c>
      <c r="E12" s="297">
        <v>6001.1432600000007</v>
      </c>
      <c r="F12" s="25" t="s">
        <v>692</v>
      </c>
    </row>
    <row r="13" spans="1:6" ht="12.75" x14ac:dyDescent="0.2">
      <c r="A13" s="19" t="s">
        <v>53</v>
      </c>
      <c r="B13" s="28" t="s">
        <v>534</v>
      </c>
      <c r="C13" s="29" t="s">
        <v>54</v>
      </c>
      <c r="D13" s="30">
        <v>40759.435599999997</v>
      </c>
      <c r="E13" s="297">
        <v>36645.894540000001</v>
      </c>
      <c r="F13" s="28" t="s">
        <v>692</v>
      </c>
    </row>
    <row r="14" spans="1:6" ht="12.75" x14ac:dyDescent="0.2">
      <c r="A14" s="19" t="s">
        <v>55</v>
      </c>
      <c r="B14" s="28" t="s">
        <v>534</v>
      </c>
      <c r="C14" s="29" t="s">
        <v>56</v>
      </c>
      <c r="D14" s="39">
        <v>101.42942859916104</v>
      </c>
      <c r="E14" s="299">
        <v>103.96491974470185</v>
      </c>
      <c r="F14" s="28" t="s">
        <v>692</v>
      </c>
    </row>
    <row r="15" spans="1:6" ht="12.75" x14ac:dyDescent="0.2">
      <c r="A15" s="19" t="s">
        <v>418</v>
      </c>
      <c r="B15" s="28" t="s">
        <v>534</v>
      </c>
      <c r="C15" s="29" t="s">
        <v>47</v>
      </c>
      <c r="D15" s="30">
        <v>522.11500000000046</v>
      </c>
      <c r="E15" s="297">
        <v>67.398999999999432</v>
      </c>
      <c r="F15" s="32" t="s">
        <v>692</v>
      </c>
    </row>
    <row r="16" spans="1:6" ht="12.75" x14ac:dyDescent="0.2">
      <c r="A16" s="23" t="s">
        <v>57</v>
      </c>
      <c r="B16" s="25"/>
      <c r="C16" s="26"/>
      <c r="D16" s="40"/>
      <c r="E16" s="40"/>
      <c r="F16" s="458"/>
    </row>
    <row r="17" spans="1:6" ht="12.75" x14ac:dyDescent="0.2">
      <c r="A17" s="24" t="s">
        <v>58</v>
      </c>
      <c r="B17" s="25" t="s">
        <v>534</v>
      </c>
      <c r="C17" s="26" t="s">
        <v>47</v>
      </c>
      <c r="D17" s="27">
        <v>5478.7719999999999</v>
      </c>
      <c r="E17" s="296">
        <v>5827.9049999999997</v>
      </c>
      <c r="F17" s="25" t="s">
        <v>692</v>
      </c>
    </row>
    <row r="18" spans="1:6" ht="12.75" x14ac:dyDescent="0.2">
      <c r="A18" s="19" t="s">
        <v>59</v>
      </c>
      <c r="B18" s="28" t="s">
        <v>534</v>
      </c>
      <c r="C18" s="29" t="s">
        <v>60</v>
      </c>
      <c r="D18" s="39">
        <v>84.377712236286925</v>
      </c>
      <c r="E18" s="299">
        <v>86.859343609636582</v>
      </c>
      <c r="F18" s="28" t="s">
        <v>692</v>
      </c>
    </row>
    <row r="19" spans="1:6" ht="12.75" x14ac:dyDescent="0.2">
      <c r="A19" s="31" t="s">
        <v>61</v>
      </c>
      <c r="B19" s="32" t="s">
        <v>534</v>
      </c>
      <c r="C19" s="41" t="s">
        <v>47</v>
      </c>
      <c r="D19" s="34">
        <v>14262.883</v>
      </c>
      <c r="E19" s="298">
        <v>14769.594999999999</v>
      </c>
      <c r="F19" s="32" t="s">
        <v>692</v>
      </c>
    </row>
    <row r="20" spans="1:6" ht="12.75" x14ac:dyDescent="0.2">
      <c r="A20" s="23" t="s">
        <v>66</v>
      </c>
      <c r="B20" s="25"/>
      <c r="C20" s="26"/>
      <c r="D20" s="27"/>
      <c r="E20" s="27"/>
      <c r="F20" s="458"/>
    </row>
    <row r="21" spans="1:6" ht="12.75" x14ac:dyDescent="0.2">
      <c r="A21" s="24" t="s">
        <v>67</v>
      </c>
      <c r="B21" s="25" t="s">
        <v>68</v>
      </c>
      <c r="C21" s="26" t="s">
        <v>69</v>
      </c>
      <c r="D21" s="43">
        <v>105.37666666666667</v>
      </c>
      <c r="E21" s="300">
        <v>113.18727272727274</v>
      </c>
      <c r="F21" s="28" t="s">
        <v>692</v>
      </c>
    </row>
    <row r="22" spans="1:6" ht="12.75" x14ac:dyDescent="0.2">
      <c r="A22" s="19" t="s">
        <v>70</v>
      </c>
      <c r="B22" s="28" t="s">
        <v>71</v>
      </c>
      <c r="C22" s="29" t="s">
        <v>72</v>
      </c>
      <c r="D22" s="44">
        <v>1.0818736842105261</v>
      </c>
      <c r="E22" s="301">
        <v>1.05785</v>
      </c>
      <c r="F22" s="28" t="s">
        <v>692</v>
      </c>
    </row>
    <row r="23" spans="1:6" ht="12.75" x14ac:dyDescent="0.2">
      <c r="A23" s="19" t="s">
        <v>73</v>
      </c>
      <c r="B23" s="28" t="s">
        <v>569</v>
      </c>
      <c r="C23" s="29" t="s">
        <v>74</v>
      </c>
      <c r="D23" s="42">
        <v>180.49111125333332</v>
      </c>
      <c r="E23" s="302">
        <v>191.93480061612905</v>
      </c>
      <c r="F23" s="28" t="s">
        <v>692</v>
      </c>
    </row>
    <row r="24" spans="1:6" ht="12.75" x14ac:dyDescent="0.2">
      <c r="A24" s="19" t="s">
        <v>75</v>
      </c>
      <c r="B24" s="28" t="s">
        <v>569</v>
      </c>
      <c r="C24" s="29" t="s">
        <v>74</v>
      </c>
      <c r="D24" s="42">
        <v>183.07858810666667</v>
      </c>
      <c r="E24" s="302">
        <v>188.00311997741937</v>
      </c>
      <c r="F24" s="28" t="s">
        <v>692</v>
      </c>
    </row>
    <row r="25" spans="1:6" ht="12.75" x14ac:dyDescent="0.2">
      <c r="A25" s="19" t="s">
        <v>76</v>
      </c>
      <c r="B25" s="28" t="s">
        <v>569</v>
      </c>
      <c r="C25" s="29" t="s">
        <v>77</v>
      </c>
      <c r="D25" s="42">
        <v>18.63</v>
      </c>
      <c r="E25" s="302">
        <v>19.55</v>
      </c>
      <c r="F25" s="28" t="s">
        <v>692</v>
      </c>
    </row>
    <row r="26" spans="1:6" ht="12.75" x14ac:dyDescent="0.2">
      <c r="A26" s="31" t="s">
        <v>664</v>
      </c>
      <c r="B26" s="32" t="s">
        <v>569</v>
      </c>
      <c r="C26" s="33" t="s">
        <v>78</v>
      </c>
      <c r="D26" s="44">
        <v>8.7993390099999989</v>
      </c>
      <c r="E26" s="301">
        <v>9.3430694499999998</v>
      </c>
      <c r="F26" s="32" t="s">
        <v>692</v>
      </c>
    </row>
    <row r="27" spans="1:6" ht="12.75" x14ac:dyDescent="0.2">
      <c r="A27" s="35" t="s">
        <v>79</v>
      </c>
      <c r="B27" s="36"/>
      <c r="C27" s="37"/>
      <c r="D27" s="38"/>
      <c r="E27" s="38"/>
      <c r="F27" s="458"/>
    </row>
    <row r="28" spans="1:6" ht="12.75" x14ac:dyDescent="0.2">
      <c r="A28" s="19" t="s">
        <v>80</v>
      </c>
      <c r="B28" s="28" t="s">
        <v>81</v>
      </c>
      <c r="C28" s="29" t="s">
        <v>419</v>
      </c>
      <c r="D28" s="45">
        <v>5.2</v>
      </c>
      <c r="E28" s="303">
        <v>6.4</v>
      </c>
      <c r="F28" s="28" t="s">
        <v>678</v>
      </c>
    </row>
    <row r="29" spans="1:6" x14ac:dyDescent="0.2">
      <c r="A29" s="19" t="s">
        <v>82</v>
      </c>
      <c r="B29" s="28" t="s">
        <v>81</v>
      </c>
      <c r="C29" s="29" t="s">
        <v>419</v>
      </c>
      <c r="D29" s="46">
        <v>2.4</v>
      </c>
      <c r="E29" s="304">
        <v>3.8</v>
      </c>
      <c r="F29" s="628">
        <v>44682</v>
      </c>
    </row>
    <row r="30" spans="1:6" ht="12.75" x14ac:dyDescent="0.2">
      <c r="A30" s="47" t="s">
        <v>83</v>
      </c>
      <c r="B30" s="28" t="s">
        <v>81</v>
      </c>
      <c r="C30" s="29" t="s">
        <v>419</v>
      </c>
      <c r="D30" s="46">
        <v>6.2</v>
      </c>
      <c r="E30" s="304">
        <v>7.5</v>
      </c>
      <c r="F30" s="628">
        <v>44682</v>
      </c>
    </row>
    <row r="31" spans="1:6" ht="12.75" x14ac:dyDescent="0.2">
      <c r="A31" s="47" t="s">
        <v>84</v>
      </c>
      <c r="B31" s="28" t="s">
        <v>81</v>
      </c>
      <c r="C31" s="29" t="s">
        <v>419</v>
      </c>
      <c r="D31" s="46">
        <v>7.8</v>
      </c>
      <c r="E31" s="304">
        <v>6.2</v>
      </c>
      <c r="F31" s="628">
        <v>44682</v>
      </c>
    </row>
    <row r="32" spans="1:6" ht="12.75" x14ac:dyDescent="0.2">
      <c r="A32" s="47" t="s">
        <v>85</v>
      </c>
      <c r="B32" s="28" t="s">
        <v>81</v>
      </c>
      <c r="C32" s="29" t="s">
        <v>419</v>
      </c>
      <c r="D32" s="46">
        <v>5.2</v>
      </c>
      <c r="E32" s="304">
        <v>6.3</v>
      </c>
      <c r="F32" s="628">
        <v>44682</v>
      </c>
    </row>
    <row r="33" spans="1:7" ht="12.75" x14ac:dyDescent="0.2">
      <c r="A33" s="47" t="s">
        <v>86</v>
      </c>
      <c r="B33" s="28" t="s">
        <v>81</v>
      </c>
      <c r="C33" s="29" t="s">
        <v>419</v>
      </c>
      <c r="D33" s="46">
        <v>2.1</v>
      </c>
      <c r="E33" s="304">
        <v>4.0999999999999996</v>
      </c>
      <c r="F33" s="628">
        <v>44682</v>
      </c>
    </row>
    <row r="34" spans="1:7" ht="12.75" x14ac:dyDescent="0.2">
      <c r="A34" s="47" t="s">
        <v>87</v>
      </c>
      <c r="B34" s="28" t="s">
        <v>81</v>
      </c>
      <c r="C34" s="29" t="s">
        <v>419</v>
      </c>
      <c r="D34" s="46">
        <v>-0.2</v>
      </c>
      <c r="E34" s="304">
        <v>1</v>
      </c>
      <c r="F34" s="628">
        <v>44682</v>
      </c>
    </row>
    <row r="35" spans="1:7" ht="12.75" x14ac:dyDescent="0.2">
      <c r="A35" s="47" t="s">
        <v>88</v>
      </c>
      <c r="B35" s="28" t="s">
        <v>81</v>
      </c>
      <c r="C35" s="29" t="s">
        <v>419</v>
      </c>
      <c r="D35" s="46">
        <v>4.5999999999999996</v>
      </c>
      <c r="E35" s="304">
        <v>5.7</v>
      </c>
      <c r="F35" s="628">
        <v>44682</v>
      </c>
    </row>
    <row r="36" spans="1:7" x14ac:dyDescent="0.2">
      <c r="A36" s="19" t="s">
        <v>89</v>
      </c>
      <c r="B36" s="28" t="s">
        <v>90</v>
      </c>
      <c r="C36" s="29" t="s">
        <v>419</v>
      </c>
      <c r="D36" s="46">
        <v>-3.4</v>
      </c>
      <c r="E36" s="304">
        <v>-3.5</v>
      </c>
      <c r="F36" s="628">
        <v>44682</v>
      </c>
    </row>
    <row r="37" spans="1:7" ht="12.75" x14ac:dyDescent="0.2">
      <c r="A37" s="19" t="s">
        <v>665</v>
      </c>
      <c r="B37" s="28" t="s">
        <v>81</v>
      </c>
      <c r="C37" s="29" t="s">
        <v>419</v>
      </c>
      <c r="D37" s="46">
        <v>869.8</v>
      </c>
      <c r="E37" s="303">
        <v>411.1</v>
      </c>
      <c r="F37" s="628">
        <v>44682</v>
      </c>
      <c r="G37" s="628"/>
    </row>
    <row r="38" spans="1:7" ht="12.75" x14ac:dyDescent="0.2">
      <c r="A38" s="31" t="s">
        <v>91</v>
      </c>
      <c r="B38" s="32" t="s">
        <v>92</v>
      </c>
      <c r="C38" s="33" t="s">
        <v>419</v>
      </c>
      <c r="D38" s="48">
        <v>-12.1</v>
      </c>
      <c r="E38" s="693">
        <v>-10.9</v>
      </c>
      <c r="F38" s="628">
        <v>44682</v>
      </c>
    </row>
    <row r="39" spans="1:7" ht="12.75" x14ac:dyDescent="0.2">
      <c r="A39" s="35" t="s">
        <v>62</v>
      </c>
      <c r="B39" s="36"/>
      <c r="C39" s="37"/>
      <c r="D39" s="38"/>
      <c r="E39" s="38"/>
      <c r="F39" s="458"/>
    </row>
    <row r="40" spans="1:7" ht="12.75" x14ac:dyDescent="0.2">
      <c r="A40" s="19" t="s">
        <v>63</v>
      </c>
      <c r="B40" s="28" t="s">
        <v>534</v>
      </c>
      <c r="C40" s="29" t="s">
        <v>47</v>
      </c>
      <c r="D40" s="42">
        <v>8.8559999999999986E-2</v>
      </c>
      <c r="E40" s="302">
        <v>7.0000000000000007E-2</v>
      </c>
      <c r="F40" s="28" t="s">
        <v>692</v>
      </c>
    </row>
    <row r="41" spans="1:7" ht="12.75" x14ac:dyDescent="0.2">
      <c r="A41" s="19" t="s">
        <v>50</v>
      </c>
      <c r="B41" s="28" t="s">
        <v>534</v>
      </c>
      <c r="C41" s="29" t="s">
        <v>54</v>
      </c>
      <c r="D41" s="39">
        <v>45.753608219382002</v>
      </c>
      <c r="E41" s="299">
        <v>40.789865018469996</v>
      </c>
      <c r="F41" s="28" t="s">
        <v>692</v>
      </c>
    </row>
    <row r="42" spans="1:7" ht="12.75" x14ac:dyDescent="0.2">
      <c r="A42" s="19" t="s">
        <v>64</v>
      </c>
      <c r="B42" s="28" t="s">
        <v>534</v>
      </c>
      <c r="C42" s="29" t="s">
        <v>60</v>
      </c>
      <c r="D42" s="707">
        <v>1.8649748520060537E-3</v>
      </c>
      <c r="E42" s="701">
        <v>1.3933650242663081E-3</v>
      </c>
      <c r="F42" s="628">
        <v>44682</v>
      </c>
    </row>
    <row r="43" spans="1:7" ht="12.75" x14ac:dyDescent="0.2">
      <c r="A43" s="31" t="s">
        <v>65</v>
      </c>
      <c r="B43" s="32" t="s">
        <v>534</v>
      </c>
      <c r="C43" s="33" t="s">
        <v>60</v>
      </c>
      <c r="D43" s="707">
        <v>0.17137636022538391</v>
      </c>
      <c r="E43" s="701">
        <v>0.15702509872411199</v>
      </c>
      <c r="F43" s="628">
        <v>44682</v>
      </c>
    </row>
    <row r="44" spans="1:7" x14ac:dyDescent="0.2">
      <c r="A44" s="35" t="s">
        <v>93</v>
      </c>
      <c r="B44" s="36"/>
      <c r="C44" s="37"/>
      <c r="D44" s="38"/>
      <c r="E44" s="38"/>
      <c r="F44" s="458"/>
    </row>
    <row r="45" spans="1:7" ht="12.75" x14ac:dyDescent="0.2">
      <c r="A45" s="49" t="s">
        <v>94</v>
      </c>
      <c r="B45" s="28" t="s">
        <v>81</v>
      </c>
      <c r="C45" s="29" t="s">
        <v>419</v>
      </c>
      <c r="D45" s="46">
        <v>31.4</v>
      </c>
      <c r="E45" s="304">
        <v>31.7</v>
      </c>
      <c r="F45" s="628">
        <v>44682</v>
      </c>
    </row>
    <row r="46" spans="1:7" ht="12.75" x14ac:dyDescent="0.2">
      <c r="A46" s="50" t="s">
        <v>95</v>
      </c>
      <c r="B46" s="28" t="s">
        <v>81</v>
      </c>
      <c r="C46" s="29" t="s">
        <v>419</v>
      </c>
      <c r="D46" s="46">
        <v>32.299999999999997</v>
      </c>
      <c r="E46" s="304">
        <v>43</v>
      </c>
      <c r="F46" s="628">
        <v>44682</v>
      </c>
    </row>
    <row r="47" spans="1:7" ht="12.75" x14ac:dyDescent="0.2">
      <c r="A47" s="50" t="s">
        <v>96</v>
      </c>
      <c r="B47" s="28" t="s">
        <v>81</v>
      </c>
      <c r="C47" s="29" t="s">
        <v>419</v>
      </c>
      <c r="D47" s="46">
        <v>33.700000000000003</v>
      </c>
      <c r="E47" s="304">
        <v>29.2</v>
      </c>
      <c r="F47" s="628">
        <v>44682</v>
      </c>
    </row>
    <row r="48" spans="1:7" ht="12.75" x14ac:dyDescent="0.2">
      <c r="A48" s="49" t="s">
        <v>97</v>
      </c>
      <c r="B48" s="28" t="s">
        <v>81</v>
      </c>
      <c r="C48" s="29" t="s">
        <v>419</v>
      </c>
      <c r="D48" s="46">
        <v>40.5</v>
      </c>
      <c r="E48" s="304">
        <v>43.3</v>
      </c>
      <c r="F48" s="628">
        <v>44682</v>
      </c>
    </row>
    <row r="49" spans="1:7" ht="12.75" x14ac:dyDescent="0.2">
      <c r="A49" s="306" t="s">
        <v>98</v>
      </c>
      <c r="B49" s="28" t="s">
        <v>81</v>
      </c>
      <c r="C49" s="29" t="s">
        <v>419</v>
      </c>
      <c r="D49" s="46">
        <v>18</v>
      </c>
      <c r="E49" s="304">
        <v>40.799999999999997</v>
      </c>
      <c r="F49" s="628">
        <v>44682</v>
      </c>
    </row>
    <row r="50" spans="1:7" ht="12.75" x14ac:dyDescent="0.2">
      <c r="A50" s="50" t="s">
        <v>99</v>
      </c>
      <c r="B50" s="28" t="s">
        <v>81</v>
      </c>
      <c r="C50" s="29" t="s">
        <v>419</v>
      </c>
      <c r="D50" s="46">
        <v>9.4</v>
      </c>
      <c r="E50" s="304">
        <v>35.6</v>
      </c>
      <c r="F50" s="628">
        <v>44682</v>
      </c>
    </row>
    <row r="51" spans="1:7" ht="12.75" x14ac:dyDescent="0.2">
      <c r="A51" s="50" t="s">
        <v>100</v>
      </c>
      <c r="B51" s="28" t="s">
        <v>81</v>
      </c>
      <c r="C51" s="29" t="s">
        <v>419</v>
      </c>
      <c r="D51" s="46">
        <v>90</v>
      </c>
      <c r="E51" s="304">
        <v>71.2</v>
      </c>
      <c r="F51" s="628">
        <v>44682</v>
      </c>
    </row>
    <row r="52" spans="1:7" ht="12.75" x14ac:dyDescent="0.2">
      <c r="A52" s="50" t="s">
        <v>101</v>
      </c>
      <c r="B52" s="28" t="s">
        <v>81</v>
      </c>
      <c r="C52" s="29" t="s">
        <v>419</v>
      </c>
      <c r="D52" s="45">
        <v>186.9</v>
      </c>
      <c r="E52" s="303">
        <v>108.6</v>
      </c>
      <c r="F52" s="628">
        <v>44682</v>
      </c>
    </row>
    <row r="53" spans="1:7" ht="12.75" x14ac:dyDescent="0.2">
      <c r="A53" s="49" t="s">
        <v>102</v>
      </c>
      <c r="B53" s="28" t="s">
        <v>81</v>
      </c>
      <c r="C53" s="29" t="s">
        <v>419</v>
      </c>
      <c r="D53" s="45">
        <v>229.8</v>
      </c>
      <c r="E53" s="303">
        <v>121.6</v>
      </c>
      <c r="F53" s="628">
        <v>44682</v>
      </c>
    </row>
    <row r="54" spans="1:7" ht="12.75" x14ac:dyDescent="0.2">
      <c r="A54" s="51" t="s">
        <v>103</v>
      </c>
      <c r="B54" s="32" t="s">
        <v>81</v>
      </c>
      <c r="C54" s="33" t="s">
        <v>419</v>
      </c>
      <c r="D54" s="48">
        <v>158.1</v>
      </c>
      <c r="E54" s="305">
        <v>66.5</v>
      </c>
      <c r="F54" s="629">
        <v>44682</v>
      </c>
    </row>
    <row r="55" spans="1:7" ht="12.75" x14ac:dyDescent="0.2">
      <c r="F55" s="55" t="s">
        <v>577</v>
      </c>
    </row>
    <row r="56" spans="1:7" ht="12.75" x14ac:dyDescent="0.2">
      <c r="A56" s="292" t="s">
        <v>549</v>
      </c>
      <c r="B56" s="294"/>
      <c r="C56" s="294"/>
      <c r="D56" s="295"/>
    </row>
    <row r="57" spans="1:7" ht="12.75" x14ac:dyDescent="0.2">
      <c r="A57" s="292" t="s">
        <v>548</v>
      </c>
    </row>
    <row r="58" spans="1:7" ht="12.75" x14ac:dyDescent="0.2">
      <c r="A58" s="292"/>
    </row>
    <row r="59" spans="1:7" ht="12.75" x14ac:dyDescent="0.2">
      <c r="A59" s="7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768">
        <f>INDICE!A3</f>
        <v>44682</v>
      </c>
      <c r="C3" s="769"/>
      <c r="D3" s="769" t="s">
        <v>115</v>
      </c>
      <c r="E3" s="769"/>
      <c r="F3" s="769" t="s">
        <v>116</v>
      </c>
      <c r="G3" s="769"/>
      <c r="H3" s="76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613</v>
      </c>
      <c r="B5" s="386">
        <v>41.935085770702202</v>
      </c>
      <c r="C5" s="73">
        <v>8.780904757483869</v>
      </c>
      <c r="D5" s="85">
        <v>185.61199555720097</v>
      </c>
      <c r="E5" s="86">
        <v>-0.55908546946387616</v>
      </c>
      <c r="F5" s="85">
        <v>416.94594594594599</v>
      </c>
      <c r="G5" s="86">
        <v>-1.6829382438771128</v>
      </c>
      <c r="H5" s="387">
        <v>8.3880855381821693</v>
      </c>
    </row>
    <row r="6" spans="1:65" x14ac:dyDescent="0.2">
      <c r="A6" s="84" t="s">
        <v>196</v>
      </c>
      <c r="B6" s="386">
        <v>81.093999999999994</v>
      </c>
      <c r="C6" s="86">
        <v>-6.8901773925024408</v>
      </c>
      <c r="D6" s="85">
        <v>310.35399999999998</v>
      </c>
      <c r="E6" s="86">
        <v>3.2795450234443377</v>
      </c>
      <c r="F6" s="85">
        <v>888.56700000000001</v>
      </c>
      <c r="G6" s="86">
        <v>-4.9090416816935081</v>
      </c>
      <c r="H6" s="387">
        <v>17.876120573605942</v>
      </c>
    </row>
    <row r="7" spans="1:65" x14ac:dyDescent="0.2">
      <c r="A7" s="84" t="s">
        <v>197</v>
      </c>
      <c r="B7" s="386">
        <v>95.588999999999999</v>
      </c>
      <c r="C7" s="86">
        <v>-22.562378483473751</v>
      </c>
      <c r="D7" s="85">
        <v>413.27699999999999</v>
      </c>
      <c r="E7" s="86">
        <v>-31.451929918842396</v>
      </c>
      <c r="F7" s="85">
        <v>1187.453</v>
      </c>
      <c r="G7" s="86">
        <v>-18.326419749350194</v>
      </c>
      <c r="H7" s="387">
        <v>23.889085464000008</v>
      </c>
    </row>
    <row r="8" spans="1:65" x14ac:dyDescent="0.2">
      <c r="A8" s="84" t="s">
        <v>614</v>
      </c>
      <c r="B8" s="386">
        <v>275.89991422929779</v>
      </c>
      <c r="C8" s="86">
        <v>5.463588255699265</v>
      </c>
      <c r="D8" s="85">
        <v>1272.988945276109</v>
      </c>
      <c r="E8" s="86">
        <v>-12.056724505318893</v>
      </c>
      <c r="F8" s="85">
        <v>2477.7266399609057</v>
      </c>
      <c r="G8" s="500">
        <v>-23.777545833766133</v>
      </c>
      <c r="H8" s="387">
        <v>49.846708424211869</v>
      </c>
      <c r="J8" s="85"/>
    </row>
    <row r="9" spans="1:65" x14ac:dyDescent="0.2">
      <c r="A9" s="60" t="s">
        <v>198</v>
      </c>
      <c r="B9" s="61">
        <v>494.51799999999997</v>
      </c>
      <c r="C9" s="641">
        <v>-3.1670447803707069</v>
      </c>
      <c r="D9" s="61">
        <v>2182.2319408333101</v>
      </c>
      <c r="E9" s="87">
        <v>-14.00298125277795</v>
      </c>
      <c r="F9" s="61">
        <v>4970.6925859068524</v>
      </c>
      <c r="G9" s="87">
        <v>-18.0169685706928</v>
      </c>
      <c r="H9" s="87">
        <v>100</v>
      </c>
    </row>
    <row r="10" spans="1:65" x14ac:dyDescent="0.2">
      <c r="H10" s="79" t="s">
        <v>220</v>
      </c>
    </row>
    <row r="11" spans="1:65" x14ac:dyDescent="0.2">
      <c r="A11" s="80" t="s">
        <v>478</v>
      </c>
    </row>
    <row r="12" spans="1:65" x14ac:dyDescent="0.2">
      <c r="A12" s="80" t="s">
        <v>617</v>
      </c>
    </row>
    <row r="13" spans="1:65" x14ac:dyDescent="0.2">
      <c r="A13" s="80" t="s">
        <v>615</v>
      </c>
    </row>
    <row r="14" spans="1:65" x14ac:dyDescent="0.2">
      <c r="A14" s="133" t="s">
        <v>532</v>
      </c>
    </row>
  </sheetData>
  <mergeCells count="3">
    <mergeCell ref="B3:C3"/>
    <mergeCell ref="D3:E3"/>
    <mergeCell ref="F3:H3"/>
  </mergeCells>
  <conditionalFormatting sqref="C9">
    <cfRule type="cellIs" dxfId="184" priority="1" operator="between">
      <formula>0</formula>
      <formula>0.5</formula>
    </cfRule>
    <cfRule type="cellIs" dxfId="18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CD608"/>
  <sheetViews>
    <sheetView workbookViewId="0"/>
  </sheetViews>
  <sheetFormatPr baseColWidth="10" defaultRowHeight="14.25" x14ac:dyDescent="0.2"/>
  <cols>
    <col min="1" max="1" width="8.5" customWidth="1"/>
    <col min="2" max="2" width="24.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243</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786" t="s">
        <v>450</v>
      </c>
      <c r="B3" s="786" t="s">
        <v>451</v>
      </c>
      <c r="C3" s="768">
        <f>INDICE!A3</f>
        <v>44682</v>
      </c>
      <c r="D3" s="769"/>
      <c r="E3" s="769" t="s">
        <v>115</v>
      </c>
      <c r="F3" s="769"/>
      <c r="G3" s="769" t="s">
        <v>116</v>
      </c>
      <c r="H3" s="769"/>
      <c r="I3" s="769"/>
    </row>
    <row r="4" spans="1:9" x14ac:dyDescent="0.2">
      <c r="A4" s="787"/>
      <c r="B4" s="787"/>
      <c r="C4" s="82" t="s">
        <v>47</v>
      </c>
      <c r="D4" s="82" t="s">
        <v>448</v>
      </c>
      <c r="E4" s="82" t="s">
        <v>47</v>
      </c>
      <c r="F4" s="82" t="s">
        <v>448</v>
      </c>
      <c r="G4" s="82" t="s">
        <v>47</v>
      </c>
      <c r="H4" s="83" t="s">
        <v>448</v>
      </c>
      <c r="I4" s="83" t="s">
        <v>106</v>
      </c>
    </row>
    <row r="5" spans="1:9" x14ac:dyDescent="0.2">
      <c r="A5" s="393"/>
      <c r="B5" s="398" t="s">
        <v>200</v>
      </c>
      <c r="C5" s="396">
        <v>317.86876000000001</v>
      </c>
      <c r="D5" s="142" t="s">
        <v>142</v>
      </c>
      <c r="E5" s="141">
        <v>892.35648000000015</v>
      </c>
      <c r="F5" s="530">
        <v>54.998128346272615</v>
      </c>
      <c r="G5" s="531">
        <v>1751.8957200000002</v>
      </c>
      <c r="H5" s="530">
        <v>59.44867013122289</v>
      </c>
      <c r="I5" s="399">
        <v>2.8911268362966456</v>
      </c>
    </row>
    <row r="6" spans="1:9" x14ac:dyDescent="0.2">
      <c r="A6" s="11"/>
      <c r="B6" s="11" t="s">
        <v>231</v>
      </c>
      <c r="C6" s="396">
        <v>961.62470999999994</v>
      </c>
      <c r="D6" s="142">
        <v>233.05410175234042</v>
      </c>
      <c r="E6" s="144">
        <v>3311.4672500000001</v>
      </c>
      <c r="F6" s="142">
        <v>128.63820859325409</v>
      </c>
      <c r="G6" s="531">
        <v>5958.4480400000002</v>
      </c>
      <c r="H6" s="532">
        <v>88.121292561811188</v>
      </c>
      <c r="I6" s="399">
        <v>9.833136090499238</v>
      </c>
    </row>
    <row r="7" spans="1:9" x14ac:dyDescent="0.2">
      <c r="A7" s="11"/>
      <c r="B7" s="260" t="s">
        <v>201</v>
      </c>
      <c r="C7" s="396">
        <v>362.59282000000007</v>
      </c>
      <c r="D7" s="142">
        <v>-39.325540666405821</v>
      </c>
      <c r="E7" s="144">
        <v>2230.1533399999998</v>
      </c>
      <c r="F7" s="142">
        <v>-30.822138483129351</v>
      </c>
      <c r="G7" s="531">
        <v>6654.8380099999995</v>
      </c>
      <c r="H7" s="533">
        <v>-20.02162088741435</v>
      </c>
      <c r="I7" s="399">
        <v>10.982377856324668</v>
      </c>
    </row>
    <row r="8" spans="1:9" x14ac:dyDescent="0.2">
      <c r="A8" s="497" t="s">
        <v>303</v>
      </c>
      <c r="B8" s="235"/>
      <c r="C8" s="146">
        <v>1642.08629</v>
      </c>
      <c r="D8" s="147">
        <v>85.267423025741152</v>
      </c>
      <c r="E8" s="146">
        <v>6433.9770699999999</v>
      </c>
      <c r="F8" s="534">
        <v>22.601898509169335</v>
      </c>
      <c r="G8" s="535">
        <v>14365.181770000001</v>
      </c>
      <c r="H8" s="534">
        <v>14.128390763623017</v>
      </c>
      <c r="I8" s="536">
        <v>23.706640783120552</v>
      </c>
    </row>
    <row r="9" spans="1:9" x14ac:dyDescent="0.2">
      <c r="A9" s="393"/>
      <c r="B9" s="11" t="s">
        <v>202</v>
      </c>
      <c r="C9" s="396">
        <v>544.21798000000001</v>
      </c>
      <c r="D9" s="142">
        <v>97.511445268563151</v>
      </c>
      <c r="E9" s="144">
        <v>2040.5037899999998</v>
      </c>
      <c r="F9" s="530">
        <v>206.36238649805142</v>
      </c>
      <c r="G9" s="531">
        <v>3437.22435</v>
      </c>
      <c r="H9" s="537">
        <v>58.248482823216165</v>
      </c>
      <c r="I9" s="399">
        <v>5.6723990173669092</v>
      </c>
    </row>
    <row r="10" spans="1:9" x14ac:dyDescent="0.2">
      <c r="A10" s="393"/>
      <c r="B10" s="11" t="s">
        <v>203</v>
      </c>
      <c r="C10" s="396">
        <v>149.42624000000001</v>
      </c>
      <c r="D10" s="142">
        <v>195.09666668444049</v>
      </c>
      <c r="E10" s="144">
        <v>292.32640000000004</v>
      </c>
      <c r="F10" s="530">
        <v>102.23930573773667</v>
      </c>
      <c r="G10" s="144">
        <v>292.32640000000004</v>
      </c>
      <c r="H10" s="530">
        <v>-34.535930101526205</v>
      </c>
      <c r="I10" s="480">
        <v>0.48242180761648745</v>
      </c>
    </row>
    <row r="11" spans="1:9" x14ac:dyDescent="0.2">
      <c r="A11" s="11"/>
      <c r="B11" s="11" t="s">
        <v>598</v>
      </c>
      <c r="C11" s="396">
        <v>0</v>
      </c>
      <c r="D11" s="142">
        <v>-100</v>
      </c>
      <c r="E11" s="144">
        <v>0</v>
      </c>
      <c r="F11" s="538">
        <v>-100</v>
      </c>
      <c r="G11" s="144">
        <v>104.60944000000001</v>
      </c>
      <c r="H11" s="538">
        <v>-49.132436193469516</v>
      </c>
      <c r="I11" s="507">
        <v>0.17263536628422368</v>
      </c>
    </row>
    <row r="12" spans="1:9" x14ac:dyDescent="0.2">
      <c r="A12" s="647"/>
      <c r="B12" s="11" t="s">
        <v>204</v>
      </c>
      <c r="C12" s="396">
        <v>0</v>
      </c>
      <c r="D12" s="142" t="s">
        <v>142</v>
      </c>
      <c r="E12" s="144">
        <v>0</v>
      </c>
      <c r="F12" s="142" t="s">
        <v>142</v>
      </c>
      <c r="G12" s="144">
        <v>0</v>
      </c>
      <c r="H12" s="533">
        <v>-100</v>
      </c>
      <c r="I12" s="396">
        <v>0</v>
      </c>
    </row>
    <row r="13" spans="1:9" x14ac:dyDescent="0.2">
      <c r="A13" s="11"/>
      <c r="B13" s="260" t="s">
        <v>671</v>
      </c>
      <c r="C13" s="396">
        <v>0</v>
      </c>
      <c r="D13" s="142" t="s">
        <v>142</v>
      </c>
      <c r="E13" s="144">
        <v>0</v>
      </c>
      <c r="F13" s="142" t="s">
        <v>142</v>
      </c>
      <c r="G13" s="531">
        <v>143.55929</v>
      </c>
      <c r="H13" s="532" t="s">
        <v>142</v>
      </c>
      <c r="I13" s="399">
        <v>0.23691371077651396</v>
      </c>
    </row>
    <row r="14" spans="1:9" x14ac:dyDescent="0.2">
      <c r="A14" s="497" t="s">
        <v>593</v>
      </c>
      <c r="B14" s="235"/>
      <c r="C14" s="146">
        <v>693.64422000000002</v>
      </c>
      <c r="D14" s="147">
        <v>83.104424717743228</v>
      </c>
      <c r="E14" s="146">
        <v>2332.8301900000001</v>
      </c>
      <c r="F14" s="534">
        <v>170.24186067083176</v>
      </c>
      <c r="G14" s="535">
        <v>3977.7194800000002</v>
      </c>
      <c r="H14" s="534">
        <v>8.9118392071013908</v>
      </c>
      <c r="I14" s="536">
        <v>6.5643699020441346</v>
      </c>
    </row>
    <row r="15" spans="1:9" x14ac:dyDescent="0.2">
      <c r="A15" s="394"/>
      <c r="B15" s="397" t="s">
        <v>679</v>
      </c>
      <c r="C15" s="396">
        <v>42.049700000000001</v>
      </c>
      <c r="D15" s="142">
        <v>-1.7594643341089913</v>
      </c>
      <c r="E15" s="144">
        <v>234.21914999999998</v>
      </c>
      <c r="F15" s="538">
        <v>-5.8737984971018706</v>
      </c>
      <c r="G15" s="144">
        <v>528.35236000000009</v>
      </c>
      <c r="H15" s="538">
        <v>-2.127106450610853</v>
      </c>
      <c r="I15" s="480">
        <v>0.87193185620469837</v>
      </c>
    </row>
    <row r="16" spans="1:9" x14ac:dyDescent="0.2">
      <c r="A16" s="394"/>
      <c r="B16" s="397" t="s">
        <v>533</v>
      </c>
      <c r="C16" s="396">
        <v>85.338440000000006</v>
      </c>
      <c r="D16" s="142">
        <v>-11.653439113727202</v>
      </c>
      <c r="E16" s="144">
        <v>525.04389000000003</v>
      </c>
      <c r="F16" s="538">
        <v>-22.801428421770382</v>
      </c>
      <c r="G16" s="144">
        <v>1187.06044</v>
      </c>
      <c r="H16" s="538">
        <v>-34.601589838695347</v>
      </c>
      <c r="I16" s="479">
        <v>1.9589877726227354</v>
      </c>
    </row>
    <row r="17" spans="1:9" x14ac:dyDescent="0.2">
      <c r="A17" s="394"/>
      <c r="B17" s="397" t="s">
        <v>206</v>
      </c>
      <c r="C17" s="396">
        <v>29.954789999999999</v>
      </c>
      <c r="D17" s="142" t="s">
        <v>142</v>
      </c>
      <c r="E17" s="144">
        <v>290.01802999999995</v>
      </c>
      <c r="F17" s="538">
        <v>-6.778564221349372</v>
      </c>
      <c r="G17" s="531">
        <v>761.66962999999998</v>
      </c>
      <c r="H17" s="538">
        <v>-12.159630801560395</v>
      </c>
      <c r="I17" s="399">
        <v>1.2569717949223236</v>
      </c>
    </row>
    <row r="18" spans="1:9" x14ac:dyDescent="0.2">
      <c r="A18" s="394"/>
      <c r="B18" s="397" t="s">
        <v>563</v>
      </c>
      <c r="C18" s="396">
        <v>232.99057999999999</v>
      </c>
      <c r="D18" s="73">
        <v>-52.469757966834351</v>
      </c>
      <c r="E18" s="144">
        <v>1426.5383399999998</v>
      </c>
      <c r="F18" s="73">
        <v>-28.300852213823468</v>
      </c>
      <c r="G18" s="531">
        <v>3637.6331299999997</v>
      </c>
      <c r="H18" s="538">
        <v>-27.733214029855226</v>
      </c>
      <c r="I18" s="399">
        <v>6.0031305760280995</v>
      </c>
    </row>
    <row r="19" spans="1:9" x14ac:dyDescent="0.2">
      <c r="A19" s="394"/>
      <c r="B19" s="397" t="s">
        <v>207</v>
      </c>
      <c r="C19" s="396">
        <v>0</v>
      </c>
      <c r="D19" s="142" t="s">
        <v>142</v>
      </c>
      <c r="E19" s="144">
        <v>408.21733</v>
      </c>
      <c r="F19" s="73">
        <v>142.41943206780758</v>
      </c>
      <c r="G19" s="531">
        <v>1839.59087</v>
      </c>
      <c r="H19" s="538">
        <v>70.903274834593631</v>
      </c>
      <c r="I19" s="399">
        <v>3.0358488072927616</v>
      </c>
    </row>
    <row r="20" spans="1:9" x14ac:dyDescent="0.2">
      <c r="A20" s="647"/>
      <c r="B20" s="397" t="s">
        <v>208</v>
      </c>
      <c r="C20" s="396">
        <v>63.365000000000002</v>
      </c>
      <c r="D20" s="142">
        <v>28.569469108428098</v>
      </c>
      <c r="E20" s="144">
        <v>749.96132</v>
      </c>
      <c r="F20" s="538">
        <v>233.74535358005298</v>
      </c>
      <c r="G20" s="531">
        <v>1027.38599</v>
      </c>
      <c r="H20" s="538">
        <v>25.182486972509576</v>
      </c>
      <c r="I20" s="399">
        <v>1.69547945863136</v>
      </c>
    </row>
    <row r="21" spans="1:9" x14ac:dyDescent="0.2">
      <c r="A21" s="647"/>
      <c r="B21" s="397" t="s">
        <v>209</v>
      </c>
      <c r="C21" s="396">
        <v>0</v>
      </c>
      <c r="D21" s="142">
        <v>-100</v>
      </c>
      <c r="E21" s="144">
        <v>698.48603000000003</v>
      </c>
      <c r="F21" s="538">
        <v>-45.126975693262253</v>
      </c>
      <c r="G21" s="531">
        <v>1994.98921</v>
      </c>
      <c r="H21" s="538">
        <v>35.445120663618695</v>
      </c>
      <c r="I21" s="399">
        <v>3.2923003220495586</v>
      </c>
    </row>
    <row r="22" spans="1:9" x14ac:dyDescent="0.2">
      <c r="A22" s="497" t="s">
        <v>442</v>
      </c>
      <c r="B22" s="146"/>
      <c r="C22" s="146">
        <v>453.69851000000006</v>
      </c>
      <c r="D22" s="147">
        <v>-57.095805843557187</v>
      </c>
      <c r="E22" s="146">
        <v>4332.4840899999999</v>
      </c>
      <c r="F22" s="534">
        <v>-11.504241455406438</v>
      </c>
      <c r="G22" s="535">
        <v>10976.681630000001</v>
      </c>
      <c r="H22" s="534">
        <v>-5.5825922239252348</v>
      </c>
      <c r="I22" s="536">
        <v>18.114650587751541</v>
      </c>
    </row>
    <row r="23" spans="1:9" x14ac:dyDescent="0.2">
      <c r="A23" s="647"/>
      <c r="B23" s="397" t="s">
        <v>210</v>
      </c>
      <c r="C23" s="396">
        <v>364.11318</v>
      </c>
      <c r="D23" s="73">
        <v>0.21027157459233328</v>
      </c>
      <c r="E23" s="144">
        <v>1962.8584900000003</v>
      </c>
      <c r="F23" s="73">
        <v>27.248213738681631</v>
      </c>
      <c r="G23" s="531">
        <v>4362.3913299999995</v>
      </c>
      <c r="H23" s="538">
        <v>0.9218709784235094</v>
      </c>
      <c r="I23" s="399">
        <v>7.1991879999517394</v>
      </c>
    </row>
    <row r="24" spans="1:9" x14ac:dyDescent="0.2">
      <c r="A24" s="647"/>
      <c r="B24" s="397" t="s">
        <v>211</v>
      </c>
      <c r="C24" s="396">
        <v>748.93878000000007</v>
      </c>
      <c r="D24" s="142">
        <v>123.28892958969526</v>
      </c>
      <c r="E24" s="144">
        <v>1977.9634599999999</v>
      </c>
      <c r="F24" s="538">
        <v>38.139146123676205</v>
      </c>
      <c r="G24" s="531">
        <v>4296.8131199999998</v>
      </c>
      <c r="H24" s="538">
        <v>38.122861144227151</v>
      </c>
      <c r="I24" s="399">
        <v>7.0909652783348989</v>
      </c>
    </row>
    <row r="25" spans="1:9" x14ac:dyDescent="0.2">
      <c r="A25" s="497" t="s">
        <v>340</v>
      </c>
      <c r="B25" s="146"/>
      <c r="C25" s="146">
        <v>1113.05196</v>
      </c>
      <c r="D25" s="147">
        <v>59.289235096314755</v>
      </c>
      <c r="E25" s="146">
        <v>3940.8219499999996</v>
      </c>
      <c r="F25" s="534">
        <v>32.491049910950949</v>
      </c>
      <c r="G25" s="535">
        <v>8659.2044499999993</v>
      </c>
      <c r="H25" s="534">
        <v>16.490398393621476</v>
      </c>
      <c r="I25" s="536">
        <v>14.290153278286638</v>
      </c>
    </row>
    <row r="26" spans="1:9" x14ac:dyDescent="0.2">
      <c r="A26" s="394"/>
      <c r="B26" s="397" t="s">
        <v>212</v>
      </c>
      <c r="C26" s="395">
        <v>138.08618000000001</v>
      </c>
      <c r="D26" s="142">
        <v>-4.3629474258695273</v>
      </c>
      <c r="E26" s="141">
        <v>281.50518</v>
      </c>
      <c r="F26" s="142">
        <v>6.4752114950262989</v>
      </c>
      <c r="G26" s="144">
        <v>696.43020999999999</v>
      </c>
      <c r="H26" s="538">
        <v>-33.760727093811866</v>
      </c>
      <c r="I26" s="480">
        <v>1.1493081732848278</v>
      </c>
    </row>
    <row r="27" spans="1:9" x14ac:dyDescent="0.2">
      <c r="A27" s="394"/>
      <c r="B27" s="397" t="s">
        <v>213</v>
      </c>
      <c r="C27" s="396">
        <v>398.86917</v>
      </c>
      <c r="D27" s="142" t="s">
        <v>142</v>
      </c>
      <c r="E27" s="144">
        <v>1549.1381499999998</v>
      </c>
      <c r="F27" s="142">
        <v>587.71442268681642</v>
      </c>
      <c r="G27" s="144">
        <v>2984.7187200000003</v>
      </c>
      <c r="H27" s="142">
        <v>280.57822561229881</v>
      </c>
      <c r="I27" s="399">
        <v>4.9256358650096903</v>
      </c>
    </row>
    <row r="28" spans="1:9" x14ac:dyDescent="0.2">
      <c r="A28" s="394"/>
      <c r="B28" s="397" t="s">
        <v>214</v>
      </c>
      <c r="C28" s="396">
        <v>0</v>
      </c>
      <c r="D28" s="142" t="s">
        <v>142</v>
      </c>
      <c r="E28" s="144">
        <v>422.14138000000003</v>
      </c>
      <c r="F28" s="142" t="s">
        <v>142</v>
      </c>
      <c r="G28" s="144">
        <v>710.72089000000005</v>
      </c>
      <c r="H28" s="142">
        <v>153.8288892857143</v>
      </c>
      <c r="I28" s="507">
        <v>1.1728918649311137</v>
      </c>
    </row>
    <row r="29" spans="1:9" x14ac:dyDescent="0.2">
      <c r="A29" s="394"/>
      <c r="B29" s="397" t="s">
        <v>215</v>
      </c>
      <c r="C29" s="396">
        <v>0</v>
      </c>
      <c r="D29" s="142" t="s">
        <v>142</v>
      </c>
      <c r="E29" s="144">
        <v>0</v>
      </c>
      <c r="F29" s="142" t="s">
        <v>142</v>
      </c>
      <c r="G29" s="144">
        <v>0</v>
      </c>
      <c r="H29" s="142">
        <v>-100</v>
      </c>
      <c r="I29" s="480">
        <v>0</v>
      </c>
    </row>
    <row r="30" spans="1:9" x14ac:dyDescent="0.2">
      <c r="A30" s="394"/>
      <c r="B30" s="397" t="s">
        <v>639</v>
      </c>
      <c r="C30" s="396">
        <v>143.79879</v>
      </c>
      <c r="D30" s="142" t="s">
        <v>142</v>
      </c>
      <c r="E30" s="144">
        <v>143.79879</v>
      </c>
      <c r="F30" s="142" t="s">
        <v>142</v>
      </c>
      <c r="G30" s="144">
        <v>558.07484999999997</v>
      </c>
      <c r="H30" s="142" t="s">
        <v>142</v>
      </c>
      <c r="I30" s="480">
        <v>0.92098242896399385</v>
      </c>
    </row>
    <row r="31" spans="1:9" x14ac:dyDescent="0.2">
      <c r="A31" s="394"/>
      <c r="B31" s="397" t="s">
        <v>693</v>
      </c>
      <c r="C31" s="396">
        <v>79.709479999999999</v>
      </c>
      <c r="D31" s="142" t="s">
        <v>142</v>
      </c>
      <c r="E31" s="144">
        <v>79.709479999999999</v>
      </c>
      <c r="F31" s="142" t="s">
        <v>142</v>
      </c>
      <c r="G31" s="144">
        <v>327.05401999999998</v>
      </c>
      <c r="H31" s="142" t="s">
        <v>142</v>
      </c>
      <c r="I31" s="399">
        <v>0.53973227021794412</v>
      </c>
    </row>
    <row r="32" spans="1:9" x14ac:dyDescent="0.2">
      <c r="A32" s="394"/>
      <c r="B32" s="397" t="s">
        <v>546</v>
      </c>
      <c r="C32" s="396">
        <v>142.78623999999999</v>
      </c>
      <c r="D32" s="142" t="s">
        <v>142</v>
      </c>
      <c r="E32" s="144">
        <v>817.67599000000007</v>
      </c>
      <c r="F32" s="73">
        <v>105.02576612921528</v>
      </c>
      <c r="G32" s="144">
        <v>1483.6751799999997</v>
      </c>
      <c r="H32" s="538">
        <v>39.467246884685068</v>
      </c>
      <c r="I32" s="480">
        <v>2.4484865624566141</v>
      </c>
    </row>
    <row r="33" spans="1:9" x14ac:dyDescent="0.2">
      <c r="A33" s="647"/>
      <c r="B33" s="397" t="s">
        <v>216</v>
      </c>
      <c r="C33" s="396">
        <v>400.20064000000002</v>
      </c>
      <c r="D33" s="142">
        <v>-52.474240295652017</v>
      </c>
      <c r="E33" s="144">
        <v>2394.0935500000001</v>
      </c>
      <c r="F33" s="73">
        <v>-21.202541584128678</v>
      </c>
      <c r="G33" s="144">
        <v>5625.9125999999987</v>
      </c>
      <c r="H33" s="538">
        <v>34.356960772349858</v>
      </c>
      <c r="I33" s="480">
        <v>9.2843579163030494</v>
      </c>
    </row>
    <row r="34" spans="1:9" x14ac:dyDescent="0.2">
      <c r="A34" s="647"/>
      <c r="B34" s="397" t="s">
        <v>217</v>
      </c>
      <c r="C34" s="396">
        <v>772.81928000000005</v>
      </c>
      <c r="D34" s="142">
        <v>-0.36122666761626743</v>
      </c>
      <c r="E34" s="144">
        <v>3799.7749800000001</v>
      </c>
      <c r="F34" s="73">
        <v>-6.794307516710596</v>
      </c>
      <c r="G34" s="144">
        <v>9997.4176399999997</v>
      </c>
      <c r="H34" s="538">
        <v>-2.7466114349382025</v>
      </c>
      <c r="I34" s="480">
        <v>16.498586133122966</v>
      </c>
    </row>
    <row r="35" spans="1:9" x14ac:dyDescent="0.2">
      <c r="A35" s="647"/>
      <c r="B35" s="397" t="s">
        <v>218</v>
      </c>
      <c r="C35" s="396">
        <v>22.392499999999998</v>
      </c>
      <c r="D35" s="142" t="s">
        <v>142</v>
      </c>
      <c r="E35" s="144">
        <v>22.392499999999998</v>
      </c>
      <c r="F35" s="538" t="s">
        <v>142</v>
      </c>
      <c r="G35" s="531">
        <v>94.856870000000001</v>
      </c>
      <c r="H35" s="538" t="s">
        <v>142</v>
      </c>
      <c r="I35" s="399">
        <v>0.15654084848389388</v>
      </c>
    </row>
    <row r="36" spans="1:9" x14ac:dyDescent="0.2">
      <c r="A36" s="647"/>
      <c r="B36" s="397" t="s">
        <v>219</v>
      </c>
      <c r="C36" s="396">
        <v>0</v>
      </c>
      <c r="D36" s="142" t="s">
        <v>142</v>
      </c>
      <c r="E36" s="144">
        <v>0</v>
      </c>
      <c r="F36" s="538">
        <v>-100</v>
      </c>
      <c r="G36" s="531">
        <v>137.95400000000001</v>
      </c>
      <c r="H36" s="538">
        <v>-2.390047823598199</v>
      </c>
      <c r="I36" s="399">
        <v>0.22766338602303762</v>
      </c>
    </row>
    <row r="37" spans="1:9" x14ac:dyDescent="0.2">
      <c r="A37" s="497" t="s">
        <v>443</v>
      </c>
      <c r="B37" s="146"/>
      <c r="C37" s="146">
        <v>2098.66228</v>
      </c>
      <c r="D37" s="147">
        <v>19.101575590015997</v>
      </c>
      <c r="E37" s="146">
        <v>9510.2300000000014</v>
      </c>
      <c r="F37" s="534">
        <v>16.763818628430961</v>
      </c>
      <c r="G37" s="535">
        <v>22616.814979999999</v>
      </c>
      <c r="H37" s="534">
        <v>26.663382195629442</v>
      </c>
      <c r="I37" s="536">
        <v>37.324185448797131</v>
      </c>
    </row>
    <row r="38" spans="1:9" x14ac:dyDescent="0.2">
      <c r="A38" s="150" t="s">
        <v>186</v>
      </c>
      <c r="B38" s="150"/>
      <c r="C38" s="150">
        <v>6001.1432600000007</v>
      </c>
      <c r="D38" s="688">
        <v>25.455973757168486</v>
      </c>
      <c r="E38" s="150">
        <v>26550.3433</v>
      </c>
      <c r="F38" s="677">
        <v>19.995883602348716</v>
      </c>
      <c r="G38" s="150">
        <v>60595.602310000002</v>
      </c>
      <c r="H38" s="677">
        <v>13.999982915317192</v>
      </c>
      <c r="I38" s="678">
        <v>100</v>
      </c>
    </row>
    <row r="39" spans="1:9" x14ac:dyDescent="0.2">
      <c r="A39" s="151" t="s">
        <v>526</v>
      </c>
      <c r="B39" s="481"/>
      <c r="C39" s="152">
        <v>3109.6122600000003</v>
      </c>
      <c r="D39" s="539">
        <v>26.363892318443817</v>
      </c>
      <c r="E39" s="152">
        <v>12926.808590000001</v>
      </c>
      <c r="F39" s="539">
        <v>17.752830427307529</v>
      </c>
      <c r="G39" s="152">
        <v>30005.433649999999</v>
      </c>
      <c r="H39" s="539">
        <v>17.081045068495694</v>
      </c>
      <c r="I39" s="540">
        <v>49.517510357427781</v>
      </c>
    </row>
    <row r="40" spans="1:9" x14ac:dyDescent="0.2">
      <c r="A40" s="151" t="s">
        <v>527</v>
      </c>
      <c r="B40" s="481"/>
      <c r="C40" s="152">
        <v>2891.5309999999995</v>
      </c>
      <c r="D40" s="539">
        <v>24.494027510960574</v>
      </c>
      <c r="E40" s="152">
        <v>13623.53471</v>
      </c>
      <c r="F40" s="539">
        <v>22.204689751321204</v>
      </c>
      <c r="G40" s="152">
        <v>30590.168660000003</v>
      </c>
      <c r="H40" s="539">
        <v>11.131391737570146</v>
      </c>
      <c r="I40" s="540">
        <v>50.482489642572212</v>
      </c>
    </row>
    <row r="41" spans="1:9" x14ac:dyDescent="0.2">
      <c r="A41" s="153" t="s">
        <v>528</v>
      </c>
      <c r="B41" s="482"/>
      <c r="C41" s="154">
        <v>1884.83232</v>
      </c>
      <c r="D41" s="541">
        <v>91.110233266481046</v>
      </c>
      <c r="E41" s="154">
        <v>8174.5001500000008</v>
      </c>
      <c r="F41" s="541">
        <v>34.082584241529815</v>
      </c>
      <c r="G41" s="154">
        <v>18286.154659999997</v>
      </c>
      <c r="H41" s="541">
        <v>15.752622267515681</v>
      </c>
      <c r="I41" s="542">
        <v>30.177362651583479</v>
      </c>
    </row>
    <row r="42" spans="1:9" x14ac:dyDescent="0.2">
      <c r="A42" s="153" t="s">
        <v>529</v>
      </c>
      <c r="B42" s="482"/>
      <c r="C42" s="154">
        <v>4116.3109399999994</v>
      </c>
      <c r="D42" s="541">
        <v>8.4035194636628479</v>
      </c>
      <c r="E42" s="154">
        <v>18375.843150000001</v>
      </c>
      <c r="F42" s="541">
        <v>14.638162991653116</v>
      </c>
      <c r="G42" s="154">
        <v>42309.447650000002</v>
      </c>
      <c r="H42" s="541">
        <v>13.25881134445194</v>
      </c>
      <c r="I42" s="542">
        <v>69.822637348416521</v>
      </c>
    </row>
    <row r="43" spans="1:9" s="1" customFormat="1" x14ac:dyDescent="0.2">
      <c r="A43" s="740" t="s">
        <v>666</v>
      </c>
      <c r="B43" s="741"/>
      <c r="C43" s="488">
        <v>29.954789999999999</v>
      </c>
      <c r="D43" s="753" t="s">
        <v>142</v>
      </c>
      <c r="E43" s="488">
        <v>290.01802999999995</v>
      </c>
      <c r="F43" s="742">
        <v>-6.778564221349372</v>
      </c>
      <c r="G43" s="488">
        <v>761.66962999999998</v>
      </c>
      <c r="H43" s="742">
        <v>-12.159630801560395</v>
      </c>
      <c r="I43" s="743">
        <v>1.2569717949223236</v>
      </c>
    </row>
    <row r="44" spans="1:9" s="1" customFormat="1" x14ac:dyDescent="0.2">
      <c r="A44" s="80" t="s">
        <v>478</v>
      </c>
      <c r="I44" s="79" t="s">
        <v>220</v>
      </c>
    </row>
    <row r="45" spans="1:9" s="1" customFormat="1" x14ac:dyDescent="0.2">
      <c r="A45" s="718" t="s">
        <v>629</v>
      </c>
    </row>
    <row r="46" spans="1:9" s="1" customFormat="1" x14ac:dyDescent="0.2">
      <c r="A46" s="437" t="s">
        <v>531</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F18">
    <cfRule type="cellIs" dxfId="182" priority="59" operator="between">
      <formula>0</formula>
      <formula>0.5</formula>
    </cfRule>
    <cfRule type="cellIs" dxfId="181" priority="60" operator="between">
      <formula>0</formula>
      <formula>0.49</formula>
    </cfRule>
  </conditionalFormatting>
  <conditionalFormatting sqref="F18">
    <cfRule type="cellIs" dxfId="180" priority="58" stopIfTrue="1" operator="equal">
      <formula>0</formula>
    </cfRule>
  </conditionalFormatting>
  <conditionalFormatting sqref="F31">
    <cfRule type="cellIs" dxfId="179" priority="53" operator="between">
      <formula>0</formula>
      <formula>0.5</formula>
    </cfRule>
    <cfRule type="cellIs" dxfId="178" priority="54" operator="between">
      <formula>0</formula>
      <formula>0.49</formula>
    </cfRule>
  </conditionalFormatting>
  <conditionalFormatting sqref="F31">
    <cfRule type="cellIs" dxfId="177" priority="52" stopIfTrue="1" operator="equal">
      <formula>0</formula>
    </cfRule>
  </conditionalFormatting>
  <conditionalFormatting sqref="F32">
    <cfRule type="cellIs" dxfId="176" priority="44" operator="between">
      <formula>0</formula>
      <formula>0.5</formula>
    </cfRule>
    <cfRule type="cellIs" dxfId="175" priority="45" operator="between">
      <formula>0</formula>
      <formula>0.49</formula>
    </cfRule>
  </conditionalFormatting>
  <conditionalFormatting sqref="F32">
    <cfRule type="cellIs" dxfId="174" priority="43" stopIfTrue="1" operator="equal">
      <formula>0</formula>
    </cfRule>
  </conditionalFormatting>
  <conditionalFormatting sqref="F19">
    <cfRule type="cellIs" dxfId="173" priority="30" operator="between">
      <formula>0</formula>
      <formula>0.5</formula>
    </cfRule>
    <cfRule type="cellIs" dxfId="172" priority="31" operator="between">
      <formula>0</formula>
      <formula>0.49</formula>
    </cfRule>
  </conditionalFormatting>
  <conditionalFormatting sqref="F19">
    <cfRule type="cellIs" dxfId="171" priority="29" stopIfTrue="1" operator="equal">
      <formula>0</formula>
    </cfRule>
  </conditionalFormatting>
  <conditionalFormatting sqref="F33">
    <cfRule type="cellIs" dxfId="170" priority="27" operator="between">
      <formula>0</formula>
      <formula>0.5</formula>
    </cfRule>
    <cfRule type="cellIs" dxfId="169" priority="28" operator="between">
      <formula>0</formula>
      <formula>0.49</formula>
    </cfRule>
  </conditionalFormatting>
  <conditionalFormatting sqref="F33">
    <cfRule type="cellIs" dxfId="168" priority="26" stopIfTrue="1" operator="equal">
      <formula>0</formula>
    </cfRule>
  </conditionalFormatting>
  <conditionalFormatting sqref="I38">
    <cfRule type="cellIs" dxfId="167" priority="20" operator="between">
      <formula>0</formula>
      <formula>0.5</formula>
    </cfRule>
    <cfRule type="cellIs" dxfId="166" priority="21" operator="between">
      <formula>0</formula>
      <formula>0.49</formula>
    </cfRule>
  </conditionalFormatting>
  <conditionalFormatting sqref="F34">
    <cfRule type="cellIs" dxfId="165" priority="16" operator="between">
      <formula>0</formula>
      <formula>0.5</formula>
    </cfRule>
    <cfRule type="cellIs" dxfId="164" priority="17" operator="between">
      <formula>0</formula>
      <formula>0.49</formula>
    </cfRule>
  </conditionalFormatting>
  <conditionalFormatting sqref="F34">
    <cfRule type="cellIs" dxfId="163" priority="15" stopIfTrue="1" operator="equal">
      <formula>0</formula>
    </cfRule>
  </conditionalFormatting>
  <conditionalFormatting sqref="I38:I39">
    <cfRule type="cellIs" dxfId="162" priority="11" operator="between">
      <formula>0</formula>
      <formula>0.5</formula>
    </cfRule>
    <cfRule type="cellIs" dxfId="161" priority="12" operator="between">
      <formula>0</formula>
      <formula>0.49</formula>
    </cfRule>
  </conditionalFormatting>
  <conditionalFormatting sqref="D18">
    <cfRule type="cellIs" dxfId="160" priority="6" operator="between">
      <formula>0</formula>
      <formula>0.5</formula>
    </cfRule>
    <cfRule type="cellIs" dxfId="159" priority="7" operator="between">
      <formula>0</formula>
      <formula>0.49</formula>
    </cfRule>
  </conditionalFormatting>
  <conditionalFormatting sqref="D18">
    <cfRule type="cellIs" dxfId="158" priority="5" stopIfTrue="1" operator="equal">
      <formula>0</formula>
    </cfRule>
  </conditionalFormatting>
  <conditionalFormatting sqref="F23">
    <cfRule type="cellIs" dxfId="157" priority="1" operator="between">
      <formula>0</formula>
      <formula>0.5</formula>
    </cfRule>
    <cfRule type="cellIs" dxfId="156"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68">
        <f>INDICE!A3</f>
        <v>44682</v>
      </c>
      <c r="C3" s="769"/>
      <c r="D3" s="769" t="s">
        <v>115</v>
      </c>
      <c r="E3" s="769"/>
      <c r="F3" s="769" t="s">
        <v>116</v>
      </c>
      <c r="G3" s="769"/>
      <c r="H3" s="1"/>
    </row>
    <row r="4" spans="1:8" x14ac:dyDescent="0.2">
      <c r="A4" s="66"/>
      <c r="B4" s="619" t="s">
        <v>56</v>
      </c>
      <c r="C4" s="619" t="s">
        <v>448</v>
      </c>
      <c r="D4" s="619" t="s">
        <v>56</v>
      </c>
      <c r="E4" s="619" t="s">
        <v>448</v>
      </c>
      <c r="F4" s="619" t="s">
        <v>56</v>
      </c>
      <c r="G4" s="620" t="s">
        <v>448</v>
      </c>
      <c r="H4" s="1"/>
    </row>
    <row r="5" spans="1:8" x14ac:dyDescent="0.2">
      <c r="A5" s="157" t="s">
        <v>8</v>
      </c>
      <c r="B5" s="400">
        <v>103.96491974470185</v>
      </c>
      <c r="C5" s="484">
        <v>88.867452540354236</v>
      </c>
      <c r="D5" s="400">
        <v>91.93236990200829</v>
      </c>
      <c r="E5" s="484">
        <v>80.71307666471337</v>
      </c>
      <c r="F5" s="400">
        <v>75.796958288460473</v>
      </c>
      <c r="G5" s="484">
        <v>82.111249370494505</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452</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68">
        <f>INDICE!A3</f>
        <v>44682</v>
      </c>
      <c r="C3" s="769"/>
      <c r="D3" s="769" t="s">
        <v>115</v>
      </c>
      <c r="E3" s="769"/>
      <c r="F3" s="769" t="s">
        <v>116</v>
      </c>
      <c r="G3" s="769"/>
      <c r="H3" s="769"/>
    </row>
    <row r="4" spans="1:8" x14ac:dyDescent="0.2">
      <c r="A4" s="160"/>
      <c r="B4" s="63" t="s">
        <v>47</v>
      </c>
      <c r="C4" s="63" t="s">
        <v>448</v>
      </c>
      <c r="D4" s="63" t="s">
        <v>47</v>
      </c>
      <c r="E4" s="63" t="s">
        <v>448</v>
      </c>
      <c r="F4" s="63" t="s">
        <v>47</v>
      </c>
      <c r="G4" s="64" t="s">
        <v>448</v>
      </c>
      <c r="H4" s="64" t="s">
        <v>106</v>
      </c>
    </row>
    <row r="5" spans="1:8" x14ac:dyDescent="0.2">
      <c r="A5" s="160" t="s">
        <v>224</v>
      </c>
      <c r="B5" s="163"/>
      <c r="C5" s="163"/>
      <c r="D5" s="163"/>
      <c r="E5" s="163"/>
      <c r="F5" s="163"/>
      <c r="G5" s="164"/>
      <c r="H5" s="165"/>
    </row>
    <row r="6" spans="1:8" x14ac:dyDescent="0.2">
      <c r="A6" s="1" t="s">
        <v>410</v>
      </c>
      <c r="B6" s="465">
        <v>76.198000000000008</v>
      </c>
      <c r="C6" s="402">
        <v>431.92321116928446</v>
      </c>
      <c r="D6" s="240">
        <v>363.85599999999999</v>
      </c>
      <c r="E6" s="402">
        <v>23.789596878178898</v>
      </c>
      <c r="F6" s="240">
        <v>792.43899999999996</v>
      </c>
      <c r="G6" s="402">
        <v>-5.6542739820294852</v>
      </c>
      <c r="H6" s="402">
        <v>4.721266261843768</v>
      </c>
    </row>
    <row r="7" spans="1:8" x14ac:dyDescent="0.2">
      <c r="A7" s="1" t="s">
        <v>48</v>
      </c>
      <c r="B7" s="465">
        <v>43.737000000000002</v>
      </c>
      <c r="C7" s="405">
        <v>217.46388909051316</v>
      </c>
      <c r="D7" s="465">
        <v>357.29400000000004</v>
      </c>
      <c r="E7" s="405">
        <v>21.850189616129668</v>
      </c>
      <c r="F7" s="240">
        <v>574.71599999999989</v>
      </c>
      <c r="G7" s="402">
        <v>-26.808655873992659</v>
      </c>
      <c r="H7" s="402">
        <v>3.4240960641031077</v>
      </c>
    </row>
    <row r="8" spans="1:8" x14ac:dyDescent="0.2">
      <c r="A8" s="1" t="s">
        <v>49</v>
      </c>
      <c r="B8" s="465">
        <v>125.226</v>
      </c>
      <c r="C8" s="405" t="s">
        <v>142</v>
      </c>
      <c r="D8" s="240">
        <v>519.53499999999997</v>
      </c>
      <c r="E8" s="402">
        <v>280.3330893118594</v>
      </c>
      <c r="F8" s="240">
        <v>1054.0999999999999</v>
      </c>
      <c r="G8" s="402">
        <v>50.88748926424276</v>
      </c>
      <c r="H8" s="402">
        <v>6.2802143339859802</v>
      </c>
    </row>
    <row r="9" spans="1:8" x14ac:dyDescent="0.2">
      <c r="A9" s="1" t="s">
        <v>122</v>
      </c>
      <c r="B9" s="465">
        <v>581.73299999999995</v>
      </c>
      <c r="C9" s="402">
        <v>-16.928277055683612</v>
      </c>
      <c r="D9" s="240">
        <v>2726.41</v>
      </c>
      <c r="E9" s="402">
        <v>-22.524811207490604</v>
      </c>
      <c r="F9" s="240">
        <v>7442.51</v>
      </c>
      <c r="G9" s="402">
        <v>-1.7500156764124395</v>
      </c>
      <c r="H9" s="402">
        <v>44.341673449230619</v>
      </c>
    </row>
    <row r="10" spans="1:8" x14ac:dyDescent="0.2">
      <c r="A10" s="1" t="s">
        <v>123</v>
      </c>
      <c r="B10" s="465">
        <v>486.53899999999999</v>
      </c>
      <c r="C10" s="402">
        <v>1.3709504353496829</v>
      </c>
      <c r="D10" s="240">
        <v>2184.6980000000003</v>
      </c>
      <c r="E10" s="402">
        <v>34.314920730946319</v>
      </c>
      <c r="F10" s="240">
        <v>4527.3990000000003</v>
      </c>
      <c r="G10" s="402">
        <v>11.744890657869394</v>
      </c>
      <c r="H10" s="402">
        <v>26.973755901217906</v>
      </c>
    </row>
    <row r="11" spans="1:8" x14ac:dyDescent="0.2">
      <c r="A11" s="1" t="s">
        <v>225</v>
      </c>
      <c r="B11" s="465">
        <v>180.69</v>
      </c>
      <c r="C11" s="402">
        <v>-34.455903103994899</v>
      </c>
      <c r="D11" s="240">
        <v>1050.748</v>
      </c>
      <c r="E11" s="402">
        <v>-25.853698466193602</v>
      </c>
      <c r="F11" s="240">
        <v>2393.2950000000001</v>
      </c>
      <c r="G11" s="402">
        <v>-10.132182906717215</v>
      </c>
      <c r="H11" s="402">
        <v>14.25899398961861</v>
      </c>
    </row>
    <row r="12" spans="1:8" x14ac:dyDescent="0.2">
      <c r="A12" s="168" t="s">
        <v>226</v>
      </c>
      <c r="B12" s="466">
        <v>1494.1230000000003</v>
      </c>
      <c r="C12" s="170">
        <v>0.68105734709061072</v>
      </c>
      <c r="D12" s="169">
        <v>7202.5410000000011</v>
      </c>
      <c r="E12" s="170">
        <v>-1.1523491296995738</v>
      </c>
      <c r="F12" s="169">
        <v>16784.459000000003</v>
      </c>
      <c r="G12" s="170">
        <v>1.0289940588702984</v>
      </c>
      <c r="H12" s="170">
        <v>100</v>
      </c>
    </row>
    <row r="13" spans="1:8" x14ac:dyDescent="0.2">
      <c r="A13" s="145" t="s">
        <v>227</v>
      </c>
      <c r="B13" s="467"/>
      <c r="C13" s="172"/>
      <c r="D13" s="171"/>
      <c r="E13" s="172"/>
      <c r="F13" s="171"/>
      <c r="G13" s="172"/>
      <c r="H13" s="172"/>
    </row>
    <row r="14" spans="1:8" x14ac:dyDescent="0.2">
      <c r="A14" s="1" t="s">
        <v>410</v>
      </c>
      <c r="B14" s="465">
        <v>44.042000000000002</v>
      </c>
      <c r="C14" s="754">
        <v>-22.530826194789885</v>
      </c>
      <c r="D14" s="240">
        <v>222.71300000000002</v>
      </c>
      <c r="E14" s="402">
        <v>34.389519798216298</v>
      </c>
      <c r="F14" s="240">
        <v>575.20400000000006</v>
      </c>
      <c r="G14" s="402">
        <v>23.773783035879521</v>
      </c>
      <c r="H14" s="402">
        <v>2.5484449277437591</v>
      </c>
    </row>
    <row r="15" spans="1:8" x14ac:dyDescent="0.2">
      <c r="A15" s="1" t="s">
        <v>48</v>
      </c>
      <c r="B15" s="465">
        <v>412.44600000000003</v>
      </c>
      <c r="C15" s="402">
        <v>-1.1285999894523293</v>
      </c>
      <c r="D15" s="240">
        <v>1840.931</v>
      </c>
      <c r="E15" s="402">
        <v>-8.4580293422654265</v>
      </c>
      <c r="F15" s="240">
        <v>4624.4409999999998</v>
      </c>
      <c r="G15" s="402">
        <v>3.98956695533913</v>
      </c>
      <c r="H15" s="402">
        <v>20.48861483943136</v>
      </c>
    </row>
    <row r="16" spans="1:8" x14ac:dyDescent="0.2">
      <c r="A16" s="1" t="s">
        <v>49</v>
      </c>
      <c r="B16" s="465">
        <v>24.981000000000002</v>
      </c>
      <c r="C16" s="477">
        <v>82.689776217639334</v>
      </c>
      <c r="D16" s="240">
        <v>116.10499999999999</v>
      </c>
      <c r="E16" s="402">
        <v>-33.664899330392856</v>
      </c>
      <c r="F16" s="240">
        <v>708.66</v>
      </c>
      <c r="G16" s="402">
        <v>57.820893129158968</v>
      </c>
      <c r="H16" s="402">
        <v>3.139722572330673</v>
      </c>
    </row>
    <row r="17" spans="1:8" x14ac:dyDescent="0.2">
      <c r="A17" s="1" t="s">
        <v>122</v>
      </c>
      <c r="B17" s="465">
        <v>426.12</v>
      </c>
      <c r="C17" s="402">
        <v>-23.402006446081032</v>
      </c>
      <c r="D17" s="240">
        <v>2928.0159999999996</v>
      </c>
      <c r="E17" s="402">
        <v>-4.0557207774590118</v>
      </c>
      <c r="F17" s="240">
        <v>8665.0740000000005</v>
      </c>
      <c r="G17" s="402">
        <v>0.17672109420485285</v>
      </c>
      <c r="H17" s="402">
        <v>38.390664675183636</v>
      </c>
    </row>
    <row r="18" spans="1:8" x14ac:dyDescent="0.2">
      <c r="A18" s="1" t="s">
        <v>123</v>
      </c>
      <c r="B18" s="465">
        <v>163.24100000000001</v>
      </c>
      <c r="C18" s="402">
        <v>-45.489850368485556</v>
      </c>
      <c r="D18" s="240">
        <v>1136.2930000000001</v>
      </c>
      <c r="E18" s="402">
        <v>40.765861188124227</v>
      </c>
      <c r="F18" s="240">
        <v>2423.4250000000002</v>
      </c>
      <c r="G18" s="402">
        <v>23.504119309639794</v>
      </c>
      <c r="H18" s="402">
        <v>10.73699965406607</v>
      </c>
    </row>
    <row r="19" spans="1:8" x14ac:dyDescent="0.2">
      <c r="A19" s="1" t="s">
        <v>225</v>
      </c>
      <c r="B19" s="465">
        <v>490.69200000000001</v>
      </c>
      <c r="C19" s="402">
        <v>51.680350165685731</v>
      </c>
      <c r="D19" s="240">
        <v>2472.692</v>
      </c>
      <c r="E19" s="402">
        <v>34.059030187369885</v>
      </c>
      <c r="F19" s="240">
        <v>5573.9799999999987</v>
      </c>
      <c r="G19" s="402">
        <v>24.211807072120639</v>
      </c>
      <c r="H19" s="402">
        <v>24.695553331244486</v>
      </c>
    </row>
    <row r="20" spans="1:8" x14ac:dyDescent="0.2">
      <c r="A20" s="173" t="s">
        <v>228</v>
      </c>
      <c r="B20" s="468">
        <v>1561.5219999999997</v>
      </c>
      <c r="C20" s="175">
        <v>-6.3251105756050476</v>
      </c>
      <c r="D20" s="174">
        <v>8716.75</v>
      </c>
      <c r="E20" s="175">
        <v>8.2118475570757195</v>
      </c>
      <c r="F20" s="174">
        <v>22570.784000000003</v>
      </c>
      <c r="G20" s="175">
        <v>10.315213919038406</v>
      </c>
      <c r="H20" s="175">
        <v>100</v>
      </c>
    </row>
    <row r="21" spans="1:8" x14ac:dyDescent="0.2">
      <c r="A21" s="145" t="s">
        <v>453</v>
      </c>
      <c r="B21" s="469"/>
      <c r="C21" s="404"/>
      <c r="D21" s="403"/>
      <c r="E21" s="404"/>
      <c r="F21" s="403"/>
      <c r="G21" s="404"/>
      <c r="H21" s="404"/>
    </row>
    <row r="22" spans="1:8" x14ac:dyDescent="0.2">
      <c r="A22" s="1" t="s">
        <v>410</v>
      </c>
      <c r="B22" s="465">
        <v>-32.156000000000006</v>
      </c>
      <c r="C22" s="402">
        <v>-175.61491793255891</v>
      </c>
      <c r="D22" s="240">
        <v>-141.14299999999997</v>
      </c>
      <c r="E22" s="402">
        <v>10.088215335896857</v>
      </c>
      <c r="F22" s="240">
        <v>-217.2349999999999</v>
      </c>
      <c r="G22" s="402">
        <v>-42.102934631098961</v>
      </c>
      <c r="H22" s="405" t="s">
        <v>454</v>
      </c>
    </row>
    <row r="23" spans="1:8" x14ac:dyDescent="0.2">
      <c r="A23" s="1" t="s">
        <v>48</v>
      </c>
      <c r="B23" s="465">
        <v>368.709</v>
      </c>
      <c r="C23" s="402">
        <v>-8.5944414282420674</v>
      </c>
      <c r="D23" s="240">
        <v>1483.6369999999999</v>
      </c>
      <c r="E23" s="402">
        <v>-13.631563627896149</v>
      </c>
      <c r="F23" s="240">
        <v>4049.7249999999999</v>
      </c>
      <c r="G23" s="402">
        <v>10.593833633732064</v>
      </c>
      <c r="H23" s="405" t="s">
        <v>454</v>
      </c>
    </row>
    <row r="24" spans="1:8" x14ac:dyDescent="0.2">
      <c r="A24" s="1" t="s">
        <v>49</v>
      </c>
      <c r="B24" s="465">
        <v>-100.245</v>
      </c>
      <c r="C24" s="405">
        <v>-833.10662571303226</v>
      </c>
      <c r="D24" s="240">
        <v>-403.42999999999995</v>
      </c>
      <c r="E24" s="402">
        <v>-1149.8334547725615</v>
      </c>
      <c r="F24" s="240">
        <v>-345.43999999999994</v>
      </c>
      <c r="G24" s="402">
        <v>38.412962992643379</v>
      </c>
      <c r="H24" s="405" t="s">
        <v>454</v>
      </c>
    </row>
    <row r="25" spans="1:8" x14ac:dyDescent="0.2">
      <c r="A25" s="1" t="s">
        <v>122</v>
      </c>
      <c r="B25" s="465">
        <v>-155.61299999999994</v>
      </c>
      <c r="C25" s="402">
        <v>8.0863507234095326</v>
      </c>
      <c r="D25" s="240">
        <v>201.60599999999977</v>
      </c>
      <c r="E25" s="402">
        <v>-143.14393509770227</v>
      </c>
      <c r="F25" s="240">
        <v>1222.5640000000003</v>
      </c>
      <c r="G25" s="402">
        <v>13.757254262300686</v>
      </c>
      <c r="H25" s="405" t="s">
        <v>454</v>
      </c>
    </row>
    <row r="26" spans="1:8" x14ac:dyDescent="0.2">
      <c r="A26" s="1" t="s">
        <v>123</v>
      </c>
      <c r="B26" s="465">
        <v>-323.298</v>
      </c>
      <c r="C26" s="402">
        <v>79.122389052025085</v>
      </c>
      <c r="D26" s="240">
        <v>-1048.4050000000002</v>
      </c>
      <c r="E26" s="402">
        <v>27.959288538031814</v>
      </c>
      <c r="F26" s="240">
        <v>-2103.9740000000002</v>
      </c>
      <c r="G26" s="402">
        <v>0.70103913844031351</v>
      </c>
      <c r="H26" s="405" t="s">
        <v>454</v>
      </c>
    </row>
    <row r="27" spans="1:8" x14ac:dyDescent="0.2">
      <c r="A27" s="1" t="s">
        <v>225</v>
      </c>
      <c r="B27" s="465">
        <v>310.00200000000001</v>
      </c>
      <c r="C27" s="402">
        <v>548.17362577623521</v>
      </c>
      <c r="D27" s="240">
        <v>1421.944</v>
      </c>
      <c r="E27" s="402">
        <v>232.73367154008881</v>
      </c>
      <c r="F27" s="240">
        <v>3180.6849999999986</v>
      </c>
      <c r="G27" s="402">
        <v>74.346014365648713</v>
      </c>
      <c r="H27" s="405" t="s">
        <v>454</v>
      </c>
    </row>
    <row r="28" spans="1:8" x14ac:dyDescent="0.2">
      <c r="A28" s="173" t="s">
        <v>229</v>
      </c>
      <c r="B28" s="468">
        <v>67.398999999999432</v>
      </c>
      <c r="C28" s="175">
        <v>-63.158470124574585</v>
      </c>
      <c r="D28" s="174">
        <v>1514.2089999999989</v>
      </c>
      <c r="E28" s="175">
        <v>96.968482888610822</v>
      </c>
      <c r="F28" s="174">
        <v>5786.3250000000007</v>
      </c>
      <c r="G28" s="175">
        <v>50.420861000578</v>
      </c>
      <c r="H28" s="401" t="s">
        <v>454</v>
      </c>
    </row>
    <row r="29" spans="1:8" x14ac:dyDescent="0.2">
      <c r="A29" s="80" t="s">
        <v>125</v>
      </c>
      <c r="B29" s="166"/>
      <c r="C29" s="166"/>
      <c r="D29" s="166"/>
      <c r="E29" s="166"/>
      <c r="F29" s="166"/>
      <c r="G29" s="166"/>
      <c r="H29" s="161" t="s">
        <v>220</v>
      </c>
    </row>
    <row r="30" spans="1:8" x14ac:dyDescent="0.2">
      <c r="A30" s="437" t="s">
        <v>531</v>
      </c>
      <c r="B30" s="166"/>
      <c r="C30" s="166"/>
      <c r="D30" s="166"/>
      <c r="E30" s="166"/>
      <c r="F30" s="166"/>
      <c r="G30" s="167"/>
      <c r="H30" s="167"/>
    </row>
    <row r="31" spans="1:8" x14ac:dyDescent="0.2">
      <c r="A31" s="133" t="s">
        <v>455</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EQ54"/>
  <sheetViews>
    <sheetView workbookViewId="0">
      <selection activeCell="H51" sqref="H51"/>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456</v>
      </c>
      <c r="B1" s="158"/>
      <c r="C1" s="1"/>
      <c r="D1" s="1"/>
      <c r="E1" s="1"/>
      <c r="F1" s="1"/>
      <c r="G1" s="1"/>
      <c r="H1" s="1"/>
    </row>
    <row r="2" spans="1:8" x14ac:dyDescent="0.2">
      <c r="A2" s="388"/>
      <c r="B2" s="388"/>
      <c r="C2" s="388"/>
      <c r="D2" s="388"/>
      <c r="E2" s="388"/>
      <c r="F2" s="1"/>
      <c r="G2" s="1"/>
      <c r="H2" s="390" t="s">
        <v>151</v>
      </c>
    </row>
    <row r="3" spans="1:8" ht="14.65" customHeight="1" x14ac:dyDescent="0.2">
      <c r="A3" s="788" t="s">
        <v>450</v>
      </c>
      <c r="B3" s="786" t="s">
        <v>451</v>
      </c>
      <c r="C3" s="771">
        <f>INDICE!A3</f>
        <v>44682</v>
      </c>
      <c r="D3" s="770">
        <v>41671</v>
      </c>
      <c r="E3" s="770">
        <v>41671</v>
      </c>
      <c r="F3" s="769" t="s">
        <v>116</v>
      </c>
      <c r="G3" s="769"/>
      <c r="H3" s="769"/>
    </row>
    <row r="4" spans="1:8" x14ac:dyDescent="0.2">
      <c r="A4" s="789"/>
      <c r="B4" s="787"/>
      <c r="C4" s="82" t="s">
        <v>459</v>
      </c>
      <c r="D4" s="82" t="s">
        <v>460</v>
      </c>
      <c r="E4" s="82" t="s">
        <v>230</v>
      </c>
      <c r="F4" s="82" t="s">
        <v>459</v>
      </c>
      <c r="G4" s="82" t="s">
        <v>460</v>
      </c>
      <c r="H4" s="82" t="s">
        <v>230</v>
      </c>
    </row>
    <row r="5" spans="1:8" x14ac:dyDescent="0.2">
      <c r="A5" s="406"/>
      <c r="B5" s="543" t="s">
        <v>200</v>
      </c>
      <c r="C5" s="141">
        <v>0</v>
      </c>
      <c r="D5" s="141">
        <v>25.501999999999999</v>
      </c>
      <c r="E5" s="177">
        <v>25.501999999999999</v>
      </c>
      <c r="F5" s="143">
        <v>0</v>
      </c>
      <c r="G5" s="141">
        <v>240.94300000000001</v>
      </c>
      <c r="H5" s="176">
        <v>240.94300000000001</v>
      </c>
    </row>
    <row r="6" spans="1:8" x14ac:dyDescent="0.2">
      <c r="A6" s="406"/>
      <c r="B6" s="543" t="s">
        <v>231</v>
      </c>
      <c r="C6" s="141">
        <v>54.997</v>
      </c>
      <c r="D6" s="144">
        <v>360.64</v>
      </c>
      <c r="E6" s="177">
        <v>305.64299999999997</v>
      </c>
      <c r="F6" s="143">
        <v>1003.5839999999999</v>
      </c>
      <c r="G6" s="141">
        <v>2343.386</v>
      </c>
      <c r="H6" s="177">
        <v>1339.8020000000001</v>
      </c>
    </row>
    <row r="7" spans="1:8" x14ac:dyDescent="0.2">
      <c r="A7" s="406"/>
      <c r="B7" s="664" t="s">
        <v>201</v>
      </c>
      <c r="C7" s="141">
        <v>0</v>
      </c>
      <c r="D7" s="144">
        <v>2.0449999999999999</v>
      </c>
      <c r="E7" s="715">
        <v>2.0449999999999999</v>
      </c>
      <c r="F7" s="143">
        <v>0</v>
      </c>
      <c r="G7" s="141">
        <v>12.494000000000002</v>
      </c>
      <c r="H7" s="177">
        <v>12.494000000000002</v>
      </c>
    </row>
    <row r="8" spans="1:8" x14ac:dyDescent="0.2">
      <c r="A8" s="497" t="s">
        <v>303</v>
      </c>
      <c r="B8" s="663"/>
      <c r="C8" s="146">
        <v>54.997</v>
      </c>
      <c r="D8" s="178">
        <v>388.18700000000001</v>
      </c>
      <c r="E8" s="146">
        <v>333.19</v>
      </c>
      <c r="F8" s="146">
        <v>1003.5839999999999</v>
      </c>
      <c r="G8" s="178">
        <v>2596.8230000000003</v>
      </c>
      <c r="H8" s="146">
        <v>1593.2390000000005</v>
      </c>
    </row>
    <row r="9" spans="1:8" x14ac:dyDescent="0.2">
      <c r="A9" s="406"/>
      <c r="B9" s="544" t="s">
        <v>566</v>
      </c>
      <c r="C9" s="144">
        <v>24.917999999999999</v>
      </c>
      <c r="D9" s="144">
        <v>0</v>
      </c>
      <c r="E9" s="179">
        <v>-24.917999999999999</v>
      </c>
      <c r="F9" s="144">
        <v>488.00199999999995</v>
      </c>
      <c r="G9" s="96">
        <v>115.962</v>
      </c>
      <c r="H9" s="179">
        <v>-372.03999999999996</v>
      </c>
    </row>
    <row r="10" spans="1:8" x14ac:dyDescent="0.2">
      <c r="A10" s="406"/>
      <c r="B10" s="544" t="s">
        <v>684</v>
      </c>
      <c r="C10" s="144">
        <v>0</v>
      </c>
      <c r="D10" s="141">
        <v>0</v>
      </c>
      <c r="E10" s="179">
        <v>0</v>
      </c>
      <c r="F10" s="144">
        <v>0</v>
      </c>
      <c r="G10" s="141">
        <v>189.697</v>
      </c>
      <c r="H10" s="179">
        <v>189.697</v>
      </c>
    </row>
    <row r="11" spans="1:8" x14ac:dyDescent="0.2">
      <c r="A11" s="406"/>
      <c r="B11" s="664" t="s">
        <v>232</v>
      </c>
      <c r="C11" s="141">
        <v>32.323</v>
      </c>
      <c r="D11" s="141">
        <v>142.114</v>
      </c>
      <c r="E11" s="177">
        <v>109.791</v>
      </c>
      <c r="F11" s="143">
        <v>32.322999999999979</v>
      </c>
      <c r="G11" s="141">
        <v>574.34799999999996</v>
      </c>
      <c r="H11" s="177">
        <v>542.02499999999998</v>
      </c>
    </row>
    <row r="12" spans="1:8" x14ac:dyDescent="0.2">
      <c r="A12" s="647" t="s">
        <v>457</v>
      </c>
      <c r="C12" s="146">
        <v>57.241</v>
      </c>
      <c r="D12" s="146">
        <v>142.114</v>
      </c>
      <c r="E12" s="146">
        <v>84.873000000000005</v>
      </c>
      <c r="F12" s="146">
        <v>520.32499999999993</v>
      </c>
      <c r="G12" s="146">
        <v>880.00699999999995</v>
      </c>
      <c r="H12" s="178">
        <v>359.68200000000002</v>
      </c>
    </row>
    <row r="13" spans="1:8" x14ac:dyDescent="0.2">
      <c r="A13" s="666"/>
      <c r="B13" s="665" t="s">
        <v>233</v>
      </c>
      <c r="C13" s="144">
        <v>40.527000000000001</v>
      </c>
      <c r="D13" s="141">
        <v>43.616999999999997</v>
      </c>
      <c r="E13" s="179">
        <v>3.0899999999999963</v>
      </c>
      <c r="F13" s="144">
        <v>707.61900000000003</v>
      </c>
      <c r="G13" s="141">
        <v>1100.895</v>
      </c>
      <c r="H13" s="179">
        <v>393.27599999999995</v>
      </c>
    </row>
    <row r="14" spans="1:8" x14ac:dyDescent="0.2">
      <c r="A14" s="406"/>
      <c r="B14" s="544" t="s">
        <v>234</v>
      </c>
      <c r="C14" s="144">
        <v>41.323</v>
      </c>
      <c r="D14" s="141">
        <v>191.20400000000001</v>
      </c>
      <c r="E14" s="179">
        <v>149.881</v>
      </c>
      <c r="F14" s="144">
        <v>487.14699999999999</v>
      </c>
      <c r="G14" s="141">
        <v>2732.5040000000004</v>
      </c>
      <c r="H14" s="179">
        <v>2245.3570000000004</v>
      </c>
    </row>
    <row r="15" spans="1:8" x14ac:dyDescent="0.2">
      <c r="A15" s="406"/>
      <c r="B15" s="544" t="s">
        <v>596</v>
      </c>
      <c r="C15" s="96">
        <v>102.949</v>
      </c>
      <c r="D15" s="144">
        <v>84.022000000000006</v>
      </c>
      <c r="E15" s="177">
        <v>-18.926999999999992</v>
      </c>
      <c r="F15" s="144">
        <v>324.95599999999996</v>
      </c>
      <c r="G15" s="144">
        <v>683.75500000000022</v>
      </c>
      <c r="H15" s="177">
        <v>358.79900000000026</v>
      </c>
    </row>
    <row r="16" spans="1:8" x14ac:dyDescent="0.2">
      <c r="A16" s="406"/>
      <c r="B16" s="544" t="s">
        <v>235</v>
      </c>
      <c r="C16" s="144">
        <v>56.706000000000003</v>
      </c>
      <c r="D16" s="141">
        <v>5.734</v>
      </c>
      <c r="E16" s="177">
        <v>-50.972000000000001</v>
      </c>
      <c r="F16" s="144">
        <v>430.52400000000006</v>
      </c>
      <c r="G16" s="141">
        <v>433.00699999999995</v>
      </c>
      <c r="H16" s="177">
        <v>2.4829999999998904</v>
      </c>
    </row>
    <row r="17" spans="1:8" x14ac:dyDescent="0.2">
      <c r="A17" s="406"/>
      <c r="B17" s="544" t="s">
        <v>206</v>
      </c>
      <c r="C17" s="144">
        <v>245.429</v>
      </c>
      <c r="D17" s="96">
        <v>83.179000000000002</v>
      </c>
      <c r="E17" s="715">
        <v>-162.25</v>
      </c>
      <c r="F17" s="144">
        <v>2646.3040000000001</v>
      </c>
      <c r="G17" s="141">
        <v>1853.0070000000001</v>
      </c>
      <c r="H17" s="177">
        <v>-793.29700000000003</v>
      </c>
    </row>
    <row r="18" spans="1:8" x14ac:dyDescent="0.2">
      <c r="A18" s="406"/>
      <c r="B18" s="544" t="s">
        <v>545</v>
      </c>
      <c r="C18" s="144">
        <v>80.11</v>
      </c>
      <c r="D18" s="141">
        <v>78.043000000000006</v>
      </c>
      <c r="E18" s="711">
        <v>-2.0669999999999931</v>
      </c>
      <c r="F18" s="144">
        <v>1183.8519999999999</v>
      </c>
      <c r="G18" s="141">
        <v>1793.2929999999997</v>
      </c>
      <c r="H18" s="177">
        <v>609.4409999999998</v>
      </c>
    </row>
    <row r="19" spans="1:8" x14ac:dyDescent="0.2">
      <c r="A19" s="406"/>
      <c r="B19" s="544" t="s">
        <v>236</v>
      </c>
      <c r="C19" s="144">
        <v>5.8620000000000001</v>
      </c>
      <c r="D19" s="141">
        <v>123.67100000000001</v>
      </c>
      <c r="E19" s="177">
        <v>117.80900000000001</v>
      </c>
      <c r="F19" s="144">
        <v>918.49599999999998</v>
      </c>
      <c r="G19" s="141">
        <v>1858.7920000000001</v>
      </c>
      <c r="H19" s="177">
        <v>940.29600000000016</v>
      </c>
    </row>
    <row r="20" spans="1:8" x14ac:dyDescent="0.2">
      <c r="A20" s="406"/>
      <c r="B20" s="544" t="s">
        <v>208</v>
      </c>
      <c r="C20" s="144">
        <v>42.354999999999997</v>
      </c>
      <c r="D20" s="141">
        <v>14.683</v>
      </c>
      <c r="E20" s="177">
        <v>-27.671999999999997</v>
      </c>
      <c r="F20" s="144">
        <v>509.94200000000001</v>
      </c>
      <c r="G20" s="141">
        <v>676.75099999999998</v>
      </c>
      <c r="H20" s="177">
        <v>166.80899999999997</v>
      </c>
    </row>
    <row r="21" spans="1:8" x14ac:dyDescent="0.2">
      <c r="A21" s="406"/>
      <c r="B21" s="544" t="s">
        <v>209</v>
      </c>
      <c r="C21" s="144">
        <v>0</v>
      </c>
      <c r="D21" s="96">
        <v>7.3999999999999996E-2</v>
      </c>
      <c r="E21" s="715">
        <v>7.3999999999999996E-2</v>
      </c>
      <c r="F21" s="144">
        <v>1024.425</v>
      </c>
      <c r="G21" s="96">
        <v>0.61099999999999999</v>
      </c>
      <c r="H21" s="177">
        <v>-1023.814</v>
      </c>
    </row>
    <row r="22" spans="1:8" x14ac:dyDescent="0.2">
      <c r="A22" s="406"/>
      <c r="B22" s="544" t="s">
        <v>237</v>
      </c>
      <c r="C22" s="144">
        <v>56.76</v>
      </c>
      <c r="D22" s="96">
        <v>13.347</v>
      </c>
      <c r="E22" s="177">
        <v>-43.412999999999997</v>
      </c>
      <c r="F22" s="144">
        <v>648.00400000000002</v>
      </c>
      <c r="G22" s="96">
        <v>39.573999999999998</v>
      </c>
      <c r="H22" s="177">
        <v>-608.43000000000006</v>
      </c>
    </row>
    <row r="23" spans="1:8" x14ac:dyDescent="0.2">
      <c r="A23" s="406"/>
      <c r="B23" s="544" t="s">
        <v>238</v>
      </c>
      <c r="C23" s="96">
        <v>33.088000000000001</v>
      </c>
      <c r="D23" s="96">
        <v>49.561999999999998</v>
      </c>
      <c r="E23" s="177">
        <v>16.473999999999997</v>
      </c>
      <c r="F23" s="144">
        <v>201.93600000000001</v>
      </c>
      <c r="G23" s="141">
        <v>263.27000000000004</v>
      </c>
      <c r="H23" s="177">
        <v>61.334000000000032</v>
      </c>
    </row>
    <row r="24" spans="1:8" x14ac:dyDescent="0.2">
      <c r="A24" s="406"/>
      <c r="B24" s="667" t="s">
        <v>239</v>
      </c>
      <c r="C24" s="144">
        <v>248.82600000000002</v>
      </c>
      <c r="D24" s="141">
        <v>69.249000000000024</v>
      </c>
      <c r="E24" s="177">
        <v>-179.577</v>
      </c>
      <c r="F24" s="144">
        <v>1859.4250000000011</v>
      </c>
      <c r="G24" s="141">
        <v>1769.6700000000019</v>
      </c>
      <c r="H24" s="177">
        <v>-89.7549999999992</v>
      </c>
    </row>
    <row r="25" spans="1:8" x14ac:dyDescent="0.2">
      <c r="A25" s="647" t="s">
        <v>442</v>
      </c>
      <c r="C25" s="146">
        <v>953.93499999999995</v>
      </c>
      <c r="D25" s="146">
        <v>756.38499999999999</v>
      </c>
      <c r="E25" s="178">
        <v>-197.54999999999995</v>
      </c>
      <c r="F25" s="146">
        <v>10942.630000000001</v>
      </c>
      <c r="G25" s="146">
        <v>13205.129000000003</v>
      </c>
      <c r="H25" s="178">
        <v>2262.4990000000016</v>
      </c>
    </row>
    <row r="26" spans="1:8" x14ac:dyDescent="0.2">
      <c r="A26" s="666"/>
      <c r="B26" s="665" t="s">
        <v>210</v>
      </c>
      <c r="C26" s="144">
        <v>59.377000000000002</v>
      </c>
      <c r="D26" s="141">
        <v>0</v>
      </c>
      <c r="E26" s="179">
        <v>-59.377000000000002</v>
      </c>
      <c r="F26" s="144">
        <v>692.56899999999996</v>
      </c>
      <c r="G26" s="141">
        <v>65.838999999999999</v>
      </c>
      <c r="H26" s="179">
        <v>-626.73</v>
      </c>
    </row>
    <row r="27" spans="1:8" x14ac:dyDescent="0.2">
      <c r="A27" s="407"/>
      <c r="B27" s="544" t="s">
        <v>673</v>
      </c>
      <c r="C27" s="144">
        <v>0</v>
      </c>
      <c r="D27" s="144">
        <v>0</v>
      </c>
      <c r="E27" s="177">
        <v>0</v>
      </c>
      <c r="F27" s="96">
        <v>36.704000000000001</v>
      </c>
      <c r="G27" s="144">
        <v>189.08</v>
      </c>
      <c r="H27" s="177">
        <v>152.376</v>
      </c>
    </row>
    <row r="28" spans="1:8" x14ac:dyDescent="0.2">
      <c r="A28" s="407"/>
      <c r="B28" s="544" t="s">
        <v>240</v>
      </c>
      <c r="C28" s="144">
        <v>125.69</v>
      </c>
      <c r="D28" s="144">
        <v>0</v>
      </c>
      <c r="E28" s="715">
        <v>-125.69</v>
      </c>
      <c r="F28" s="144">
        <v>852.67399999999998</v>
      </c>
      <c r="G28" s="96">
        <v>144.881</v>
      </c>
      <c r="H28" s="177">
        <v>-707.79300000000001</v>
      </c>
    </row>
    <row r="29" spans="1:8" x14ac:dyDescent="0.2">
      <c r="A29" s="407"/>
      <c r="B29" s="544" t="s">
        <v>537</v>
      </c>
      <c r="C29" s="144">
        <v>0</v>
      </c>
      <c r="D29" s="144">
        <v>0</v>
      </c>
      <c r="E29" s="177">
        <v>0</v>
      </c>
      <c r="F29" s="144">
        <v>0</v>
      </c>
      <c r="G29" s="144">
        <v>120.74000000000002</v>
      </c>
      <c r="H29" s="177">
        <v>120.74000000000002</v>
      </c>
    </row>
    <row r="30" spans="1:8" x14ac:dyDescent="0.2">
      <c r="A30" s="407"/>
      <c r="B30" s="667" t="s">
        <v>521</v>
      </c>
      <c r="C30" s="144">
        <v>0</v>
      </c>
      <c r="D30" s="144">
        <v>0</v>
      </c>
      <c r="E30" s="177">
        <v>0</v>
      </c>
      <c r="F30" s="144">
        <v>410.09900000000016</v>
      </c>
      <c r="G30" s="141">
        <v>16.543000000000006</v>
      </c>
      <c r="H30" s="177">
        <v>-393.55600000000015</v>
      </c>
    </row>
    <row r="31" spans="1:8" x14ac:dyDescent="0.2">
      <c r="A31" s="647" t="s">
        <v>340</v>
      </c>
      <c r="C31" s="146">
        <v>185.06700000000001</v>
      </c>
      <c r="D31" s="146">
        <v>0</v>
      </c>
      <c r="E31" s="178">
        <v>-185.06700000000001</v>
      </c>
      <c r="F31" s="146">
        <v>1992.046</v>
      </c>
      <c r="G31" s="146">
        <v>537.08300000000008</v>
      </c>
      <c r="H31" s="178">
        <v>-1454.963</v>
      </c>
    </row>
    <row r="32" spans="1:8" x14ac:dyDescent="0.2">
      <c r="A32" s="666"/>
      <c r="B32" s="665" t="s">
        <v>213</v>
      </c>
      <c r="C32" s="144">
        <v>74.966999999999999</v>
      </c>
      <c r="D32" s="141">
        <v>0</v>
      </c>
      <c r="E32" s="179">
        <v>-74.966999999999999</v>
      </c>
      <c r="F32" s="144">
        <v>1213.5989999999999</v>
      </c>
      <c r="G32" s="141">
        <v>81.633999999999986</v>
      </c>
      <c r="H32" s="179">
        <v>-1131.9649999999999</v>
      </c>
    </row>
    <row r="33" spans="1:8" x14ac:dyDescent="0.2">
      <c r="A33" s="407"/>
      <c r="B33" s="544" t="s">
        <v>216</v>
      </c>
      <c r="C33" s="144">
        <v>0</v>
      </c>
      <c r="D33" s="144">
        <v>0</v>
      </c>
      <c r="E33" s="177">
        <v>0</v>
      </c>
      <c r="F33" s="144">
        <v>176.94</v>
      </c>
      <c r="G33" s="144">
        <v>82.988</v>
      </c>
      <c r="H33" s="177">
        <v>-93.951999999999998</v>
      </c>
    </row>
    <row r="34" spans="1:8" x14ac:dyDescent="0.2">
      <c r="A34" s="407"/>
      <c r="B34" s="544" t="s">
        <v>241</v>
      </c>
      <c r="C34" s="144">
        <v>6.5220000000000002</v>
      </c>
      <c r="D34" s="144">
        <v>187.471</v>
      </c>
      <c r="E34" s="177">
        <v>180.94900000000001</v>
      </c>
      <c r="F34" s="144">
        <v>99.64500000000001</v>
      </c>
      <c r="G34" s="144">
        <v>3220.3450000000003</v>
      </c>
      <c r="H34" s="177">
        <v>3120.7000000000003</v>
      </c>
    </row>
    <row r="35" spans="1:8" x14ac:dyDescent="0.2">
      <c r="A35" s="407"/>
      <c r="B35" s="544" t="s">
        <v>218</v>
      </c>
      <c r="C35" s="144">
        <v>0</v>
      </c>
      <c r="D35" s="96">
        <v>31.134</v>
      </c>
      <c r="E35" s="715">
        <v>31.134</v>
      </c>
      <c r="F35" s="144">
        <v>46.511000000000003</v>
      </c>
      <c r="G35" s="144">
        <v>506.286</v>
      </c>
      <c r="H35" s="177">
        <v>459.77499999999998</v>
      </c>
    </row>
    <row r="36" spans="1:8" x14ac:dyDescent="0.2">
      <c r="A36" s="407"/>
      <c r="B36" s="667" t="s">
        <v>219</v>
      </c>
      <c r="C36" s="144">
        <v>30.004000000000005</v>
      </c>
      <c r="D36" s="144">
        <v>56.216999999999985</v>
      </c>
      <c r="E36" s="177">
        <v>26.21299999999998</v>
      </c>
      <c r="F36" s="144">
        <v>62.347999999999956</v>
      </c>
      <c r="G36" s="144">
        <v>796.0270000000005</v>
      </c>
      <c r="H36" s="177">
        <v>733.67900000000054</v>
      </c>
    </row>
    <row r="37" spans="1:8" x14ac:dyDescent="0.2">
      <c r="A37" s="647" t="s">
        <v>443</v>
      </c>
      <c r="C37" s="146">
        <v>111.49300000000001</v>
      </c>
      <c r="D37" s="146">
        <v>274.822</v>
      </c>
      <c r="E37" s="178">
        <v>163.32900000000001</v>
      </c>
      <c r="F37" s="146">
        <v>1599.0429999999999</v>
      </c>
      <c r="G37" s="146">
        <v>4687.2800000000007</v>
      </c>
      <c r="H37" s="178">
        <v>3088.237000000001</v>
      </c>
    </row>
    <row r="38" spans="1:8" x14ac:dyDescent="0.2">
      <c r="A38" s="666"/>
      <c r="B38" s="665" t="s">
        <v>538</v>
      </c>
      <c r="C38" s="144">
        <v>57.901000000000003</v>
      </c>
      <c r="D38" s="141">
        <v>0</v>
      </c>
      <c r="E38" s="179">
        <v>-57.901000000000003</v>
      </c>
      <c r="F38" s="144">
        <v>280.32499999999999</v>
      </c>
      <c r="G38" s="141">
        <v>86.991</v>
      </c>
      <c r="H38" s="179">
        <v>-193.334</v>
      </c>
    </row>
    <row r="39" spans="1:8" x14ac:dyDescent="0.2">
      <c r="A39" s="407"/>
      <c r="B39" s="544" t="s">
        <v>641</v>
      </c>
      <c r="C39" s="144">
        <v>13.192</v>
      </c>
      <c r="D39" s="144">
        <v>0</v>
      </c>
      <c r="E39" s="177">
        <v>-13.192</v>
      </c>
      <c r="F39" s="412">
        <v>179.95400000000001</v>
      </c>
      <c r="G39" s="144">
        <v>18.739999999999998</v>
      </c>
      <c r="H39" s="177">
        <v>-161.214</v>
      </c>
    </row>
    <row r="40" spans="1:8" x14ac:dyDescent="0.2">
      <c r="A40" s="407"/>
      <c r="B40" s="544" t="s">
        <v>628</v>
      </c>
      <c r="C40" s="144">
        <v>0</v>
      </c>
      <c r="D40" s="144">
        <v>0</v>
      </c>
      <c r="E40" s="177">
        <v>0</v>
      </c>
      <c r="F40" s="144">
        <v>0</v>
      </c>
      <c r="G40" s="144">
        <v>286.61899999999997</v>
      </c>
      <c r="H40" s="177">
        <v>286.61899999999997</v>
      </c>
    </row>
    <row r="41" spans="1:8" x14ac:dyDescent="0.2">
      <c r="A41" s="407"/>
      <c r="B41" s="544" t="s">
        <v>576</v>
      </c>
      <c r="C41" s="144">
        <v>18.141999999999999</v>
      </c>
      <c r="D41" s="144">
        <v>0</v>
      </c>
      <c r="E41" s="711">
        <v>-18.141999999999999</v>
      </c>
      <c r="F41" s="412">
        <v>167.23099999999999</v>
      </c>
      <c r="G41" s="144">
        <v>140.70400000000001</v>
      </c>
      <c r="H41" s="177">
        <v>-26.526999999999987</v>
      </c>
    </row>
    <row r="42" spans="1:8" x14ac:dyDescent="0.2">
      <c r="A42" s="407"/>
      <c r="B42" s="544" t="s">
        <v>634</v>
      </c>
      <c r="C42" s="144">
        <v>0</v>
      </c>
      <c r="D42" s="144">
        <v>0</v>
      </c>
      <c r="E42" s="177">
        <v>0</v>
      </c>
      <c r="F42" s="144">
        <v>21.728000000000002</v>
      </c>
      <c r="G42" s="144">
        <v>66.027000000000001</v>
      </c>
      <c r="H42" s="177">
        <v>44.298999999999999</v>
      </c>
    </row>
    <row r="43" spans="1:8" x14ac:dyDescent="0.2">
      <c r="A43" s="407"/>
      <c r="B43" s="667" t="s">
        <v>242</v>
      </c>
      <c r="C43" s="144">
        <v>42.155000000000015</v>
      </c>
      <c r="D43" s="96">
        <v>1.3999999999999999E-2</v>
      </c>
      <c r="E43" s="715">
        <v>-42.141000000000012</v>
      </c>
      <c r="F43" s="412">
        <v>77.593000000000075</v>
      </c>
      <c r="G43" s="144">
        <v>65.380999999999858</v>
      </c>
      <c r="H43" s="179">
        <v>-12.212000000000216</v>
      </c>
    </row>
    <row r="44" spans="1:8" x14ac:dyDescent="0.2">
      <c r="A44" s="497" t="s">
        <v>458</v>
      </c>
      <c r="B44" s="485"/>
      <c r="C44" s="146">
        <v>131.39000000000001</v>
      </c>
      <c r="D44" s="710">
        <v>1.3999999999999999E-2</v>
      </c>
      <c r="E44" s="178">
        <v>-131.376</v>
      </c>
      <c r="F44" s="146">
        <v>726.83100000000002</v>
      </c>
      <c r="G44" s="146">
        <v>664.46199999999988</v>
      </c>
      <c r="H44" s="178">
        <v>-62.369000000000142</v>
      </c>
    </row>
    <row r="45" spans="1:8" x14ac:dyDescent="0.2">
      <c r="A45" s="150" t="s">
        <v>114</v>
      </c>
      <c r="B45" s="150"/>
      <c r="C45" s="150">
        <v>1494.123</v>
      </c>
      <c r="D45" s="180">
        <v>1561.5219999999999</v>
      </c>
      <c r="E45" s="150">
        <v>67.398999999999887</v>
      </c>
      <c r="F45" s="150">
        <v>16784.458999999995</v>
      </c>
      <c r="G45" s="180">
        <v>22570.784000000003</v>
      </c>
      <c r="H45" s="150">
        <v>5786.325000000008</v>
      </c>
    </row>
    <row r="46" spans="1:8" x14ac:dyDescent="0.2">
      <c r="A46" s="232" t="s">
        <v>444</v>
      </c>
      <c r="B46" s="152"/>
      <c r="C46" s="152">
        <v>260.03399999999999</v>
      </c>
      <c r="D46" s="745">
        <v>0.09</v>
      </c>
      <c r="E46" s="152">
        <v>-259.94400000000002</v>
      </c>
      <c r="F46" s="152">
        <v>2935.7819999999997</v>
      </c>
      <c r="G46" s="152">
        <v>462.387</v>
      </c>
      <c r="H46" s="152">
        <v>-2473.3949999999995</v>
      </c>
    </row>
    <row r="47" spans="1:8" x14ac:dyDescent="0.2">
      <c r="A47" s="232" t="s">
        <v>445</v>
      </c>
      <c r="B47" s="152"/>
      <c r="C47" s="152">
        <v>1234.0889999999999</v>
      </c>
      <c r="D47" s="744">
        <v>1561.432</v>
      </c>
      <c r="E47" s="152">
        <v>327.34300000000007</v>
      </c>
      <c r="F47" s="152">
        <v>13848.676999999996</v>
      </c>
      <c r="G47" s="152">
        <v>22108.397000000004</v>
      </c>
      <c r="H47" s="152">
        <v>8259.7200000000084</v>
      </c>
    </row>
    <row r="48" spans="1:8" x14ac:dyDescent="0.2">
      <c r="A48" s="489" t="s">
        <v>446</v>
      </c>
      <c r="B48" s="154"/>
      <c r="C48" s="154">
        <v>755.27499999999998</v>
      </c>
      <c r="D48" s="154">
        <v>1002.66</v>
      </c>
      <c r="E48" s="154">
        <v>247.38499999999999</v>
      </c>
      <c r="F48" s="154">
        <v>9111.1650000000027</v>
      </c>
      <c r="G48" s="154">
        <v>14243.112000000003</v>
      </c>
      <c r="H48" s="154">
        <v>5131.9470000000001</v>
      </c>
    </row>
    <row r="49" spans="1:147" x14ac:dyDescent="0.2">
      <c r="A49" s="489" t="s">
        <v>447</v>
      </c>
      <c r="B49" s="154"/>
      <c r="C49" s="154">
        <v>738.84800000000007</v>
      </c>
      <c r="D49" s="154">
        <v>558.86199999999997</v>
      </c>
      <c r="E49" s="154">
        <v>-179.9860000000001</v>
      </c>
      <c r="F49" s="154">
        <v>7673.2939999999926</v>
      </c>
      <c r="G49" s="154">
        <v>8327.6720000000005</v>
      </c>
      <c r="H49" s="154">
        <v>654.37800000000789</v>
      </c>
    </row>
    <row r="50" spans="1:147" x14ac:dyDescent="0.2">
      <c r="A50" s="490" t="s">
        <v>700</v>
      </c>
      <c r="B50" s="487"/>
      <c r="C50" s="487">
        <v>594.09099999999989</v>
      </c>
      <c r="D50" s="475">
        <v>593.43700000000001</v>
      </c>
      <c r="E50" s="488">
        <v>-0.65399999999988268</v>
      </c>
      <c r="F50" s="488">
        <v>7366.2090000000007</v>
      </c>
      <c r="G50" s="488">
        <v>10744.125000000002</v>
      </c>
      <c r="H50" s="488">
        <v>3377.9160000000011</v>
      </c>
    </row>
    <row r="51" spans="1:147" x14ac:dyDescent="0.2">
      <c r="B51" s="84"/>
      <c r="C51" s="84"/>
      <c r="D51" s="84"/>
      <c r="E51" s="84"/>
      <c r="F51" s="84"/>
      <c r="G51" s="84"/>
      <c r="H51" s="161" t="s">
        <v>220</v>
      </c>
    </row>
    <row r="52" spans="1:147" x14ac:dyDescent="0.2">
      <c r="A52" s="437" t="s">
        <v>632</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437" t="s">
        <v>531</v>
      </c>
      <c r="B53" s="84"/>
      <c r="C53" s="84"/>
      <c r="D53" s="84"/>
      <c r="E53" s="84"/>
      <c r="F53" s="84"/>
      <c r="G53" s="84"/>
      <c r="H53" s="84"/>
    </row>
    <row r="54" spans="1:147" x14ac:dyDescent="0.2">
      <c r="C54" s="182"/>
      <c r="D54" s="182"/>
      <c r="E54" s="182"/>
      <c r="F54" s="182"/>
      <c r="G54" s="182"/>
    </row>
  </sheetData>
  <sortState ref="B11:H11">
    <sortCondition ref="B11"/>
  </sortState>
  <mergeCells count="4">
    <mergeCell ref="A3:A4"/>
    <mergeCell ref="C3:E3"/>
    <mergeCell ref="F3:H3"/>
    <mergeCell ref="B3:B4"/>
  </mergeCells>
  <conditionalFormatting sqref="C23">
    <cfRule type="cellIs" dxfId="155" priority="63" operator="between">
      <formula>0</formula>
      <formula>0.5</formula>
    </cfRule>
    <cfRule type="cellIs" dxfId="154" priority="64" operator="between">
      <formula>0</formula>
      <formula>0.49</formula>
    </cfRule>
  </conditionalFormatting>
  <conditionalFormatting sqref="D22:D23">
    <cfRule type="cellIs" dxfId="153" priority="61" operator="between">
      <formula>0</formula>
      <formula>0.5</formula>
    </cfRule>
    <cfRule type="cellIs" dxfId="152" priority="62" operator="between">
      <formula>0</formula>
      <formula>0.49</formula>
    </cfRule>
  </conditionalFormatting>
  <conditionalFormatting sqref="G28">
    <cfRule type="cellIs" dxfId="151" priority="59" operator="between">
      <formula>0</formula>
      <formula>0.5</formula>
    </cfRule>
    <cfRule type="cellIs" dxfId="150" priority="60" operator="between">
      <formula>0</formula>
      <formula>0.49</formula>
    </cfRule>
  </conditionalFormatting>
  <conditionalFormatting sqref="G9">
    <cfRule type="cellIs" dxfId="149" priority="51" operator="between">
      <formula>0</formula>
      <formula>0.5</formula>
    </cfRule>
    <cfRule type="cellIs" dxfId="148" priority="52" operator="between">
      <formula>0</formula>
      <formula>0.49</formula>
    </cfRule>
  </conditionalFormatting>
  <conditionalFormatting sqref="D44">
    <cfRule type="cellIs" dxfId="147" priority="47" operator="between">
      <formula>0</formula>
      <formula>0.5</formula>
    </cfRule>
    <cfRule type="cellIs" dxfId="146" priority="48" operator="between">
      <formula>0</formula>
      <formula>0.49</formula>
    </cfRule>
  </conditionalFormatting>
  <conditionalFormatting sqref="E41">
    <cfRule type="cellIs" dxfId="145" priority="43" operator="between">
      <formula>0</formula>
      <formula>0.5</formula>
    </cfRule>
    <cfRule type="cellIs" dxfId="144" priority="44" operator="between">
      <formula>0</formula>
      <formula>0.49</formula>
    </cfRule>
  </conditionalFormatting>
  <conditionalFormatting sqref="G21">
    <cfRule type="cellIs" dxfId="143" priority="41" operator="between">
      <formula>0</formula>
      <formula>0.5</formula>
    </cfRule>
    <cfRule type="cellIs" dxfId="142" priority="42" operator="between">
      <formula>0</formula>
      <formula>0.49</formula>
    </cfRule>
  </conditionalFormatting>
  <conditionalFormatting sqref="E18">
    <cfRule type="cellIs" dxfId="141" priority="39" operator="between">
      <formula>0</formula>
      <formula>0.5</formula>
    </cfRule>
    <cfRule type="cellIs" dxfId="140" priority="40" operator="between">
      <formula>0</formula>
      <formula>0.49</formula>
    </cfRule>
  </conditionalFormatting>
  <conditionalFormatting sqref="E7">
    <cfRule type="cellIs" dxfId="139" priority="33" operator="between">
      <formula>0</formula>
      <formula>0.5</formula>
    </cfRule>
    <cfRule type="cellIs" dxfId="138" priority="34" operator="between">
      <formula>0</formula>
      <formula>0.49</formula>
    </cfRule>
  </conditionalFormatting>
  <conditionalFormatting sqref="D17:E17">
    <cfRule type="cellIs" dxfId="137" priority="31" operator="between">
      <formula>0</formula>
      <formula>0.5</formula>
    </cfRule>
    <cfRule type="cellIs" dxfId="136" priority="32" operator="between">
      <formula>0</formula>
      <formula>0.49</formula>
    </cfRule>
  </conditionalFormatting>
  <conditionalFormatting sqref="E28">
    <cfRule type="cellIs" dxfId="135" priority="29" operator="between">
      <formula>0</formula>
      <formula>0.5</formula>
    </cfRule>
    <cfRule type="cellIs" dxfId="134" priority="30" operator="between">
      <formula>0</formula>
      <formula>0.49</formula>
    </cfRule>
  </conditionalFormatting>
  <conditionalFormatting sqref="D43">
    <cfRule type="cellIs" dxfId="133" priority="25" operator="between">
      <formula>0</formula>
      <formula>0.5</formula>
    </cfRule>
    <cfRule type="cellIs" dxfId="132" priority="26" operator="between">
      <formula>0</formula>
      <formula>0.49</formula>
    </cfRule>
  </conditionalFormatting>
  <conditionalFormatting sqref="E43">
    <cfRule type="cellIs" dxfId="131" priority="23" operator="between">
      <formula>0</formula>
      <formula>0.5</formula>
    </cfRule>
    <cfRule type="cellIs" dxfId="130" priority="24" operator="between">
      <formula>0</formula>
      <formula>0.49</formula>
    </cfRule>
  </conditionalFormatting>
  <conditionalFormatting sqref="G22">
    <cfRule type="cellIs" dxfId="129" priority="21" operator="between">
      <formula>0</formula>
      <formula>0.5</formula>
    </cfRule>
    <cfRule type="cellIs" dxfId="128" priority="22" operator="between">
      <formula>0</formula>
      <formula>0.49</formula>
    </cfRule>
  </conditionalFormatting>
  <conditionalFormatting sqref="F27">
    <cfRule type="cellIs" dxfId="127" priority="17" operator="between">
      <formula>0</formula>
      <formula>0.5</formula>
    </cfRule>
    <cfRule type="cellIs" dxfId="126" priority="18" operator="between">
      <formula>0</formula>
      <formula>0.49</formula>
    </cfRule>
  </conditionalFormatting>
  <conditionalFormatting sqref="D21:E21">
    <cfRule type="cellIs" dxfId="125" priority="9" operator="between">
      <formula>0</formula>
      <formula>0.5</formula>
    </cfRule>
    <cfRule type="cellIs" dxfId="124" priority="10" operator="between">
      <formula>0</formula>
      <formula>0.49</formula>
    </cfRule>
  </conditionalFormatting>
  <conditionalFormatting sqref="D35:E35">
    <cfRule type="cellIs" dxfId="123" priority="7" operator="between">
      <formula>0</formula>
      <formula>0.5</formula>
    </cfRule>
    <cfRule type="cellIs" dxfId="122" priority="8" operator="between">
      <formula>0</formula>
      <formula>0.49</formula>
    </cfRule>
  </conditionalFormatting>
  <conditionalFormatting sqref="C15">
    <cfRule type="cellIs" dxfId="121" priority="3" operator="between">
      <formula>0</formula>
      <formula>0.5</formula>
    </cfRule>
    <cfRule type="cellIs" dxfId="120" priority="4" operator="between">
      <formula>0</formula>
      <formula>0.49</formula>
    </cfRule>
  </conditionalFormatting>
  <conditionalFormatting sqref="D46">
    <cfRule type="cellIs" dxfId="119" priority="1" operator="between">
      <formula>0</formula>
      <formula>0.5</formula>
    </cfRule>
    <cfRule type="cellIs" dxfId="118"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AI115"/>
  <sheetViews>
    <sheetView workbookViewId="0">
      <selection activeCell="F11" sqref="F11"/>
    </sheetView>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68">
        <f>INDICE!A3</f>
        <v>44682</v>
      </c>
      <c r="C3" s="769"/>
      <c r="D3" s="769" t="s">
        <v>115</v>
      </c>
      <c r="E3" s="769"/>
      <c r="F3" s="769" t="s">
        <v>116</v>
      </c>
      <c r="G3" s="769"/>
      <c r="H3" s="769"/>
    </row>
    <row r="4" spans="1:8" x14ac:dyDescent="0.2">
      <c r="A4" s="66"/>
      <c r="B4" s="82" t="s">
        <v>47</v>
      </c>
      <c r="C4" s="82" t="s">
        <v>448</v>
      </c>
      <c r="D4" s="82" t="s">
        <v>47</v>
      </c>
      <c r="E4" s="82" t="s">
        <v>448</v>
      </c>
      <c r="F4" s="82" t="s">
        <v>47</v>
      </c>
      <c r="G4" s="83" t="s">
        <v>448</v>
      </c>
      <c r="H4" s="83" t="s">
        <v>121</v>
      </c>
    </row>
    <row r="5" spans="1:8" x14ac:dyDescent="0.2">
      <c r="A5" s="1" t="s">
        <v>584</v>
      </c>
      <c r="B5" s="594">
        <v>0</v>
      </c>
      <c r="C5" s="187">
        <v>-100</v>
      </c>
      <c r="D5" s="683">
        <v>0</v>
      </c>
      <c r="E5" s="187">
        <v>-100</v>
      </c>
      <c r="F5" s="95">
        <v>0.216</v>
      </c>
      <c r="G5" s="187">
        <v>-96.086247508606633</v>
      </c>
      <c r="H5" s="483">
        <v>16.426355174301879</v>
      </c>
    </row>
    <row r="6" spans="1:8" x14ac:dyDescent="0.2">
      <c r="A6" s="1" t="s">
        <v>244</v>
      </c>
      <c r="B6" s="594">
        <v>0</v>
      </c>
      <c r="C6" s="73">
        <v>-100</v>
      </c>
      <c r="D6" s="683">
        <v>0</v>
      </c>
      <c r="E6" s="187">
        <v>-100</v>
      </c>
      <c r="F6" s="95">
        <v>0.13400000000000001</v>
      </c>
      <c r="G6" s="187">
        <v>-97.727272727272734</v>
      </c>
      <c r="H6" s="483">
        <v>10.190424043316906</v>
      </c>
    </row>
    <row r="7" spans="1:8" x14ac:dyDescent="0.2">
      <c r="A7" s="1" t="s">
        <v>245</v>
      </c>
      <c r="B7" s="594">
        <v>0</v>
      </c>
      <c r="C7" s="73">
        <v>-100</v>
      </c>
      <c r="D7" s="683">
        <v>0</v>
      </c>
      <c r="E7" s="187">
        <v>-100</v>
      </c>
      <c r="F7" s="95">
        <v>7.3999999999999996E-2</v>
      </c>
      <c r="G7" s="187">
        <v>-94.618181818181824</v>
      </c>
      <c r="H7" s="483">
        <v>5.627547606010828</v>
      </c>
    </row>
    <row r="8" spans="1:8" x14ac:dyDescent="0.2">
      <c r="A8" t="s">
        <v>612</v>
      </c>
      <c r="B8" s="594">
        <v>7.0000000000000007E-2</v>
      </c>
      <c r="C8" s="73">
        <v>-28.263988522238165</v>
      </c>
      <c r="D8" s="95">
        <v>0.34338000000000002</v>
      </c>
      <c r="E8" s="187">
        <v>-33.922179886849094</v>
      </c>
      <c r="F8" s="95">
        <v>0.89095999999999997</v>
      </c>
      <c r="G8" s="187">
        <v>-23.035192895768905</v>
      </c>
      <c r="H8" s="483">
        <v>67.755673176370379</v>
      </c>
    </row>
    <row r="9" spans="1:8" x14ac:dyDescent="0.2">
      <c r="A9" s="189" t="s">
        <v>246</v>
      </c>
      <c r="B9" s="188">
        <v>7.0000000000000007E-2</v>
      </c>
      <c r="C9" s="189">
        <v>-92.636074817479852</v>
      </c>
      <c r="D9" s="188">
        <v>0.34338000000000002</v>
      </c>
      <c r="E9" s="189">
        <v>-92.910732792970606</v>
      </c>
      <c r="F9" s="188">
        <v>1.3149600000000001</v>
      </c>
      <c r="G9" s="189">
        <v>-90.572154962638791</v>
      </c>
      <c r="H9" s="189">
        <v>100</v>
      </c>
    </row>
    <row r="10" spans="1:8" x14ac:dyDescent="0.2">
      <c r="A10" s="568" t="s">
        <v>247</v>
      </c>
      <c r="B10" s="703">
        <f>B9/'Consumo PP'!B11*100</f>
        <v>1.3933650242663081E-3</v>
      </c>
      <c r="C10" s="633"/>
      <c r="D10" s="703">
        <f>D9/'Consumo PP'!D11*100</f>
        <v>1.4563916352279341E-3</v>
      </c>
      <c r="E10" s="633"/>
      <c r="F10" s="703">
        <f>F9/'Consumo PP'!F11*100</f>
        <v>2.3390920168510181E-3</v>
      </c>
      <c r="G10" s="568"/>
      <c r="H10" s="632"/>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91"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D5:D8 B5:B8">
    <cfRule type="cellIs" dxfId="117" priority="75" operator="between">
      <formula>0.00001</formula>
      <formula>0.499</formula>
    </cfRule>
  </conditionalFormatting>
  <conditionalFormatting sqref="F5:F6">
    <cfRule type="cellIs" dxfId="116" priority="73" operator="between">
      <formula>0.00001</formula>
      <formula>0.499</formula>
    </cfRule>
  </conditionalFormatting>
  <conditionalFormatting sqref="G5">
    <cfRule type="cellIs" dxfId="115" priority="72" operator="between">
      <formula>0.00001</formula>
      <formula>0.499</formula>
    </cfRule>
  </conditionalFormatting>
  <conditionalFormatting sqref="D7 B7">
    <cfRule type="cellIs" dxfId="114" priority="54" operator="between">
      <formula>0.00001</formula>
      <formula>0.499</formula>
    </cfRule>
  </conditionalFormatting>
  <conditionalFormatting sqref="D7">
    <cfRule type="cellIs" dxfId="113" priority="48" operator="between">
      <formula>0.00001</formula>
      <formula>0.499</formula>
    </cfRule>
  </conditionalFormatting>
  <conditionalFormatting sqref="D8 B8">
    <cfRule type="cellIs" dxfId="112" priority="52" operator="between">
      <formula>0.00001</formula>
      <formula>0.499</formula>
    </cfRule>
  </conditionalFormatting>
  <conditionalFormatting sqref="B5">
    <cfRule type="cellIs" dxfId="111" priority="49" operator="between">
      <formula>0.00001</formula>
      <formula>0.499</formula>
    </cfRule>
  </conditionalFormatting>
  <conditionalFormatting sqref="B5">
    <cfRule type="cellIs" dxfId="110" priority="50" operator="between">
      <formula>0.00001</formula>
      <formula>0.499</formula>
    </cfRule>
  </conditionalFormatting>
  <conditionalFormatting sqref="F8">
    <cfRule type="cellIs" dxfId="109" priority="44" operator="between">
      <formula>0.00001</formula>
      <formula>0.499</formula>
    </cfRule>
  </conditionalFormatting>
  <conditionalFormatting sqref="F8">
    <cfRule type="cellIs" dxfId="108" priority="43" operator="between">
      <formula>0.00001</formula>
      <formula>0.499</formula>
    </cfRule>
  </conditionalFormatting>
  <conditionalFormatting sqref="B6">
    <cfRule type="cellIs" dxfId="107" priority="41" operator="between">
      <formula>0.00001</formula>
      <formula>0.499</formula>
    </cfRule>
  </conditionalFormatting>
  <conditionalFormatting sqref="B6">
    <cfRule type="cellIs" dxfId="106" priority="40" operator="between">
      <formula>0.00001</formula>
      <formula>0.499</formula>
    </cfRule>
  </conditionalFormatting>
  <conditionalFormatting sqref="B6">
    <cfRule type="cellIs" dxfId="105" priority="39" operator="between">
      <formula>0.00001</formula>
      <formula>0.499</formula>
    </cfRule>
  </conditionalFormatting>
  <conditionalFormatting sqref="D5:D7">
    <cfRule type="cellIs" dxfId="104" priority="19" operator="between">
      <formula>0.00001</formula>
      <formula>0.499</formula>
    </cfRule>
  </conditionalFormatting>
  <conditionalFormatting sqref="D5:D7">
    <cfRule type="cellIs" dxfId="103" priority="18" operator="between">
      <formula>0.00001</formula>
      <formula>0.499</formula>
    </cfRule>
  </conditionalFormatting>
  <conditionalFormatting sqref="D5:D7">
    <cfRule type="cellIs" dxfId="102" priority="17" operator="between">
      <formula>0.00001</formula>
      <formula>0.499</formula>
    </cfRule>
  </conditionalFormatting>
  <conditionalFormatting sqref="D5:D7">
    <cfRule type="cellIs" dxfId="101" priority="16" operator="between">
      <formula>0.00001</formula>
      <formula>0.499</formula>
    </cfRule>
  </conditionalFormatting>
  <conditionalFormatting sqref="F7">
    <cfRule type="cellIs" dxfId="100" priority="2" operator="between">
      <formula>0.00001</formula>
      <formula>0.499</formula>
    </cfRule>
  </conditionalFormatting>
  <conditionalFormatting sqref="F7">
    <cfRule type="cellIs" dxfId="99"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8"/>
      <c r="C1" s="1"/>
      <c r="D1" s="1"/>
      <c r="E1" s="1"/>
      <c r="F1" s="1"/>
      <c r="G1" s="1"/>
    </row>
    <row r="2" spans="1:7" x14ac:dyDescent="0.2">
      <c r="A2" s="1"/>
      <c r="B2" s="1"/>
      <c r="C2" s="1"/>
      <c r="D2" s="1"/>
      <c r="E2" s="1"/>
      <c r="F2" s="1"/>
      <c r="G2" s="55" t="s">
        <v>151</v>
      </c>
    </row>
    <row r="3" spans="1:7" x14ac:dyDescent="0.2">
      <c r="A3" s="56"/>
      <c r="B3" s="771">
        <f>INDICE!A3</f>
        <v>44682</v>
      </c>
      <c r="C3" s="771"/>
      <c r="D3" s="770" t="s">
        <v>115</v>
      </c>
      <c r="E3" s="770"/>
      <c r="F3" s="770" t="s">
        <v>116</v>
      </c>
      <c r="G3" s="770"/>
    </row>
    <row r="4" spans="1:7" x14ac:dyDescent="0.2">
      <c r="A4" s="66"/>
      <c r="B4" s="621" t="s">
        <v>47</v>
      </c>
      <c r="C4" s="197" t="s">
        <v>448</v>
      </c>
      <c r="D4" s="621" t="s">
        <v>47</v>
      </c>
      <c r="E4" s="197" t="s">
        <v>448</v>
      </c>
      <c r="F4" s="621" t="s">
        <v>47</v>
      </c>
      <c r="G4" s="197" t="s">
        <v>448</v>
      </c>
    </row>
    <row r="5" spans="1:7" ht="15" x14ac:dyDescent="0.25">
      <c r="A5" s="423" t="s">
        <v>114</v>
      </c>
      <c r="B5" s="426">
        <v>5827.9049999999997</v>
      </c>
      <c r="C5" s="424">
        <v>22.928215543838608</v>
      </c>
      <c r="D5" s="425">
        <v>26419.597999999998</v>
      </c>
      <c r="E5" s="424">
        <v>16.380587933545733</v>
      </c>
      <c r="F5" s="427">
        <v>62770.870999999999</v>
      </c>
      <c r="G5" s="424">
        <v>14.769405281677997</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zoomScaleNormal="100" workbookViewId="0">
      <selection activeCell="B18" sqref="B18"/>
    </sheetView>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68">
        <f>INDICE!A3</f>
        <v>44682</v>
      </c>
      <c r="C3" s="769"/>
      <c r="D3" s="769" t="s">
        <v>115</v>
      </c>
      <c r="E3" s="769"/>
      <c r="F3" s="769" t="s">
        <v>116</v>
      </c>
      <c r="G3" s="769"/>
      <c r="H3" s="769"/>
    </row>
    <row r="4" spans="1:8" x14ac:dyDescent="0.2">
      <c r="A4" s="66"/>
      <c r="B4" s="63" t="s">
        <v>47</v>
      </c>
      <c r="C4" s="63" t="s">
        <v>421</v>
      </c>
      <c r="D4" s="63" t="s">
        <v>47</v>
      </c>
      <c r="E4" s="63" t="s">
        <v>421</v>
      </c>
      <c r="F4" s="63" t="s">
        <v>47</v>
      </c>
      <c r="G4" s="64" t="s">
        <v>421</v>
      </c>
      <c r="H4" s="64" t="s">
        <v>121</v>
      </c>
    </row>
    <row r="5" spans="1:8" x14ac:dyDescent="0.2">
      <c r="A5" s="3" t="s">
        <v>513</v>
      </c>
      <c r="B5" s="307">
        <v>88.462999999999994</v>
      </c>
      <c r="C5" s="72">
        <v>-3.7556438013382065</v>
      </c>
      <c r="D5" s="71">
        <v>535.29300000000001</v>
      </c>
      <c r="E5" s="72">
        <v>25.806246915321157</v>
      </c>
      <c r="F5" s="71">
        <v>1349.7729999999999</v>
      </c>
      <c r="G5" s="72">
        <v>42.307562546784879</v>
      </c>
      <c r="H5" s="310">
        <v>2.1820716033524254</v>
      </c>
    </row>
    <row r="6" spans="1:8" x14ac:dyDescent="0.2">
      <c r="A6" s="3" t="s">
        <v>48</v>
      </c>
      <c r="B6" s="308">
        <v>878.39499999999998</v>
      </c>
      <c r="C6" s="59">
        <v>14.289375997793302</v>
      </c>
      <c r="D6" s="58">
        <v>4076.6509999999998</v>
      </c>
      <c r="E6" s="59">
        <v>10.835845048174352</v>
      </c>
      <c r="F6" s="58">
        <v>10066.411</v>
      </c>
      <c r="G6" s="59">
        <v>21.377085337412343</v>
      </c>
      <c r="H6" s="311">
        <v>16.27357310508841</v>
      </c>
    </row>
    <row r="7" spans="1:8" x14ac:dyDescent="0.2">
      <c r="A7" s="3" t="s">
        <v>49</v>
      </c>
      <c r="B7" s="308">
        <v>938.69499999999994</v>
      </c>
      <c r="C7" s="59">
        <v>37.717518401312169</v>
      </c>
      <c r="D7" s="58">
        <v>4083.4110000000001</v>
      </c>
      <c r="E7" s="59">
        <v>26.830194785731994</v>
      </c>
      <c r="F7" s="58">
        <v>9558.125</v>
      </c>
      <c r="G7" s="59">
        <v>26.564054636609146</v>
      </c>
      <c r="H7" s="311">
        <v>15.451867198256968</v>
      </c>
    </row>
    <row r="8" spans="1:8" x14ac:dyDescent="0.2">
      <c r="A8" s="3" t="s">
        <v>122</v>
      </c>
      <c r="B8" s="308">
        <v>2403.703</v>
      </c>
      <c r="C8" s="59">
        <v>29.509092349129396</v>
      </c>
      <c r="D8" s="58">
        <v>10797.591999999999</v>
      </c>
      <c r="E8" s="59">
        <v>10.465028486895196</v>
      </c>
      <c r="F8" s="58">
        <v>25329.381000000001</v>
      </c>
      <c r="G8" s="59">
        <v>7.1341815454853572</v>
      </c>
      <c r="H8" s="311">
        <v>40.948013488634366</v>
      </c>
    </row>
    <row r="9" spans="1:8" x14ac:dyDescent="0.2">
      <c r="A9" s="3" t="s">
        <v>123</v>
      </c>
      <c r="B9" s="308">
        <v>282.89499999999998</v>
      </c>
      <c r="C9" s="59">
        <v>17.536956864960977</v>
      </c>
      <c r="D9" s="58">
        <v>1444.0809999999999</v>
      </c>
      <c r="E9" s="59">
        <v>136.3409468819147</v>
      </c>
      <c r="F9" s="58">
        <v>3477.6849999999999</v>
      </c>
      <c r="G9" s="73">
        <v>109.55590370883674</v>
      </c>
      <c r="H9" s="311">
        <v>5.6220991854961397</v>
      </c>
    </row>
    <row r="10" spans="1:8" x14ac:dyDescent="0.2">
      <c r="A10" s="66" t="s">
        <v>604</v>
      </c>
      <c r="B10" s="309">
        <v>1071.4690000000001</v>
      </c>
      <c r="C10" s="75">
        <v>5.3809264348055299</v>
      </c>
      <c r="D10" s="74">
        <v>5008.0339999999987</v>
      </c>
      <c r="E10" s="75">
        <v>9.9317672553069372</v>
      </c>
      <c r="F10" s="74">
        <v>12076.036</v>
      </c>
      <c r="G10" s="75">
        <v>3.8231497077897996</v>
      </c>
      <c r="H10" s="312">
        <v>19.522375419171681</v>
      </c>
    </row>
    <row r="11" spans="1:8" x14ac:dyDescent="0.2">
      <c r="A11" s="76" t="s">
        <v>114</v>
      </c>
      <c r="B11" s="77">
        <v>5663.62</v>
      </c>
      <c r="C11" s="78">
        <v>21.653080731599911</v>
      </c>
      <c r="D11" s="77">
        <v>25945.061999999998</v>
      </c>
      <c r="E11" s="78">
        <v>16.53135602245143</v>
      </c>
      <c r="F11" s="77">
        <v>61857.411000000007</v>
      </c>
      <c r="G11" s="78">
        <v>15.131600033279019</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0">
        <f>INDICE!A3</f>
        <v>44682</v>
      </c>
      <c r="B3" s="790">
        <v>41671</v>
      </c>
      <c r="C3" s="791">
        <v>41671</v>
      </c>
      <c r="D3" s="790">
        <v>41671</v>
      </c>
      <c r="E3" s="790">
        <v>41671</v>
      </c>
      <c r="F3" s="15"/>
    </row>
    <row r="4" spans="1:7" ht="15" x14ac:dyDescent="0.25">
      <c r="A4" s="1" t="s">
        <v>30</v>
      </c>
      <c r="B4" s="622">
        <v>7.0000000000000007E-2</v>
      </c>
      <c r="C4" s="429"/>
      <c r="D4" s="15" t="s">
        <v>251</v>
      </c>
      <c r="E4" s="492">
        <v>5663.62</v>
      </c>
    </row>
    <row r="5" spans="1:7" x14ac:dyDescent="0.2">
      <c r="A5" s="1" t="s">
        <v>252</v>
      </c>
      <c r="B5" s="166">
        <v>6001.1440000000002</v>
      </c>
      <c r="C5" s="239"/>
      <c r="D5" s="1" t="s">
        <v>253</v>
      </c>
      <c r="E5" s="166">
        <v>-377.02</v>
      </c>
    </row>
    <row r="6" spans="1:7" x14ac:dyDescent="0.2">
      <c r="A6" s="1" t="s">
        <v>472</v>
      </c>
      <c r="B6" s="166">
        <v>-120.532</v>
      </c>
      <c r="C6" s="239"/>
      <c r="D6" s="1" t="s">
        <v>254</v>
      </c>
      <c r="E6" s="166">
        <v>184.72017999999935</v>
      </c>
    </row>
    <row r="7" spans="1:7" x14ac:dyDescent="0.2">
      <c r="A7" s="1" t="s">
        <v>473</v>
      </c>
      <c r="B7" s="166">
        <v>73.822999999999794</v>
      </c>
      <c r="C7" s="239"/>
      <c r="D7" s="1" t="s">
        <v>474</v>
      </c>
      <c r="E7" s="166">
        <v>1494.123</v>
      </c>
    </row>
    <row r="8" spans="1:7" x14ac:dyDescent="0.2">
      <c r="A8" s="1" t="s">
        <v>475</v>
      </c>
      <c r="B8" s="166">
        <v>-126.6</v>
      </c>
      <c r="C8" s="239"/>
      <c r="D8" s="1" t="s">
        <v>476</v>
      </c>
      <c r="E8" s="166">
        <v>-1561.5219999999999</v>
      </c>
    </row>
    <row r="9" spans="1:7" ht="15" x14ac:dyDescent="0.25">
      <c r="A9" s="173" t="s">
        <v>58</v>
      </c>
      <c r="B9" s="432">
        <v>5827.9049999999997</v>
      </c>
      <c r="C9" s="239"/>
      <c r="D9" s="1" t="s">
        <v>256</v>
      </c>
      <c r="E9" s="166">
        <v>-380.11200000000002</v>
      </c>
    </row>
    <row r="10" spans="1:7" ht="15" x14ac:dyDescent="0.25">
      <c r="A10" s="1" t="s">
        <v>255</v>
      </c>
      <c r="B10" s="166">
        <v>-164.28499999999985</v>
      </c>
      <c r="C10" s="239"/>
      <c r="D10" s="173" t="s">
        <v>477</v>
      </c>
      <c r="E10" s="432">
        <v>5023.8091799999993</v>
      </c>
      <c r="G10" s="504"/>
    </row>
    <row r="11" spans="1:7" ht="15" x14ac:dyDescent="0.25">
      <c r="A11" s="173" t="s">
        <v>251</v>
      </c>
      <c r="B11" s="432">
        <v>5663.62</v>
      </c>
      <c r="C11" s="430"/>
      <c r="D11" s="212"/>
      <c r="E11" s="422"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58" t="s">
        <v>479</v>
      </c>
      <c r="B1" s="758"/>
      <c r="C1" s="758"/>
      <c r="D1" s="758"/>
      <c r="E1" s="192"/>
      <c r="F1" s="192"/>
      <c r="G1" s="6"/>
      <c r="H1" s="6"/>
      <c r="I1" s="6"/>
      <c r="J1" s="6"/>
    </row>
    <row r="2" spans="1:10" ht="14.25" customHeight="1" x14ac:dyDescent="0.2">
      <c r="A2" s="758"/>
      <c r="B2" s="758"/>
      <c r="C2" s="758"/>
      <c r="D2" s="758"/>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46">
        <v>2018</v>
      </c>
      <c r="B5" s="644" t="s">
        <v>587</v>
      </c>
      <c r="C5" s="645">
        <v>13.27</v>
      </c>
      <c r="D5" s="197">
        <v>-4.9426934097421293</v>
      </c>
    </row>
    <row r="6" spans="1:10" ht="14.25" customHeight="1" x14ac:dyDescent="0.2">
      <c r="A6" s="716" t="s">
        <v>509</v>
      </c>
      <c r="B6" s="195" t="s">
        <v>588</v>
      </c>
      <c r="C6" s="720">
        <v>13.92</v>
      </c>
      <c r="D6" s="196">
        <v>4.8982667671439364</v>
      </c>
    </row>
    <row r="7" spans="1:10" ht="14.25" customHeight="1" x14ac:dyDescent="0.2">
      <c r="A7" s="716" t="s">
        <v>509</v>
      </c>
      <c r="B7" s="195" t="s">
        <v>589</v>
      </c>
      <c r="C7" s="720">
        <v>14.61</v>
      </c>
      <c r="D7" s="196">
        <v>4.9568965517241343</v>
      </c>
    </row>
    <row r="8" spans="1:10" ht="14.25" customHeight="1" x14ac:dyDescent="0.2">
      <c r="A8" s="716" t="s">
        <v>509</v>
      </c>
      <c r="B8" s="195" t="s">
        <v>590</v>
      </c>
      <c r="C8" s="720">
        <v>15.33</v>
      </c>
      <c r="D8" s="199">
        <v>4.928131416837787</v>
      </c>
    </row>
    <row r="9" spans="1:10" ht="14.25" customHeight="1" x14ac:dyDescent="0.2">
      <c r="A9" s="746">
        <v>2019</v>
      </c>
      <c r="B9" s="644" t="s">
        <v>591</v>
      </c>
      <c r="C9" s="645">
        <v>14.57</v>
      </c>
      <c r="D9" s="197">
        <v>-4.9575994781474213</v>
      </c>
    </row>
    <row r="10" spans="1:10" ht="14.25" customHeight="1" x14ac:dyDescent="0.2">
      <c r="A10" s="716" t="s">
        <v>509</v>
      </c>
      <c r="B10" s="195" t="s">
        <v>592</v>
      </c>
      <c r="C10" s="720">
        <v>13.86</v>
      </c>
      <c r="D10" s="196">
        <v>-4.8730267673301357</v>
      </c>
    </row>
    <row r="11" spans="1:10" ht="14.25" customHeight="1" x14ac:dyDescent="0.2">
      <c r="A11" s="716" t="s">
        <v>509</v>
      </c>
      <c r="B11" s="195" t="s">
        <v>594</v>
      </c>
      <c r="C11" s="720">
        <v>13.17</v>
      </c>
      <c r="D11" s="196">
        <v>-4.9783549783549752</v>
      </c>
    </row>
    <row r="12" spans="1:10" ht="14.25" customHeight="1" x14ac:dyDescent="0.2">
      <c r="A12" s="716" t="s">
        <v>509</v>
      </c>
      <c r="B12" s="195" t="s">
        <v>595</v>
      </c>
      <c r="C12" s="720">
        <v>12.77</v>
      </c>
      <c r="D12" s="196">
        <v>-3.0372057706909672</v>
      </c>
    </row>
    <row r="13" spans="1:10" ht="14.25" customHeight="1" x14ac:dyDescent="0.2">
      <c r="A13" s="716" t="s">
        <v>509</v>
      </c>
      <c r="B13" s="195" t="s">
        <v>597</v>
      </c>
      <c r="C13" s="720">
        <v>12.15</v>
      </c>
      <c r="D13" s="196">
        <v>-4.8551292090837839</v>
      </c>
    </row>
    <row r="14" spans="1:10" ht="14.25" customHeight="1" x14ac:dyDescent="0.2">
      <c r="A14" s="717" t="s">
        <v>509</v>
      </c>
      <c r="B14" s="198" t="s">
        <v>599</v>
      </c>
      <c r="C14" s="630">
        <v>12.74</v>
      </c>
      <c r="D14" s="199">
        <v>4.8559670781892992</v>
      </c>
    </row>
    <row r="15" spans="1:10" ht="14.25" customHeight="1" x14ac:dyDescent="0.2">
      <c r="A15" s="746">
        <v>2020</v>
      </c>
      <c r="B15" s="644" t="s">
        <v>616</v>
      </c>
      <c r="C15" s="645">
        <v>13.37</v>
      </c>
      <c r="D15" s="197">
        <v>4.9450549450549373</v>
      </c>
    </row>
    <row r="16" spans="1:10" ht="14.25" customHeight="1" x14ac:dyDescent="0.2">
      <c r="A16" s="716" t="s">
        <v>509</v>
      </c>
      <c r="B16" s="195" t="s">
        <v>622</v>
      </c>
      <c r="C16" s="720">
        <v>12.71</v>
      </c>
      <c r="D16" s="196">
        <v>-4.9364248317127783</v>
      </c>
      <c r="F16" s="3" t="s">
        <v>369</v>
      </c>
    </row>
    <row r="17" spans="1:4" ht="14.25" customHeight="1" x14ac:dyDescent="0.2">
      <c r="A17" s="716" t="s">
        <v>509</v>
      </c>
      <c r="B17" s="195" t="s">
        <v>623</v>
      </c>
      <c r="C17" s="720">
        <v>12.09</v>
      </c>
      <c r="D17" s="196">
        <v>-4.8780487804878128</v>
      </c>
    </row>
    <row r="18" spans="1:4" ht="14.25" customHeight="1" x14ac:dyDescent="0.2">
      <c r="A18" s="717" t="s">
        <v>509</v>
      </c>
      <c r="B18" s="198" t="s">
        <v>625</v>
      </c>
      <c r="C18" s="630">
        <v>12.68</v>
      </c>
      <c r="D18" s="199">
        <v>4.8800661703887496</v>
      </c>
    </row>
    <row r="19" spans="1:4" ht="14.25" customHeight="1" x14ac:dyDescent="0.2">
      <c r="A19" s="746">
        <v>2021</v>
      </c>
      <c r="B19" s="644" t="s">
        <v>626</v>
      </c>
      <c r="C19" s="645">
        <v>13.3</v>
      </c>
      <c r="D19" s="197">
        <v>4.8895899053627838</v>
      </c>
    </row>
    <row r="20" spans="1:4" ht="14.25" customHeight="1" x14ac:dyDescent="0.2">
      <c r="A20" s="716" t="s">
        <v>509</v>
      </c>
      <c r="B20" s="195" t="s">
        <v>627</v>
      </c>
      <c r="C20" s="720">
        <v>13.96</v>
      </c>
      <c r="D20" s="196">
        <v>4.9624060150375948</v>
      </c>
    </row>
    <row r="21" spans="1:4" ht="14.25" customHeight="1" x14ac:dyDescent="0.2">
      <c r="A21" s="716" t="s">
        <v>509</v>
      </c>
      <c r="B21" s="195" t="s">
        <v>633</v>
      </c>
      <c r="C21" s="720">
        <v>14.64</v>
      </c>
      <c r="D21" s="196">
        <v>4.871060171919769</v>
      </c>
    </row>
    <row r="22" spans="1:4" ht="14.25" customHeight="1" x14ac:dyDescent="0.2">
      <c r="A22" s="716" t="s">
        <v>509</v>
      </c>
      <c r="B22" s="195" t="s">
        <v>640</v>
      </c>
      <c r="C22" s="720">
        <v>15.37</v>
      </c>
      <c r="D22" s="196">
        <v>4.9863387978141978</v>
      </c>
    </row>
    <row r="23" spans="1:4" ht="14.25" customHeight="1" x14ac:dyDescent="0.2">
      <c r="A23" s="716" t="s">
        <v>509</v>
      </c>
      <c r="B23" s="195" t="s">
        <v>645</v>
      </c>
      <c r="C23" s="720">
        <v>16.12</v>
      </c>
      <c r="D23" s="196">
        <v>4.8796356538711896</v>
      </c>
    </row>
    <row r="24" spans="1:4" ht="14.25" customHeight="1" x14ac:dyDescent="0.2">
      <c r="A24" s="717" t="s">
        <v>509</v>
      </c>
      <c r="B24" s="198" t="s">
        <v>662</v>
      </c>
      <c r="C24" s="630">
        <v>16.920000000000002</v>
      </c>
      <c r="D24" s="199">
        <v>4.9627791563275476</v>
      </c>
    </row>
    <row r="25" spans="1:4" ht="14.25" customHeight="1" x14ac:dyDescent="0.2">
      <c r="A25" s="746">
        <v>2022</v>
      </c>
      <c r="B25" s="644" t="s">
        <v>672</v>
      </c>
      <c r="C25" s="645">
        <v>17.75</v>
      </c>
      <c r="D25" s="197">
        <v>4.905437352245853</v>
      </c>
    </row>
    <row r="26" spans="1:4" ht="14.25" customHeight="1" x14ac:dyDescent="0.2">
      <c r="A26" s="716" t="s">
        <v>509</v>
      </c>
      <c r="B26" s="195" t="s">
        <v>677</v>
      </c>
      <c r="C26" s="720">
        <v>18.63</v>
      </c>
      <c r="D26" s="196">
        <v>4.9577464788732337</v>
      </c>
    </row>
    <row r="27" spans="1:4" ht="14.25" customHeight="1" x14ac:dyDescent="0.2">
      <c r="A27" s="717" t="s">
        <v>509</v>
      </c>
      <c r="B27" s="198" t="s">
        <v>694</v>
      </c>
      <c r="C27" s="630">
        <v>19.55</v>
      </c>
      <c r="D27" s="199">
        <v>4.9382716049382811</v>
      </c>
    </row>
    <row r="28" spans="1:4" ht="14.25" customHeight="1" x14ac:dyDescent="0.2">
      <c r="A28" s="646"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5"/>
  <sheetViews>
    <sheetView workbookViewId="0">
      <selection activeCell="A13" sqref="A13"/>
    </sheetView>
  </sheetViews>
  <sheetFormatPr baseColWidth="10" defaultRowHeight="14.25" x14ac:dyDescent="0.2"/>
  <cols>
    <col min="1" max="1" width="21.25" customWidth="1"/>
  </cols>
  <sheetData>
    <row r="1" spans="1:6" x14ac:dyDescent="0.2">
      <c r="A1" s="53" t="s">
        <v>578</v>
      </c>
      <c r="B1" s="53"/>
      <c r="C1" s="53"/>
      <c r="D1" s="53"/>
      <c r="E1" s="53"/>
      <c r="F1" s="6"/>
    </row>
    <row r="2" spans="1:6" x14ac:dyDescent="0.2">
      <c r="A2" s="54"/>
      <c r="B2" s="54"/>
      <c r="C2" s="54"/>
      <c r="D2" s="54"/>
      <c r="E2" s="54"/>
      <c r="F2" s="55" t="s">
        <v>105</v>
      </c>
    </row>
    <row r="3" spans="1:6" ht="14.65" customHeight="1" x14ac:dyDescent="0.2">
      <c r="A3" s="56"/>
      <c r="B3" s="760" t="s">
        <v>697</v>
      </c>
      <c r="C3" s="762" t="s">
        <v>420</v>
      </c>
      <c r="D3" s="760" t="s">
        <v>630</v>
      </c>
      <c r="E3" s="762" t="s">
        <v>420</v>
      </c>
      <c r="F3" s="764" t="s">
        <v>698</v>
      </c>
    </row>
    <row r="4" spans="1:6" ht="14.65" customHeight="1" x14ac:dyDescent="0.2">
      <c r="A4" s="502"/>
      <c r="B4" s="761"/>
      <c r="C4" s="763"/>
      <c r="D4" s="761"/>
      <c r="E4" s="763"/>
      <c r="F4" s="765"/>
    </row>
    <row r="5" spans="1:6" x14ac:dyDescent="0.2">
      <c r="A5" s="3" t="s">
        <v>107</v>
      </c>
      <c r="B5" s="95">
        <v>3375.7267602942579</v>
      </c>
      <c r="C5" s="187">
        <v>2.8816113807221191</v>
      </c>
      <c r="D5" s="95">
        <v>3099.8440336295016</v>
      </c>
      <c r="E5" s="187">
        <v>2.7968261424149707</v>
      </c>
      <c r="F5" s="187">
        <v>8.8998905645499402</v>
      </c>
    </row>
    <row r="6" spans="1:6" x14ac:dyDescent="0.2">
      <c r="A6" s="3" t="s">
        <v>108</v>
      </c>
      <c r="B6" s="95">
        <v>49639.424498423614</v>
      </c>
      <c r="C6" s="187">
        <v>42.373551156339765</v>
      </c>
      <c r="D6" s="95">
        <v>45689.524218973907</v>
      </c>
      <c r="E6" s="187">
        <v>41.223253293975667</v>
      </c>
      <c r="F6" s="187">
        <v>8.6450895406991251</v>
      </c>
    </row>
    <row r="7" spans="1:6" x14ac:dyDescent="0.2">
      <c r="A7" s="3" t="s">
        <v>109</v>
      </c>
      <c r="B7" s="95">
        <v>29365.525772464589</v>
      </c>
      <c r="C7" s="187">
        <v>25.06720456825316</v>
      </c>
      <c r="D7" s="95">
        <v>27915.389477387547</v>
      </c>
      <c r="E7" s="187">
        <v>25.186586879546489</v>
      </c>
      <c r="F7" s="187">
        <v>5.1947557323235749</v>
      </c>
    </row>
    <row r="8" spans="1:6" x14ac:dyDescent="0.2">
      <c r="A8" s="3" t="s">
        <v>110</v>
      </c>
      <c r="B8" s="95">
        <v>14713.667113791986</v>
      </c>
      <c r="C8" s="187">
        <v>12.559982966027702</v>
      </c>
      <c r="D8" s="95">
        <v>15174</v>
      </c>
      <c r="E8" s="187">
        <v>13.690701669049568</v>
      </c>
      <c r="F8" s="187">
        <v>-3.0336950455253349</v>
      </c>
    </row>
    <row r="9" spans="1:6" x14ac:dyDescent="0.2">
      <c r="A9" s="3" t="s">
        <v>111</v>
      </c>
      <c r="B9" s="95">
        <v>19429.429420310327</v>
      </c>
      <c r="C9" s="187">
        <v>16.585484819755671</v>
      </c>
      <c r="D9" s="95">
        <v>18133.875130600936</v>
      </c>
      <c r="E9" s="187">
        <v>16.361241236118008</v>
      </c>
      <c r="F9" s="187">
        <v>7.1443873986048443</v>
      </c>
    </row>
    <row r="10" spans="1:6" x14ac:dyDescent="0.2">
      <c r="A10" s="3" t="s">
        <v>112</v>
      </c>
      <c r="B10" s="95">
        <v>547.42269155440908</v>
      </c>
      <c r="C10" s="187">
        <v>0.46729476941173237</v>
      </c>
      <c r="D10" s="95">
        <v>539.72217445304284</v>
      </c>
      <c r="E10" s="187">
        <v>0.48696291515798967</v>
      </c>
      <c r="F10" s="187">
        <v>1.4267557395006027</v>
      </c>
    </row>
    <row r="11" spans="1:6" x14ac:dyDescent="0.2">
      <c r="A11" s="3" t="s">
        <v>113</v>
      </c>
      <c r="B11" s="95">
        <v>75.99377987962157</v>
      </c>
      <c r="C11" s="187">
        <v>6.4870339489834922E-2</v>
      </c>
      <c r="D11" s="95">
        <v>281.9934651762685</v>
      </c>
      <c r="E11" s="187">
        <v>0.25442786373730136</v>
      </c>
      <c r="F11" s="187">
        <v>-73.051226618985879</v>
      </c>
    </row>
    <row r="12" spans="1:6" x14ac:dyDescent="0.2">
      <c r="A12" s="60" t="s">
        <v>114</v>
      </c>
      <c r="B12" s="472">
        <v>117147.19003671882</v>
      </c>
      <c r="C12" s="473">
        <v>100</v>
      </c>
      <c r="D12" s="472">
        <v>110834.34850022121</v>
      </c>
      <c r="E12" s="473">
        <v>100</v>
      </c>
      <c r="F12" s="473">
        <v>5.695744705428579</v>
      </c>
    </row>
    <row r="13" spans="1:6" x14ac:dyDescent="0.2">
      <c r="A13" s="752" t="s">
        <v>699</v>
      </c>
      <c r="B13" s="3"/>
      <c r="C13" s="3"/>
      <c r="D13" s="3"/>
      <c r="E13" s="3"/>
      <c r="F13" s="55" t="s">
        <v>570</v>
      </c>
    </row>
    <row r="14" spans="1:6" x14ac:dyDescent="0.2">
      <c r="A14" s="474"/>
      <c r="B14" s="1"/>
      <c r="C14" s="1"/>
      <c r="D14" s="1"/>
      <c r="E14" s="1"/>
      <c r="F14" s="1"/>
    </row>
    <row r="15" spans="1:6" x14ac:dyDescent="0.2">
      <c r="A15" s="50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687</v>
      </c>
      <c r="B1" s="53"/>
      <c r="C1" s="53"/>
      <c r="D1" s="6"/>
      <c r="E1" s="6"/>
      <c r="F1" s="6"/>
    </row>
    <row r="2" spans="1:6" x14ac:dyDescent="0.2">
      <c r="A2" s="54"/>
      <c r="B2" s="54"/>
      <c r="C2" s="54"/>
      <c r="D2" s="65"/>
      <c r="E2" s="65"/>
      <c r="F2" s="55" t="s">
        <v>259</v>
      </c>
    </row>
    <row r="3" spans="1:6" x14ac:dyDescent="0.2">
      <c r="A3" s="56"/>
      <c r="B3" s="771" t="s">
        <v>260</v>
      </c>
      <c r="C3" s="771"/>
      <c r="D3" s="771"/>
      <c r="E3" s="770" t="s">
        <v>261</v>
      </c>
      <c r="F3" s="770"/>
    </row>
    <row r="4" spans="1:6" x14ac:dyDescent="0.2">
      <c r="A4" s="66"/>
      <c r="B4" s="201" t="s">
        <v>692</v>
      </c>
      <c r="C4" s="202" t="s">
        <v>680</v>
      </c>
      <c r="D4" s="201" t="s">
        <v>695</v>
      </c>
      <c r="E4" s="185" t="s">
        <v>262</v>
      </c>
      <c r="F4" s="184" t="s">
        <v>263</v>
      </c>
    </row>
    <row r="5" spans="1:6" x14ac:dyDescent="0.2">
      <c r="A5" s="431" t="s">
        <v>482</v>
      </c>
      <c r="B5" s="90">
        <v>191.93480061612905</v>
      </c>
      <c r="C5" s="90">
        <v>180.49111125333332</v>
      </c>
      <c r="D5" s="90">
        <v>134.7880077548387</v>
      </c>
      <c r="E5" s="90">
        <v>6.3403063360464484</v>
      </c>
      <c r="F5" s="90">
        <v>42.397535072432184</v>
      </c>
    </row>
    <row r="6" spans="1:6" x14ac:dyDescent="0.2">
      <c r="A6" s="66" t="s">
        <v>481</v>
      </c>
      <c r="B6" s="97">
        <v>188.00311997741937</v>
      </c>
      <c r="C6" s="199">
        <v>183.07858810666667</v>
      </c>
      <c r="D6" s="97">
        <v>120.61179030000002</v>
      </c>
      <c r="E6" s="97">
        <v>2.6898458862286687</v>
      </c>
      <c r="F6" s="97">
        <v>55.874578687370111</v>
      </c>
    </row>
    <row r="7" spans="1:6" x14ac:dyDescent="0.2">
      <c r="F7" s="55" t="s">
        <v>570</v>
      </c>
    </row>
    <row r="8" spans="1:6" x14ac:dyDescent="0.2">
      <c r="A8" s="646" t="s">
        <v>686</v>
      </c>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58" t="s">
        <v>688</v>
      </c>
      <c r="B1" s="758"/>
      <c r="C1" s="758"/>
      <c r="D1" s="3"/>
      <c r="E1" s="3"/>
    </row>
    <row r="2" spans="1:38" x14ac:dyDescent="0.2">
      <c r="A2" s="759"/>
      <c r="B2" s="758"/>
      <c r="C2" s="758"/>
      <c r="D2" s="3"/>
      <c r="E2" s="55" t="s">
        <v>259</v>
      </c>
    </row>
    <row r="3" spans="1:38" x14ac:dyDescent="0.2">
      <c r="A3" s="57"/>
      <c r="B3" s="203" t="s">
        <v>264</v>
      </c>
      <c r="C3" s="203" t="s">
        <v>265</v>
      </c>
      <c r="D3" s="203" t="s">
        <v>266</v>
      </c>
      <c r="E3" s="203" t="s">
        <v>267</v>
      </c>
    </row>
    <row r="4" spans="1:38" x14ac:dyDescent="0.2">
      <c r="A4" s="204" t="s">
        <v>268</v>
      </c>
      <c r="B4" s="205">
        <v>191.93480061612905</v>
      </c>
      <c r="C4" s="206">
        <v>33.310998454038923</v>
      </c>
      <c r="D4" s="206">
        <v>47.41131405886432</v>
      </c>
      <c r="E4" s="206">
        <v>111.21248810322581</v>
      </c>
      <c r="F4" s="622"/>
      <c r="G4" s="622"/>
      <c r="H4" s="622"/>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269</v>
      </c>
      <c r="B5" s="208">
        <v>210.93666666666667</v>
      </c>
      <c r="C5" s="92">
        <v>33.678963585434175</v>
      </c>
      <c r="D5" s="92">
        <v>65.450136414565833</v>
      </c>
      <c r="E5" s="92">
        <v>111.80756666666666</v>
      </c>
      <c r="F5" s="622"/>
      <c r="G5" s="622"/>
      <c r="M5" s="623"/>
      <c r="N5" s="623"/>
      <c r="O5" s="623"/>
      <c r="P5" s="623"/>
      <c r="Q5" s="623"/>
      <c r="R5" s="623"/>
      <c r="S5" s="623"/>
      <c r="T5" s="623"/>
      <c r="U5" s="623"/>
      <c r="V5" s="623"/>
      <c r="W5" s="623"/>
      <c r="X5" s="623"/>
      <c r="Y5" s="623"/>
      <c r="Z5" s="623"/>
      <c r="AA5" s="623"/>
      <c r="AB5" s="623"/>
      <c r="AC5" s="623"/>
      <c r="AD5" s="623"/>
      <c r="AE5" s="283"/>
      <c r="AF5" s="283"/>
      <c r="AG5" s="283"/>
      <c r="AH5" s="283"/>
      <c r="AI5" s="283"/>
      <c r="AJ5" s="283"/>
      <c r="AK5" s="283"/>
      <c r="AL5" s="283"/>
    </row>
    <row r="6" spans="1:38" x14ac:dyDescent="0.2">
      <c r="A6" s="207" t="s">
        <v>270</v>
      </c>
      <c r="B6" s="208">
        <v>176.76</v>
      </c>
      <c r="C6" s="92">
        <v>29.459999999999997</v>
      </c>
      <c r="D6" s="92">
        <v>48.927066666666661</v>
      </c>
      <c r="E6" s="92">
        <v>98.372933333333336</v>
      </c>
      <c r="F6" s="622"/>
      <c r="G6" s="622"/>
      <c r="M6" s="623"/>
      <c r="N6" s="623"/>
      <c r="O6" s="623"/>
      <c r="P6" s="623"/>
      <c r="Q6" s="623"/>
      <c r="R6" s="623"/>
      <c r="S6" s="623"/>
      <c r="T6" s="623"/>
      <c r="U6" s="623"/>
      <c r="V6" s="623"/>
      <c r="W6" s="623"/>
      <c r="X6" s="623"/>
      <c r="Y6" s="623"/>
      <c r="Z6" s="623"/>
      <c r="AA6" s="623"/>
      <c r="AB6" s="623"/>
      <c r="AC6" s="623"/>
      <c r="AD6" s="623"/>
      <c r="AE6" s="283"/>
      <c r="AF6" s="283"/>
      <c r="AG6" s="283"/>
      <c r="AH6" s="283"/>
      <c r="AI6" s="283"/>
      <c r="AJ6" s="283"/>
      <c r="AK6" s="283"/>
      <c r="AL6" s="283"/>
    </row>
    <row r="7" spans="1:38" x14ac:dyDescent="0.2">
      <c r="A7" s="207" t="s">
        <v>233</v>
      </c>
      <c r="B7" s="208">
        <v>189.48496666666665</v>
      </c>
      <c r="C7" s="92">
        <v>32.88582066115702</v>
      </c>
      <c r="D7" s="92">
        <v>45.552712672176291</v>
      </c>
      <c r="E7" s="92">
        <v>111.04643333333334</v>
      </c>
      <c r="F7" s="622"/>
      <c r="G7" s="622"/>
      <c r="N7" s="623"/>
      <c r="O7" s="623"/>
      <c r="P7" s="623"/>
      <c r="Q7" s="623"/>
      <c r="R7" s="623"/>
      <c r="S7" s="623"/>
      <c r="T7" s="623"/>
      <c r="U7" s="623"/>
      <c r="V7" s="623"/>
      <c r="W7" s="623"/>
      <c r="X7" s="623"/>
      <c r="Y7" s="623"/>
      <c r="Z7" s="623"/>
      <c r="AA7" s="623"/>
      <c r="AB7" s="623"/>
      <c r="AC7" s="623"/>
      <c r="AD7" s="623"/>
      <c r="AE7" s="283"/>
      <c r="AF7" s="283"/>
      <c r="AG7" s="283"/>
      <c r="AH7" s="283"/>
      <c r="AI7" s="283"/>
      <c r="AJ7" s="283"/>
      <c r="AK7" s="283"/>
      <c r="AL7" s="283"/>
    </row>
    <row r="8" spans="1:38" x14ac:dyDescent="0.2">
      <c r="A8" s="207" t="s">
        <v>271</v>
      </c>
      <c r="B8" s="208">
        <v>153.37853333333334</v>
      </c>
      <c r="C8" s="92">
        <v>25.563088888888892</v>
      </c>
      <c r="D8" s="92">
        <v>36.302377777777771</v>
      </c>
      <c r="E8" s="92">
        <v>91.513066666666674</v>
      </c>
      <c r="F8" s="622"/>
      <c r="G8" s="622"/>
      <c r="N8" s="623"/>
      <c r="O8" s="623"/>
      <c r="P8" s="623"/>
      <c r="Q8" s="623"/>
      <c r="R8" s="623"/>
      <c r="S8" s="623"/>
      <c r="T8" s="623"/>
      <c r="U8" s="623"/>
      <c r="V8" s="623"/>
      <c r="W8" s="623"/>
      <c r="X8" s="623"/>
      <c r="Y8" s="623"/>
      <c r="Z8" s="623"/>
      <c r="AA8" s="623"/>
      <c r="AB8" s="623"/>
      <c r="AC8" s="623"/>
      <c r="AD8" s="623"/>
      <c r="AE8" s="283"/>
      <c r="AF8" s="283"/>
      <c r="AG8" s="283"/>
      <c r="AH8" s="283"/>
      <c r="AI8" s="283"/>
      <c r="AJ8" s="283"/>
      <c r="AK8" s="283"/>
      <c r="AL8" s="283"/>
    </row>
    <row r="9" spans="1:38" x14ac:dyDescent="0.2">
      <c r="A9" s="207" t="s">
        <v>272</v>
      </c>
      <c r="B9" s="208">
        <v>159.33593333333334</v>
      </c>
      <c r="C9" s="92">
        <v>25.440191036414571</v>
      </c>
      <c r="D9" s="92">
        <v>36.970108963585432</v>
      </c>
      <c r="E9" s="92">
        <v>96.925633333333337</v>
      </c>
      <c r="F9" s="622"/>
      <c r="G9" s="622"/>
    </row>
    <row r="10" spans="1:38" x14ac:dyDescent="0.2">
      <c r="A10" s="207" t="s">
        <v>273</v>
      </c>
      <c r="B10" s="208">
        <v>174.32176666666663</v>
      </c>
      <c r="C10" s="92">
        <v>34.864353333333327</v>
      </c>
      <c r="D10" s="92">
        <v>45.908179999999987</v>
      </c>
      <c r="E10" s="92">
        <v>93.549233333333319</v>
      </c>
      <c r="F10" s="622"/>
      <c r="G10" s="622"/>
    </row>
    <row r="11" spans="1:38" x14ac:dyDescent="0.2">
      <c r="A11" s="207" t="s">
        <v>274</v>
      </c>
      <c r="B11" s="208">
        <v>223.29420000000005</v>
      </c>
      <c r="C11" s="92">
        <v>44.658840000000012</v>
      </c>
      <c r="D11" s="92">
        <v>62.835360000000037</v>
      </c>
      <c r="E11" s="92">
        <v>115.8</v>
      </c>
      <c r="F11" s="622"/>
      <c r="G11" s="622"/>
    </row>
    <row r="12" spans="1:38" x14ac:dyDescent="0.2">
      <c r="A12" s="207" t="s">
        <v>275</v>
      </c>
      <c r="B12" s="208">
        <v>176.81</v>
      </c>
      <c r="C12" s="92">
        <v>29.468333333333337</v>
      </c>
      <c r="D12" s="92">
        <v>54.365000000000009</v>
      </c>
      <c r="E12" s="92">
        <v>92.976666666666659</v>
      </c>
      <c r="F12" s="622"/>
      <c r="G12" s="622"/>
    </row>
    <row r="13" spans="1:38" x14ac:dyDescent="0.2">
      <c r="A13" s="207" t="s">
        <v>276</v>
      </c>
      <c r="B13" s="208">
        <v>156.17913333333337</v>
      </c>
      <c r="C13" s="92">
        <v>28.163450273224051</v>
      </c>
      <c r="D13" s="92">
        <v>42.747783060109306</v>
      </c>
      <c r="E13" s="92">
        <v>85.267900000000012</v>
      </c>
      <c r="F13" s="622"/>
      <c r="G13" s="622"/>
    </row>
    <row r="14" spans="1:38" x14ac:dyDescent="0.2">
      <c r="A14" s="207" t="s">
        <v>205</v>
      </c>
      <c r="B14" s="208">
        <v>193.39333333333335</v>
      </c>
      <c r="C14" s="92">
        <v>32.232222222222227</v>
      </c>
      <c r="D14" s="92">
        <v>56.300177777777783</v>
      </c>
      <c r="E14" s="92">
        <v>104.86093333333334</v>
      </c>
      <c r="F14" s="622"/>
      <c r="G14" s="622"/>
    </row>
    <row r="15" spans="1:38" x14ac:dyDescent="0.2">
      <c r="A15" s="207" t="s">
        <v>277</v>
      </c>
      <c r="B15" s="208">
        <v>225.23333333333335</v>
      </c>
      <c r="C15" s="92">
        <v>43.593548387096781</v>
      </c>
      <c r="D15" s="92">
        <v>72.240984946236551</v>
      </c>
      <c r="E15" s="92">
        <v>109.39880000000001</v>
      </c>
      <c r="F15" s="622"/>
      <c r="G15" s="622"/>
    </row>
    <row r="16" spans="1:38" x14ac:dyDescent="0.2">
      <c r="A16" s="207" t="s">
        <v>234</v>
      </c>
      <c r="B16" s="209">
        <v>188.26680000000005</v>
      </c>
      <c r="C16" s="196">
        <v>31.377800000000011</v>
      </c>
      <c r="D16" s="196">
        <v>69.13016666666671</v>
      </c>
      <c r="E16" s="196">
        <v>87.758833333333328</v>
      </c>
      <c r="F16" s="622"/>
      <c r="G16" s="622"/>
    </row>
    <row r="17" spans="1:13" x14ac:dyDescent="0.2">
      <c r="A17" s="207" t="s">
        <v>235</v>
      </c>
      <c r="B17" s="208">
        <v>218.67</v>
      </c>
      <c r="C17" s="92">
        <v>42.32322580645161</v>
      </c>
      <c r="D17" s="92">
        <v>71.533807526881702</v>
      </c>
      <c r="E17" s="92">
        <v>104.81296666666667</v>
      </c>
      <c r="F17" s="622"/>
      <c r="G17" s="622"/>
    </row>
    <row r="18" spans="1:13" x14ac:dyDescent="0.2">
      <c r="A18" s="207" t="s">
        <v>278</v>
      </c>
      <c r="B18" s="208">
        <v>125.57113333333334</v>
      </c>
      <c r="C18" s="92">
        <v>26.696225196850396</v>
      </c>
      <c r="D18" s="92">
        <v>24.84720813648293</v>
      </c>
      <c r="E18" s="92">
        <v>74.02770000000001</v>
      </c>
      <c r="F18" s="622"/>
      <c r="G18" s="622"/>
    </row>
    <row r="19" spans="1:13" x14ac:dyDescent="0.2">
      <c r="A19" s="3" t="s">
        <v>279</v>
      </c>
      <c r="B19" s="208">
        <v>186.67833333333334</v>
      </c>
      <c r="C19" s="92">
        <v>34.907330623306237</v>
      </c>
      <c r="D19" s="92">
        <v>48.598136043360441</v>
      </c>
      <c r="E19" s="92">
        <v>103.17286666666666</v>
      </c>
      <c r="F19" s="622"/>
      <c r="G19" s="622"/>
    </row>
    <row r="20" spans="1:13" x14ac:dyDescent="0.2">
      <c r="A20" s="3" t="s">
        <v>206</v>
      </c>
      <c r="B20" s="208">
        <v>182.10446666666664</v>
      </c>
      <c r="C20" s="92">
        <v>32.838510382513661</v>
      </c>
      <c r="D20" s="92">
        <v>47.839722950819649</v>
      </c>
      <c r="E20" s="92">
        <v>101.42623333333333</v>
      </c>
      <c r="F20" s="622"/>
      <c r="G20" s="622"/>
    </row>
    <row r="21" spans="1:13" x14ac:dyDescent="0.2">
      <c r="A21" s="3" t="s">
        <v>280</v>
      </c>
      <c r="B21" s="208">
        <v>185.64753333333331</v>
      </c>
      <c r="C21" s="92">
        <v>32.219819834710741</v>
      </c>
      <c r="D21" s="92">
        <v>52.376046831955911</v>
      </c>
      <c r="E21" s="92">
        <v>101.05166666666666</v>
      </c>
      <c r="F21" s="622"/>
      <c r="G21" s="622"/>
    </row>
    <row r="22" spans="1:13" x14ac:dyDescent="0.2">
      <c r="A22" s="195" t="s">
        <v>281</v>
      </c>
      <c r="B22" s="208">
        <v>177.81840000000003</v>
      </c>
      <c r="C22" s="92">
        <v>30.861044628099176</v>
      </c>
      <c r="D22" s="92">
        <v>46.59982203856751</v>
      </c>
      <c r="E22" s="92">
        <v>100.35753333333334</v>
      </c>
      <c r="F22" s="622"/>
      <c r="G22" s="622"/>
    </row>
    <row r="23" spans="1:13" x14ac:dyDescent="0.2">
      <c r="A23" s="195" t="s">
        <v>282</v>
      </c>
      <c r="B23" s="210">
        <v>179.14000000000001</v>
      </c>
      <c r="C23" s="211">
        <v>26.028888888888893</v>
      </c>
      <c r="D23" s="211">
        <v>46.305011111111135</v>
      </c>
      <c r="E23" s="211">
        <v>106.80609999999999</v>
      </c>
      <c r="F23" s="622"/>
      <c r="G23" s="622"/>
    </row>
    <row r="24" spans="1:13" x14ac:dyDescent="0.2">
      <c r="A24" s="195" t="s">
        <v>283</v>
      </c>
      <c r="B24" s="210">
        <v>134</v>
      </c>
      <c r="C24" s="211">
        <v>20.440677966101696</v>
      </c>
      <c r="D24" s="211">
        <v>54.938322033898295</v>
      </c>
      <c r="E24" s="211">
        <v>58.621000000000016</v>
      </c>
      <c r="F24" s="622"/>
      <c r="G24" s="622"/>
    </row>
    <row r="25" spans="1:13" x14ac:dyDescent="0.2">
      <c r="A25" s="195" t="s">
        <v>545</v>
      </c>
      <c r="B25" s="210">
        <v>216.73666666666668</v>
      </c>
      <c r="C25" s="211">
        <v>37.615454545454547</v>
      </c>
      <c r="D25" s="211">
        <v>65.871078787878787</v>
      </c>
      <c r="E25" s="211">
        <v>113.25013333333334</v>
      </c>
      <c r="F25" s="622"/>
      <c r="G25" s="622"/>
    </row>
    <row r="26" spans="1:13" x14ac:dyDescent="0.2">
      <c r="A26" s="3" t="s">
        <v>284</v>
      </c>
      <c r="B26" s="210">
        <v>150.13300000000001</v>
      </c>
      <c r="C26" s="211">
        <v>28.073650406504068</v>
      </c>
      <c r="D26" s="211">
        <v>16.883182926829281</v>
      </c>
      <c r="E26" s="211">
        <v>105.17616666666666</v>
      </c>
      <c r="F26" s="622"/>
      <c r="G26" s="622"/>
    </row>
    <row r="27" spans="1:13" x14ac:dyDescent="0.2">
      <c r="A27" s="195" t="s">
        <v>236</v>
      </c>
      <c r="B27" s="210">
        <v>194.52333333333334</v>
      </c>
      <c r="C27" s="211">
        <v>36.374281842818434</v>
      </c>
      <c r="D27" s="211">
        <v>49.118718157181561</v>
      </c>
      <c r="E27" s="211">
        <v>109.03033333333335</v>
      </c>
      <c r="F27" s="622"/>
      <c r="G27" s="622"/>
    </row>
    <row r="28" spans="1:13" x14ac:dyDescent="0.2">
      <c r="A28" s="195" t="s">
        <v>547</v>
      </c>
      <c r="B28" s="208">
        <v>179.74523333333332</v>
      </c>
      <c r="C28" s="92">
        <v>31.19545371900826</v>
      </c>
      <c r="D28" s="92">
        <v>51.892579614325058</v>
      </c>
      <c r="E28" s="92">
        <v>96.657200000000003</v>
      </c>
      <c r="F28" s="622"/>
      <c r="G28" s="622"/>
    </row>
    <row r="29" spans="1:13" x14ac:dyDescent="0.2">
      <c r="A29" s="3" t="s">
        <v>285</v>
      </c>
      <c r="B29" s="210">
        <v>159.43143333333333</v>
      </c>
      <c r="C29" s="211">
        <v>25.455438935574232</v>
      </c>
      <c r="D29" s="211">
        <v>38.260394397759072</v>
      </c>
      <c r="E29" s="211">
        <v>95.715600000000023</v>
      </c>
      <c r="F29" s="622"/>
      <c r="G29" s="622"/>
    </row>
    <row r="30" spans="1:13" x14ac:dyDescent="0.2">
      <c r="A30" s="3" t="s">
        <v>237</v>
      </c>
      <c r="B30" s="208">
        <v>203.55989999999997</v>
      </c>
      <c r="C30" s="92">
        <v>40.711979999999997</v>
      </c>
      <c r="D30" s="92">
        <v>47.675953333333283</v>
      </c>
      <c r="E30" s="92">
        <v>115.17196666666669</v>
      </c>
      <c r="F30" s="622"/>
      <c r="G30" s="622"/>
    </row>
    <row r="31" spans="1:13" x14ac:dyDescent="0.2">
      <c r="A31" s="656" t="s">
        <v>286</v>
      </c>
      <c r="B31" s="657">
        <v>192.44304234643636</v>
      </c>
      <c r="C31" s="657">
        <v>33.892724982088957</v>
      </c>
      <c r="D31" s="657">
        <v>52.79388403101408</v>
      </c>
      <c r="E31" s="657">
        <v>105.75643333333332</v>
      </c>
      <c r="F31" s="622"/>
      <c r="G31" s="622"/>
    </row>
    <row r="32" spans="1:13" x14ac:dyDescent="0.2">
      <c r="A32" s="655" t="s">
        <v>287</v>
      </c>
      <c r="B32" s="654">
        <v>199.42519431637783</v>
      </c>
      <c r="C32" s="654">
        <v>34.554660523677349</v>
      </c>
      <c r="D32" s="654">
        <v>58.016389827635315</v>
      </c>
      <c r="E32" s="654">
        <v>106.85414396506516</v>
      </c>
      <c r="F32" s="622"/>
      <c r="G32" s="622"/>
      <c r="M32" s="623"/>
    </row>
    <row r="33" spans="1:13" x14ac:dyDescent="0.2">
      <c r="A33" s="653" t="s">
        <v>288</v>
      </c>
      <c r="B33" s="658">
        <v>7.4903937002487737</v>
      </c>
      <c r="C33" s="658">
        <v>1.2436620696384253</v>
      </c>
      <c r="D33" s="658">
        <v>10.605075768770995</v>
      </c>
      <c r="E33" s="658">
        <v>-4.3583441381606463</v>
      </c>
      <c r="F33" s="622"/>
      <c r="G33" s="622"/>
      <c r="M33" s="623"/>
    </row>
    <row r="34" spans="1:13" x14ac:dyDescent="0.2">
      <c r="A34" s="80"/>
      <c r="B34" s="3"/>
      <c r="C34" s="3"/>
      <c r="D34" s="3"/>
      <c r="E34" s="55" t="s">
        <v>570</v>
      </c>
    </row>
    <row r="35" spans="1:13" s="1" customFormat="1" ht="14.25" customHeight="1" x14ac:dyDescent="0.2">
      <c r="A35" s="792" t="s">
        <v>685</v>
      </c>
      <c r="B35" s="792"/>
      <c r="C35" s="792"/>
      <c r="D35" s="792"/>
      <c r="E35" s="792"/>
    </row>
    <row r="36" spans="1:13" s="1" customFormat="1" x14ac:dyDescent="0.2">
      <c r="A36" s="792"/>
      <c r="B36" s="792"/>
      <c r="C36" s="792"/>
      <c r="D36" s="792"/>
      <c r="E36" s="792"/>
    </row>
    <row r="37" spans="1:13" s="1" customFormat="1" x14ac:dyDescent="0.2">
      <c r="A37" s="792"/>
      <c r="B37" s="792"/>
      <c r="C37" s="792"/>
      <c r="D37" s="792"/>
      <c r="E37" s="792"/>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58" t="s">
        <v>689</v>
      </c>
      <c r="B1" s="758"/>
      <c r="C1" s="758"/>
      <c r="D1" s="3"/>
      <c r="E1" s="3"/>
    </row>
    <row r="2" spans="1:36" x14ac:dyDescent="0.2">
      <c r="A2" s="759"/>
      <c r="B2" s="758"/>
      <c r="C2" s="758"/>
      <c r="D2" s="3"/>
      <c r="E2" s="55" t="s">
        <v>259</v>
      </c>
    </row>
    <row r="3" spans="1:36" x14ac:dyDescent="0.2">
      <c r="A3" s="57"/>
      <c r="B3" s="203" t="s">
        <v>264</v>
      </c>
      <c r="C3" s="203" t="s">
        <v>265</v>
      </c>
      <c r="D3" s="203" t="s">
        <v>266</v>
      </c>
      <c r="E3" s="203" t="s">
        <v>267</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268</v>
      </c>
      <c r="B4" s="205">
        <v>188.00311997741937</v>
      </c>
      <c r="C4" s="206">
        <v>32.628640657238073</v>
      </c>
      <c r="D4" s="206">
        <v>38.042314055665152</v>
      </c>
      <c r="E4" s="206">
        <v>117.33216526451615</v>
      </c>
      <c r="F4" s="622"/>
      <c r="G4" s="622"/>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283"/>
      <c r="AH4" s="283"/>
      <c r="AI4" s="283"/>
      <c r="AJ4" s="283"/>
    </row>
    <row r="5" spans="1:36" x14ac:dyDescent="0.2">
      <c r="A5" s="207" t="s">
        <v>269</v>
      </c>
      <c r="B5" s="208">
        <v>204.89666666666668</v>
      </c>
      <c r="C5" s="92">
        <v>32.71459383753502</v>
      </c>
      <c r="D5" s="92">
        <v>47.039672829131661</v>
      </c>
      <c r="E5" s="92">
        <v>125.14239999999999</v>
      </c>
      <c r="G5" s="622"/>
      <c r="H5" s="624"/>
      <c r="I5" s="624"/>
      <c r="J5" s="624"/>
      <c r="K5" s="624"/>
      <c r="L5" s="623"/>
      <c r="M5" s="623"/>
      <c r="N5" s="623"/>
      <c r="O5" s="623"/>
      <c r="P5" s="623"/>
      <c r="Q5" s="623"/>
      <c r="R5" s="623"/>
      <c r="S5" s="623"/>
      <c r="T5" s="623"/>
      <c r="U5" s="623"/>
      <c r="V5" s="623"/>
      <c r="W5" s="623"/>
      <c r="X5" s="623"/>
      <c r="Y5" s="623"/>
      <c r="Z5" s="623"/>
      <c r="AA5" s="623"/>
      <c r="AB5" s="623"/>
      <c r="AC5" s="623"/>
      <c r="AD5" s="623"/>
      <c r="AE5" s="623"/>
      <c r="AF5" s="623"/>
      <c r="AG5" s="283"/>
      <c r="AH5" s="283"/>
      <c r="AI5" s="283"/>
      <c r="AJ5" s="283"/>
    </row>
    <row r="6" spans="1:36" x14ac:dyDescent="0.2">
      <c r="A6" s="207" t="s">
        <v>270</v>
      </c>
      <c r="B6" s="208">
        <v>185.58333333333331</v>
      </c>
      <c r="C6" s="92">
        <v>30.930555555555557</v>
      </c>
      <c r="D6" s="92">
        <v>40.512977777777749</v>
      </c>
      <c r="E6" s="92">
        <v>114.13980000000001</v>
      </c>
      <c r="G6" s="622"/>
      <c r="L6" s="623"/>
      <c r="M6" s="623"/>
      <c r="N6" s="623"/>
      <c r="O6" s="623"/>
      <c r="P6" s="623"/>
      <c r="Q6" s="623"/>
      <c r="R6" s="623"/>
      <c r="S6" s="623"/>
      <c r="T6" s="623"/>
      <c r="U6" s="623"/>
      <c r="V6" s="623"/>
      <c r="W6" s="623"/>
      <c r="X6" s="623"/>
      <c r="Y6" s="623"/>
      <c r="Z6" s="623"/>
      <c r="AA6" s="623"/>
      <c r="AB6" s="623"/>
      <c r="AC6" s="623"/>
      <c r="AD6" s="623"/>
      <c r="AE6" s="623"/>
      <c r="AF6" s="623"/>
      <c r="AG6" s="283"/>
      <c r="AH6" s="283"/>
      <c r="AI6" s="283"/>
      <c r="AJ6" s="283"/>
    </row>
    <row r="7" spans="1:36" x14ac:dyDescent="0.2">
      <c r="A7" s="207" t="s">
        <v>233</v>
      </c>
      <c r="B7" s="208">
        <v>198.89376666666664</v>
      </c>
      <c r="C7" s="92">
        <v>34.518752892561977</v>
      </c>
      <c r="D7" s="92">
        <v>45.552813774104635</v>
      </c>
      <c r="E7" s="92">
        <v>118.82220000000002</v>
      </c>
      <c r="G7" s="622"/>
      <c r="L7" s="624"/>
      <c r="M7" s="624"/>
      <c r="N7" s="624"/>
      <c r="O7" s="624"/>
      <c r="P7" s="624"/>
      <c r="Q7" s="624"/>
      <c r="R7" s="624"/>
      <c r="S7" s="624"/>
      <c r="T7" s="624"/>
      <c r="U7" s="624"/>
      <c r="V7" s="624"/>
      <c r="W7" s="624"/>
      <c r="X7" s="624"/>
      <c r="Y7" s="624"/>
      <c r="Z7" s="624"/>
      <c r="AA7" s="624"/>
      <c r="AB7" s="624"/>
      <c r="AC7" s="624"/>
      <c r="AD7" s="624"/>
      <c r="AE7" s="624"/>
      <c r="AF7" s="624"/>
      <c r="AG7" s="285"/>
      <c r="AH7" s="285"/>
      <c r="AI7" s="285"/>
      <c r="AJ7" s="285"/>
    </row>
    <row r="8" spans="1:36" x14ac:dyDescent="0.2">
      <c r="A8" s="207" t="s">
        <v>271</v>
      </c>
      <c r="B8" s="208">
        <v>161.85283333333331</v>
      </c>
      <c r="C8" s="92">
        <v>26.975472222222219</v>
      </c>
      <c r="D8" s="92">
        <v>33.030027777777747</v>
      </c>
      <c r="E8" s="92">
        <v>101.84733333333334</v>
      </c>
      <c r="G8" s="622"/>
    </row>
    <row r="9" spans="1:36" x14ac:dyDescent="0.2">
      <c r="A9" s="207" t="s">
        <v>272</v>
      </c>
      <c r="B9" s="208">
        <v>178.35523333333333</v>
      </c>
      <c r="C9" s="92">
        <v>28.476885994397762</v>
      </c>
      <c r="D9" s="92">
        <v>34.069780672268905</v>
      </c>
      <c r="E9" s="92">
        <v>115.80856666666666</v>
      </c>
      <c r="G9" s="622"/>
    </row>
    <row r="10" spans="1:36" x14ac:dyDescent="0.2">
      <c r="A10" s="207" t="s">
        <v>273</v>
      </c>
      <c r="B10" s="208">
        <v>183.77760000000001</v>
      </c>
      <c r="C10" s="92">
        <v>36.755520000000004</v>
      </c>
      <c r="D10" s="92">
        <v>37.947279999999992</v>
      </c>
      <c r="E10" s="92">
        <v>109.07480000000001</v>
      </c>
      <c r="G10" s="622"/>
    </row>
    <row r="11" spans="1:36" x14ac:dyDescent="0.2">
      <c r="A11" s="207" t="s">
        <v>274</v>
      </c>
      <c r="B11" s="208">
        <v>202.99996666666667</v>
      </c>
      <c r="C11" s="92">
        <v>40.59999333333333</v>
      </c>
      <c r="D11" s="92">
        <v>43.74954000000001</v>
      </c>
      <c r="E11" s="92">
        <v>118.65043333333332</v>
      </c>
      <c r="G11" s="622"/>
    </row>
    <row r="12" spans="1:36" x14ac:dyDescent="0.2">
      <c r="A12" s="207" t="s">
        <v>275</v>
      </c>
      <c r="B12" s="208">
        <v>177.66666666666669</v>
      </c>
      <c r="C12" s="92">
        <v>29.611111111111118</v>
      </c>
      <c r="D12" s="92">
        <v>39.764922222222239</v>
      </c>
      <c r="E12" s="92">
        <v>108.29063333333333</v>
      </c>
      <c r="G12" s="622"/>
    </row>
    <row r="13" spans="1:36" x14ac:dyDescent="0.2">
      <c r="A13" s="207" t="s">
        <v>276</v>
      </c>
      <c r="B13" s="208">
        <v>163.70499999999998</v>
      </c>
      <c r="C13" s="92">
        <v>29.520573770491801</v>
      </c>
      <c r="D13" s="92">
        <v>40.627026229508182</v>
      </c>
      <c r="E13" s="92">
        <v>93.557400000000001</v>
      </c>
      <c r="G13" s="622"/>
    </row>
    <row r="14" spans="1:36" x14ac:dyDescent="0.2">
      <c r="A14" s="207" t="s">
        <v>205</v>
      </c>
      <c r="B14" s="208">
        <v>184.58333333333331</v>
      </c>
      <c r="C14" s="92">
        <v>30.763888888888889</v>
      </c>
      <c r="D14" s="92">
        <v>37.200244444444451</v>
      </c>
      <c r="E14" s="92">
        <v>116.61919999999998</v>
      </c>
      <c r="G14" s="622"/>
    </row>
    <row r="15" spans="1:36" x14ac:dyDescent="0.2">
      <c r="A15" s="207" t="s">
        <v>277</v>
      </c>
      <c r="B15" s="208">
        <v>222.66333333333333</v>
      </c>
      <c r="C15" s="92">
        <v>43.096129032258062</v>
      </c>
      <c r="D15" s="92">
        <v>51.052304301075282</v>
      </c>
      <c r="E15" s="92">
        <v>128.51489999999998</v>
      </c>
      <c r="G15" s="622"/>
    </row>
    <row r="16" spans="1:36" x14ac:dyDescent="0.2">
      <c r="A16" s="207" t="s">
        <v>234</v>
      </c>
      <c r="B16" s="209">
        <v>188.64640000000003</v>
      </c>
      <c r="C16" s="196">
        <v>31.441066666666675</v>
      </c>
      <c r="D16" s="196">
        <v>60.910133333333363</v>
      </c>
      <c r="E16" s="196">
        <v>96.295199999999994</v>
      </c>
      <c r="G16" s="622"/>
    </row>
    <row r="17" spans="1:11" x14ac:dyDescent="0.2">
      <c r="A17" s="207" t="s">
        <v>235</v>
      </c>
      <c r="B17" s="208">
        <v>187.94333333333333</v>
      </c>
      <c r="C17" s="92">
        <v>36.376129032258056</v>
      </c>
      <c r="D17" s="92">
        <v>42.432970967741944</v>
      </c>
      <c r="E17" s="92">
        <v>109.13423333333333</v>
      </c>
      <c r="G17" s="622"/>
    </row>
    <row r="18" spans="1:11" x14ac:dyDescent="0.2">
      <c r="A18" s="207" t="s">
        <v>278</v>
      </c>
      <c r="B18" s="208">
        <v>140.75206666666668</v>
      </c>
      <c r="C18" s="92">
        <v>29.923667716535434</v>
      </c>
      <c r="D18" s="92">
        <v>22.323665616797896</v>
      </c>
      <c r="E18" s="92">
        <v>88.504733333333348</v>
      </c>
      <c r="G18" s="622"/>
    </row>
    <row r="19" spans="1:11" x14ac:dyDescent="0.2">
      <c r="A19" s="3" t="s">
        <v>279</v>
      </c>
      <c r="B19" s="208">
        <v>192.69966666666667</v>
      </c>
      <c r="C19" s="92">
        <v>36.03327100271003</v>
      </c>
      <c r="D19" s="92">
        <v>42.538128997289967</v>
      </c>
      <c r="E19" s="92">
        <v>114.12826666666668</v>
      </c>
      <c r="G19" s="622"/>
    </row>
    <row r="20" spans="1:11" x14ac:dyDescent="0.2">
      <c r="A20" s="3" t="s">
        <v>206</v>
      </c>
      <c r="B20" s="208">
        <v>181.55873333333335</v>
      </c>
      <c r="C20" s="92">
        <v>32.74009945355192</v>
      </c>
      <c r="D20" s="92">
        <v>36.740100546448076</v>
      </c>
      <c r="E20" s="92">
        <v>112.07853333333335</v>
      </c>
      <c r="G20" s="622"/>
    </row>
    <row r="21" spans="1:11" x14ac:dyDescent="0.2">
      <c r="A21" s="3" t="s">
        <v>280</v>
      </c>
      <c r="B21" s="208">
        <v>188.28719999999998</v>
      </c>
      <c r="C21" s="92">
        <v>32.677943801652887</v>
      </c>
      <c r="D21" s="92">
        <v>43.011956198347121</v>
      </c>
      <c r="E21" s="92">
        <v>112.59729999999998</v>
      </c>
      <c r="G21" s="622"/>
    </row>
    <row r="22" spans="1:11" x14ac:dyDescent="0.2">
      <c r="A22" s="195" t="s">
        <v>281</v>
      </c>
      <c r="B22" s="208">
        <v>177.31429999999997</v>
      </c>
      <c r="C22" s="92">
        <v>30.773556198347105</v>
      </c>
      <c r="D22" s="92">
        <v>37.200010468319562</v>
      </c>
      <c r="E22" s="92">
        <v>109.3407333333333</v>
      </c>
      <c r="G22" s="622"/>
    </row>
    <row r="23" spans="1:11" x14ac:dyDescent="0.2">
      <c r="A23" s="195" t="s">
        <v>282</v>
      </c>
      <c r="B23" s="210">
        <v>177.67333333333335</v>
      </c>
      <c r="C23" s="211">
        <v>25.815783475783483</v>
      </c>
      <c r="D23" s="211">
        <v>35.244116524216544</v>
      </c>
      <c r="E23" s="211">
        <v>116.61343333333332</v>
      </c>
      <c r="G23" s="622"/>
    </row>
    <row r="24" spans="1:11" x14ac:dyDescent="0.2">
      <c r="A24" s="195" t="s">
        <v>283</v>
      </c>
      <c r="B24" s="210">
        <v>121</v>
      </c>
      <c r="C24" s="211">
        <v>18.457627118644066</v>
      </c>
      <c r="D24" s="211">
        <v>47.240372881355938</v>
      </c>
      <c r="E24" s="211">
        <v>55.302</v>
      </c>
      <c r="G24" s="622"/>
    </row>
    <row r="25" spans="1:11" x14ac:dyDescent="0.2">
      <c r="A25" s="195" t="s">
        <v>545</v>
      </c>
      <c r="B25" s="210">
        <v>200.09666666666666</v>
      </c>
      <c r="C25" s="211">
        <v>34.727520661157023</v>
      </c>
      <c r="D25" s="211">
        <v>42.545879338842987</v>
      </c>
      <c r="E25" s="211">
        <v>122.82326666666665</v>
      </c>
      <c r="G25" s="622"/>
    </row>
    <row r="26" spans="1:11" x14ac:dyDescent="0.2">
      <c r="A26" s="3" t="s">
        <v>284</v>
      </c>
      <c r="B26" s="210">
        <v>156.98640000000003</v>
      </c>
      <c r="C26" s="211">
        <v>29.355180487804887</v>
      </c>
      <c r="D26" s="211">
        <v>13.201552845528511</v>
      </c>
      <c r="E26" s="211">
        <v>114.42966666666663</v>
      </c>
      <c r="G26" s="622"/>
    </row>
    <row r="27" spans="1:11" x14ac:dyDescent="0.2">
      <c r="A27" s="195" t="s">
        <v>236</v>
      </c>
      <c r="B27" s="210">
        <v>181.36333333333334</v>
      </c>
      <c r="C27" s="211">
        <v>33.913468834688352</v>
      </c>
      <c r="D27" s="211">
        <v>34.567397831978333</v>
      </c>
      <c r="E27" s="211">
        <v>112.88246666666666</v>
      </c>
      <c r="G27" s="622"/>
    </row>
    <row r="28" spans="1:11" x14ac:dyDescent="0.2">
      <c r="A28" s="195" t="s">
        <v>547</v>
      </c>
      <c r="B28" s="208">
        <v>185.64296666666667</v>
      </c>
      <c r="C28" s="92">
        <v>32.219027272727274</v>
      </c>
      <c r="D28" s="92">
        <v>40.212806060606042</v>
      </c>
      <c r="E28" s="92">
        <v>113.21113333333335</v>
      </c>
      <c r="G28" s="622"/>
    </row>
    <row r="29" spans="1:11" x14ac:dyDescent="0.2">
      <c r="A29" s="3" t="s">
        <v>285</v>
      </c>
      <c r="B29" s="210">
        <v>174.41953333333333</v>
      </c>
      <c r="C29" s="211">
        <v>27.848496918767506</v>
      </c>
      <c r="D29" s="211">
        <v>35.06533641456582</v>
      </c>
      <c r="E29" s="211">
        <v>111.5057</v>
      </c>
      <c r="G29" s="622"/>
    </row>
    <row r="30" spans="1:11" x14ac:dyDescent="0.2">
      <c r="A30" s="3" t="s">
        <v>237</v>
      </c>
      <c r="B30" s="208">
        <v>227.63203333333337</v>
      </c>
      <c r="C30" s="92">
        <v>45.526406666666674</v>
      </c>
      <c r="D30" s="92">
        <v>28.60862666666668</v>
      </c>
      <c r="E30" s="92">
        <v>153.49700000000001</v>
      </c>
      <c r="G30" s="622"/>
    </row>
    <row r="31" spans="1:11" x14ac:dyDescent="0.2">
      <c r="A31" s="656" t="s">
        <v>286</v>
      </c>
      <c r="B31" s="657">
        <v>187.89510587259181</v>
      </c>
      <c r="C31" s="657">
        <v>33.091750531339322</v>
      </c>
      <c r="D31" s="657">
        <v>40.645588674585831</v>
      </c>
      <c r="E31" s="657">
        <v>114.15776666666666</v>
      </c>
      <c r="G31" s="622"/>
    </row>
    <row r="32" spans="1:11" x14ac:dyDescent="0.2">
      <c r="A32" s="655" t="s">
        <v>287</v>
      </c>
      <c r="B32" s="654">
        <v>192.13517086745125</v>
      </c>
      <c r="C32" s="654">
        <v>33.291508762181898</v>
      </c>
      <c r="D32" s="654">
        <v>44.954674785520645</v>
      </c>
      <c r="E32" s="654">
        <v>113.88898731974871</v>
      </c>
      <c r="G32" s="622"/>
      <c r="H32" s="623"/>
      <c r="I32" s="623"/>
      <c r="J32" s="623"/>
      <c r="K32" s="623"/>
    </row>
    <row r="33" spans="1:11" x14ac:dyDescent="0.2">
      <c r="A33" s="653" t="s">
        <v>288</v>
      </c>
      <c r="B33" s="658">
        <v>4.1320508900318771</v>
      </c>
      <c r="C33" s="658">
        <v>0.66286810494382564</v>
      </c>
      <c r="D33" s="658">
        <v>6.912360729855493</v>
      </c>
      <c r="E33" s="658">
        <v>-3.4431779447674415</v>
      </c>
      <c r="G33" s="622"/>
      <c r="H33" s="623"/>
      <c r="I33" s="623"/>
      <c r="J33" s="623"/>
      <c r="K33" s="623"/>
    </row>
    <row r="34" spans="1:11" x14ac:dyDescent="0.2">
      <c r="A34" s="80"/>
      <c r="B34" s="3"/>
      <c r="C34" s="3"/>
      <c r="D34" s="3"/>
      <c r="E34" s="55" t="s">
        <v>570</v>
      </c>
    </row>
    <row r="35" spans="1:11" s="1" customFormat="1" x14ac:dyDescent="0.2">
      <c r="A35" s="792" t="s">
        <v>685</v>
      </c>
      <c r="B35" s="792"/>
      <c r="C35" s="792"/>
      <c r="D35" s="792"/>
      <c r="E35" s="792"/>
    </row>
    <row r="36" spans="1:11" s="1" customFormat="1" x14ac:dyDescent="0.2">
      <c r="A36" s="792"/>
      <c r="B36" s="792"/>
      <c r="C36" s="792"/>
      <c r="D36" s="792"/>
      <c r="E36" s="792"/>
    </row>
    <row r="37" spans="1:11" s="1" customFormat="1" x14ac:dyDescent="0.2">
      <c r="A37" s="792"/>
      <c r="B37" s="792"/>
      <c r="C37" s="792"/>
      <c r="D37" s="792"/>
      <c r="E37" s="792"/>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58" t="s">
        <v>690</v>
      </c>
      <c r="B1" s="758"/>
      <c r="C1" s="758"/>
    </row>
    <row r="2" spans="1:3" x14ac:dyDescent="0.2">
      <c r="A2" s="758"/>
      <c r="B2" s="758"/>
      <c r="C2" s="758"/>
    </row>
    <row r="3" spans="1:3" x14ac:dyDescent="0.2">
      <c r="A3" s="54"/>
      <c r="B3" s="3"/>
      <c r="C3" s="55" t="s">
        <v>259</v>
      </c>
    </row>
    <row r="4" spans="1:3" x14ac:dyDescent="0.2">
      <c r="A4" s="57"/>
      <c r="B4" s="203" t="s">
        <v>264</v>
      </c>
      <c r="C4" s="203" t="s">
        <v>267</v>
      </c>
    </row>
    <row r="5" spans="1:3" x14ac:dyDescent="0.2">
      <c r="A5" s="689" t="s">
        <v>268</v>
      </c>
      <c r="B5" s="690">
        <v>135.99358064516127</v>
      </c>
      <c r="C5" s="691">
        <v>102.72032258064516</v>
      </c>
    </row>
    <row r="6" spans="1:3" x14ac:dyDescent="0.2">
      <c r="A6" s="207" t="s">
        <v>269</v>
      </c>
      <c r="B6" s="470">
        <v>135.60967741935482</v>
      </c>
      <c r="C6" s="471">
        <v>107.82248387096774</v>
      </c>
    </row>
    <row r="7" spans="1:3" x14ac:dyDescent="0.2">
      <c r="A7" s="207" t="s">
        <v>270</v>
      </c>
      <c r="B7" s="470">
        <v>139.27445161290322</v>
      </c>
      <c r="C7" s="471">
        <v>105.14409677419356</v>
      </c>
    </row>
    <row r="8" spans="1:3" x14ac:dyDescent="0.2">
      <c r="A8" s="207" t="s">
        <v>233</v>
      </c>
      <c r="B8" s="470">
        <v>124.76645161290321</v>
      </c>
      <c r="C8" s="471">
        <v>101.24783870967742</v>
      </c>
    </row>
    <row r="9" spans="1:3" x14ac:dyDescent="0.2">
      <c r="A9" s="207" t="s">
        <v>271</v>
      </c>
      <c r="B9" s="470">
        <v>163.45696774193553</v>
      </c>
      <c r="C9" s="471">
        <v>103.18432258064516</v>
      </c>
    </row>
    <row r="10" spans="1:3" x14ac:dyDescent="0.2">
      <c r="A10" s="207" t="s">
        <v>272</v>
      </c>
      <c r="B10" s="470">
        <v>126.50661290322583</v>
      </c>
      <c r="C10" s="471">
        <v>103.13829032258066</v>
      </c>
    </row>
    <row r="11" spans="1:3" x14ac:dyDescent="0.2">
      <c r="A11" s="207" t="s">
        <v>273</v>
      </c>
      <c r="B11" s="470">
        <v>126.95948387096776</v>
      </c>
      <c r="C11" s="471">
        <v>97.016258064516137</v>
      </c>
    </row>
    <row r="12" spans="1:3" x14ac:dyDescent="0.2">
      <c r="A12" s="207" t="s">
        <v>274</v>
      </c>
      <c r="B12" s="470">
        <v>211.16277419354842</v>
      </c>
      <c r="C12" s="471">
        <v>132.0356129032258</v>
      </c>
    </row>
    <row r="13" spans="1:3" x14ac:dyDescent="0.2">
      <c r="A13" s="207" t="s">
        <v>275</v>
      </c>
      <c r="B13" s="470">
        <v>0</v>
      </c>
      <c r="C13" s="471">
        <v>0</v>
      </c>
    </row>
    <row r="14" spans="1:3" x14ac:dyDescent="0.2">
      <c r="A14" s="207" t="s">
        <v>276</v>
      </c>
      <c r="B14" s="470">
        <v>137.04712903225806</v>
      </c>
      <c r="C14" s="471">
        <v>96.831903225806442</v>
      </c>
    </row>
    <row r="15" spans="1:3" x14ac:dyDescent="0.2">
      <c r="A15" s="207" t="s">
        <v>205</v>
      </c>
      <c r="B15" s="470">
        <v>143.5</v>
      </c>
      <c r="C15" s="471">
        <v>113.78364516129034</v>
      </c>
    </row>
    <row r="16" spans="1:3" x14ac:dyDescent="0.2">
      <c r="A16" s="207" t="s">
        <v>277</v>
      </c>
      <c r="B16" s="470">
        <v>175.54993548387094</v>
      </c>
      <c r="C16" s="471">
        <v>113.99264516129035</v>
      </c>
    </row>
    <row r="17" spans="1:3" x14ac:dyDescent="0.2">
      <c r="A17" s="207" t="s">
        <v>234</v>
      </c>
      <c r="B17" s="470">
        <v>153.30945161290322</v>
      </c>
      <c r="C17" s="471">
        <v>112.13770967741937</v>
      </c>
    </row>
    <row r="18" spans="1:3" x14ac:dyDescent="0.2">
      <c r="A18" s="207" t="s">
        <v>235</v>
      </c>
      <c r="B18" s="470">
        <v>160.55483870967743</v>
      </c>
      <c r="C18" s="471">
        <v>100.24258064516128</v>
      </c>
    </row>
    <row r="19" spans="1:3" x14ac:dyDescent="0.2">
      <c r="A19" s="207" t="s">
        <v>278</v>
      </c>
      <c r="B19" s="470">
        <v>140.74361290322582</v>
      </c>
      <c r="C19" s="471">
        <v>88.516161290322586</v>
      </c>
    </row>
    <row r="20" spans="1:3" x14ac:dyDescent="0.2">
      <c r="A20" s="207" t="s">
        <v>279</v>
      </c>
      <c r="B20" s="470">
        <v>130.5217741935484</v>
      </c>
      <c r="C20" s="471">
        <v>101.64032258064516</v>
      </c>
    </row>
    <row r="21" spans="1:3" x14ac:dyDescent="0.2">
      <c r="A21" s="207" t="s">
        <v>206</v>
      </c>
      <c r="B21" s="470">
        <v>181.49635483870969</v>
      </c>
      <c r="C21" s="471">
        <v>108.44651612903226</v>
      </c>
    </row>
    <row r="22" spans="1:3" x14ac:dyDescent="0.2">
      <c r="A22" s="207" t="s">
        <v>280</v>
      </c>
      <c r="B22" s="470">
        <v>140.66970967741935</v>
      </c>
      <c r="C22" s="471">
        <v>112.50983870967741</v>
      </c>
    </row>
    <row r="23" spans="1:3" x14ac:dyDescent="0.2">
      <c r="A23" s="207" t="s">
        <v>281</v>
      </c>
      <c r="B23" s="470">
        <v>124.35932258064517</v>
      </c>
      <c r="C23" s="471">
        <v>100.66251612903226</v>
      </c>
    </row>
    <row r="24" spans="1:3" x14ac:dyDescent="0.2">
      <c r="A24" s="207" t="s">
        <v>282</v>
      </c>
      <c r="B24" s="470">
        <v>125.53870967741936</v>
      </c>
      <c r="C24" s="471">
        <v>102.43274193548389</v>
      </c>
    </row>
    <row r="25" spans="1:3" x14ac:dyDescent="0.2">
      <c r="A25" s="207" t="s">
        <v>283</v>
      </c>
      <c r="B25" s="470">
        <v>100</v>
      </c>
      <c r="C25" s="471">
        <v>61.536999999999999</v>
      </c>
    </row>
    <row r="26" spans="1:3" x14ac:dyDescent="0.2">
      <c r="A26" s="207" t="s">
        <v>545</v>
      </c>
      <c r="B26" s="470">
        <v>189.4774193548387</v>
      </c>
      <c r="C26" s="471">
        <v>114.04693548387095</v>
      </c>
    </row>
    <row r="27" spans="1:3" x14ac:dyDescent="0.2">
      <c r="A27" s="207" t="s">
        <v>284</v>
      </c>
      <c r="B27" s="470">
        <v>144.37106451612902</v>
      </c>
      <c r="C27" s="471">
        <v>112.39812903225807</v>
      </c>
    </row>
    <row r="28" spans="1:3" x14ac:dyDescent="0.2">
      <c r="A28" s="207" t="s">
        <v>236</v>
      </c>
      <c r="B28" s="470">
        <v>181.57419354838709</v>
      </c>
      <c r="C28" s="471">
        <v>108.70132258064515</v>
      </c>
    </row>
    <row r="29" spans="1:3" x14ac:dyDescent="0.2">
      <c r="A29" s="207" t="s">
        <v>547</v>
      </c>
      <c r="B29" s="470">
        <v>136.63480645161286</v>
      </c>
      <c r="C29" s="471">
        <v>103.73719354838708</v>
      </c>
    </row>
    <row r="30" spans="1:3" x14ac:dyDescent="0.2">
      <c r="A30" s="207" t="s">
        <v>285</v>
      </c>
      <c r="B30" s="470">
        <v>156.48451612903224</v>
      </c>
      <c r="C30" s="471">
        <v>96.433806451612909</v>
      </c>
    </row>
    <row r="31" spans="1:3" x14ac:dyDescent="0.2">
      <c r="A31" s="207" t="s">
        <v>237</v>
      </c>
      <c r="B31" s="470">
        <v>171.89122580645159</v>
      </c>
      <c r="C31" s="471">
        <v>95.463967741935491</v>
      </c>
    </row>
    <row r="32" spans="1:3" x14ac:dyDescent="0.2">
      <c r="A32" s="656" t="s">
        <v>286</v>
      </c>
      <c r="B32" s="660">
        <v>141.13887447373938</v>
      </c>
      <c r="C32" s="660">
        <v>107.43680645161291</v>
      </c>
    </row>
    <row r="33" spans="1:5" x14ac:dyDescent="0.2">
      <c r="A33" s="655" t="s">
        <v>287</v>
      </c>
      <c r="B33" s="659">
        <v>140.38646993618462</v>
      </c>
      <c r="C33" s="659">
        <v>107.49734080306317</v>
      </c>
    </row>
    <row r="34" spans="1:5" x14ac:dyDescent="0.2">
      <c r="A34" s="653" t="s">
        <v>288</v>
      </c>
      <c r="B34" s="671">
        <v>4.3928892910233515</v>
      </c>
      <c r="C34" s="671">
        <v>4.7770182224180076</v>
      </c>
    </row>
    <row r="35" spans="1:5" x14ac:dyDescent="0.2">
      <c r="A35" s="80"/>
      <c r="B35" s="3"/>
      <c r="C35" s="55" t="s">
        <v>514</v>
      </c>
    </row>
    <row r="36" spans="1:5" x14ac:dyDescent="0.2">
      <c r="A36" s="80" t="s">
        <v>483</v>
      </c>
      <c r="B36" s="80"/>
      <c r="C36" s="80"/>
    </row>
    <row r="37" spans="1:5" s="1" customFormat="1" x14ac:dyDescent="0.2">
      <c r="A37" s="792"/>
      <c r="B37" s="792"/>
      <c r="C37" s="792"/>
      <c r="D37" s="792"/>
      <c r="E37" s="792"/>
    </row>
    <row r="38" spans="1:5" s="1" customFormat="1" x14ac:dyDescent="0.2">
      <c r="A38" s="792"/>
      <c r="B38" s="792"/>
      <c r="C38" s="792"/>
      <c r="D38" s="792"/>
      <c r="E38" s="792"/>
    </row>
    <row r="39" spans="1:5" s="1" customFormat="1" x14ac:dyDescent="0.2">
      <c r="A39" s="792"/>
      <c r="B39" s="792"/>
      <c r="C39" s="792"/>
      <c r="D39" s="792"/>
      <c r="E39" s="792"/>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6"/>
      <c r="B3" s="145">
        <v>2021</v>
      </c>
      <c r="C3" s="145" t="s">
        <v>509</v>
      </c>
      <c r="D3" s="145" t="s">
        <v>509</v>
      </c>
      <c r="E3" s="145" t="s">
        <v>509</v>
      </c>
      <c r="F3" s="145" t="s">
        <v>509</v>
      </c>
      <c r="G3" s="145" t="s">
        <v>509</v>
      </c>
      <c r="H3" s="145" t="s">
        <v>509</v>
      </c>
      <c r="I3" s="145">
        <v>2022</v>
      </c>
      <c r="J3" s="145" t="s">
        <v>509</v>
      </c>
      <c r="K3" s="145" t="s">
        <v>509</v>
      </c>
      <c r="L3" s="145" t="s">
        <v>509</v>
      </c>
      <c r="M3" s="145" t="s">
        <v>509</v>
      </c>
    </row>
    <row r="4" spans="1:13" x14ac:dyDescent="0.2">
      <c r="A4" s="448"/>
      <c r="B4" s="547">
        <v>44348</v>
      </c>
      <c r="C4" s="547">
        <v>44378</v>
      </c>
      <c r="D4" s="547">
        <v>44409</v>
      </c>
      <c r="E4" s="547">
        <v>44440</v>
      </c>
      <c r="F4" s="547">
        <v>44470</v>
      </c>
      <c r="G4" s="547">
        <v>44501</v>
      </c>
      <c r="H4" s="547">
        <v>44531</v>
      </c>
      <c r="I4" s="547">
        <v>44562</v>
      </c>
      <c r="J4" s="547">
        <v>44593</v>
      </c>
      <c r="K4" s="547">
        <v>44621</v>
      </c>
      <c r="L4" s="547">
        <v>44652</v>
      </c>
      <c r="M4" s="547">
        <v>44682</v>
      </c>
    </row>
    <row r="5" spans="1:13" x14ac:dyDescent="0.2">
      <c r="A5" s="548" t="s">
        <v>290</v>
      </c>
      <c r="B5" s="549">
        <v>73.113636363636374</v>
      </c>
      <c r="C5" s="549">
        <v>75.130454545454555</v>
      </c>
      <c r="D5" s="549">
        <v>70.812272727272727</v>
      </c>
      <c r="E5" s="549">
        <v>74.442727272727268</v>
      </c>
      <c r="F5" s="549">
        <v>83.523809523809518</v>
      </c>
      <c r="G5" s="549">
        <v>81.033181818181816</v>
      </c>
      <c r="H5" s="549">
        <v>74.254347826086956</v>
      </c>
      <c r="I5" s="549">
        <v>86.560952380952372</v>
      </c>
      <c r="J5" s="549">
        <v>97.246499999999997</v>
      </c>
      <c r="K5" s="549">
        <v>117.47086956521738</v>
      </c>
      <c r="L5" s="549">
        <v>105.37666666666667</v>
      </c>
      <c r="M5" s="549">
        <v>113.18727272727274</v>
      </c>
    </row>
    <row r="6" spans="1:13" x14ac:dyDescent="0.2">
      <c r="A6" s="550" t="s">
        <v>291</v>
      </c>
      <c r="B6" s="549">
        <v>71.378181818181815</v>
      </c>
      <c r="C6" s="549">
        <v>72.485238095238103</v>
      </c>
      <c r="D6" s="549">
        <v>67.730454545454549</v>
      </c>
      <c r="E6" s="549">
        <v>71.646190476190469</v>
      </c>
      <c r="F6" s="549">
        <v>81.476666666666688</v>
      </c>
      <c r="G6" s="549">
        <v>79.147500000000008</v>
      </c>
      <c r="H6" s="549">
        <v>71.711818181818174</v>
      </c>
      <c r="I6" s="549">
        <v>83.221999999999994</v>
      </c>
      <c r="J6" s="549">
        <v>91.641052631578944</v>
      </c>
      <c r="K6" s="549">
        <v>108.50260869565219</v>
      </c>
      <c r="L6" s="549">
        <v>101.77749999999999</v>
      </c>
      <c r="M6" s="549">
        <v>109.55238095238097</v>
      </c>
    </row>
    <row r="7" spans="1:13" x14ac:dyDescent="0.2">
      <c r="A7" s="551" t="s">
        <v>292</v>
      </c>
      <c r="B7" s="552">
        <v>1.204709090909091</v>
      </c>
      <c r="C7" s="552">
        <v>1.1821818181818182</v>
      </c>
      <c r="D7" s="552">
        <v>1.1771818181818181</v>
      </c>
      <c r="E7" s="552">
        <v>1.177031818181818</v>
      </c>
      <c r="F7" s="552">
        <v>1.160147619047619</v>
      </c>
      <c r="G7" s="552">
        <v>1.1414045454545456</v>
      </c>
      <c r="H7" s="552">
        <v>1.1303782608695649</v>
      </c>
      <c r="I7" s="552">
        <v>1.131447619047619</v>
      </c>
      <c r="J7" s="552">
        <v>1.1341900000000003</v>
      </c>
      <c r="K7" s="552">
        <v>1.1018956521739129</v>
      </c>
      <c r="L7" s="552">
        <v>1.0818736842105261</v>
      </c>
      <c r="M7" s="552">
        <v>1.05785</v>
      </c>
    </row>
    <row r="8" spans="1:13" x14ac:dyDescent="0.2">
      <c r="M8" s="161" t="s">
        <v>293</v>
      </c>
    </row>
    <row r="9" spans="1:13" x14ac:dyDescent="0.2">
      <c r="A9" s="55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289</v>
      </c>
    </row>
    <row r="3" spans="1:13" x14ac:dyDescent="0.2">
      <c r="A3" s="554"/>
      <c r="B3" s="145">
        <v>2021</v>
      </c>
      <c r="C3" s="145" t="s">
        <v>509</v>
      </c>
      <c r="D3" s="145" t="s">
        <v>509</v>
      </c>
      <c r="E3" s="145" t="s">
        <v>509</v>
      </c>
      <c r="F3" s="145" t="s">
        <v>509</v>
      </c>
      <c r="G3" s="145" t="s">
        <v>509</v>
      </c>
      <c r="H3" s="145" t="s">
        <v>509</v>
      </c>
      <c r="I3" s="145">
        <v>2022</v>
      </c>
      <c r="J3" s="145" t="s">
        <v>509</v>
      </c>
      <c r="K3" s="145" t="s">
        <v>509</v>
      </c>
      <c r="L3" s="145" t="s">
        <v>509</v>
      </c>
      <c r="M3" s="145" t="s">
        <v>509</v>
      </c>
    </row>
    <row r="4" spans="1:13" x14ac:dyDescent="0.2">
      <c r="A4" s="448"/>
      <c r="B4" s="547">
        <v>44348</v>
      </c>
      <c r="C4" s="547">
        <v>44378</v>
      </c>
      <c r="D4" s="547">
        <v>44409</v>
      </c>
      <c r="E4" s="547">
        <v>44440</v>
      </c>
      <c r="F4" s="547">
        <v>44470</v>
      </c>
      <c r="G4" s="547">
        <v>44501</v>
      </c>
      <c r="H4" s="547">
        <v>44531</v>
      </c>
      <c r="I4" s="547">
        <v>44562</v>
      </c>
      <c r="J4" s="547">
        <v>44593</v>
      </c>
      <c r="K4" s="547">
        <v>44621</v>
      </c>
      <c r="L4" s="547">
        <v>44652</v>
      </c>
      <c r="M4" s="547">
        <v>44682</v>
      </c>
    </row>
    <row r="5" spans="1:13" x14ac:dyDescent="0.2">
      <c r="A5" s="494" t="s">
        <v>294</v>
      </c>
      <c r="B5" s="403"/>
      <c r="C5" s="403"/>
      <c r="D5" s="403"/>
      <c r="E5" s="403"/>
      <c r="F5" s="403"/>
      <c r="G5" s="403"/>
      <c r="H5" s="403"/>
      <c r="I5" s="403"/>
      <c r="J5" s="403"/>
      <c r="K5" s="403"/>
      <c r="L5" s="403"/>
      <c r="M5" s="403"/>
    </row>
    <row r="6" spans="1:13" x14ac:dyDescent="0.2">
      <c r="A6" s="555" t="s">
        <v>295</v>
      </c>
      <c r="B6" s="402">
        <v>70.25272727272727</v>
      </c>
      <c r="C6" s="402">
        <v>72.356818181818184</v>
      </c>
      <c r="D6" s="402">
        <v>69.452727272727259</v>
      </c>
      <c r="E6" s="402">
        <v>72.853636363636369</v>
      </c>
      <c r="F6" s="402">
        <v>81.815714285714293</v>
      </c>
      <c r="G6" s="402">
        <v>79.015454545454517</v>
      </c>
      <c r="H6" s="402">
        <v>74.03565217391305</v>
      </c>
      <c r="I6" s="402">
        <v>83.549523809523791</v>
      </c>
      <c r="J6" s="402">
        <v>91.65300000000002</v>
      </c>
      <c r="K6" s="402">
        <v>112.14782608695653</v>
      </c>
      <c r="L6" s="402">
        <v>107.44333333333331</v>
      </c>
      <c r="M6" s="402">
        <v>115.54272727272725</v>
      </c>
    </row>
    <row r="7" spans="1:13" x14ac:dyDescent="0.2">
      <c r="A7" s="555" t="s">
        <v>296</v>
      </c>
      <c r="B7" s="402">
        <v>71.201818181818169</v>
      </c>
      <c r="C7" s="402">
        <v>72.26318181818182</v>
      </c>
      <c r="D7" s="402">
        <v>68.84999999999998</v>
      </c>
      <c r="E7" s="402">
        <v>72.832727272727283</v>
      </c>
      <c r="F7" s="402">
        <v>81.386190476190478</v>
      </c>
      <c r="G7" s="402">
        <v>78.658636363636376</v>
      </c>
      <c r="H7" s="402">
        <v>73.317826086956515</v>
      </c>
      <c r="I7" s="402">
        <v>83.539047619047622</v>
      </c>
      <c r="J7" s="402">
        <v>91.688999999999993</v>
      </c>
      <c r="K7" s="402">
        <v>108.64173913043479</v>
      </c>
      <c r="L7" s="402">
        <v>103.07095238095238</v>
      </c>
      <c r="M7" s="402">
        <v>107.83590909090911</v>
      </c>
    </row>
    <row r="8" spans="1:13" x14ac:dyDescent="0.2">
      <c r="A8" s="555" t="s">
        <v>551</v>
      </c>
      <c r="B8" s="402">
        <v>69.093636363636364</v>
      </c>
      <c r="C8" s="402">
        <v>70.994545454545445</v>
      </c>
      <c r="D8" s="402">
        <v>68.022272727272721</v>
      </c>
      <c r="E8" s="402">
        <v>71.431363636363642</v>
      </c>
      <c r="F8" s="402">
        <v>80.47571428571429</v>
      </c>
      <c r="G8" s="402">
        <v>77.713636363636354</v>
      </c>
      <c r="H8" s="402">
        <v>72.377826086956517</v>
      </c>
      <c r="I8" s="402">
        <v>82.892380952380947</v>
      </c>
      <c r="J8" s="402">
        <v>90.15300000000002</v>
      </c>
      <c r="K8" s="402">
        <v>110.64782608695653</v>
      </c>
      <c r="L8" s="402">
        <v>105.80047619047616</v>
      </c>
      <c r="M8" s="402">
        <v>113.84500000000001</v>
      </c>
    </row>
    <row r="9" spans="1:13" x14ac:dyDescent="0.2">
      <c r="A9" s="555" t="s">
        <v>552</v>
      </c>
      <c r="B9" s="402">
        <v>67.602727272727265</v>
      </c>
      <c r="C9" s="402">
        <v>69.294545454545428</v>
      </c>
      <c r="D9" s="402">
        <v>66.274545454545446</v>
      </c>
      <c r="E9" s="402">
        <v>69.681363636363642</v>
      </c>
      <c r="F9" s="402">
        <v>78.775714285714301</v>
      </c>
      <c r="G9" s="402">
        <v>76.213636363636354</v>
      </c>
      <c r="H9" s="402">
        <v>70.529999999999987</v>
      </c>
      <c r="I9" s="402">
        <v>81.087619047619043</v>
      </c>
      <c r="J9" s="402">
        <v>88.942999999999998</v>
      </c>
      <c r="K9" s="402">
        <v>108.96956521739129</v>
      </c>
      <c r="L9" s="402">
        <v>103.76714285714286</v>
      </c>
      <c r="M9" s="402">
        <v>110.26772727272727</v>
      </c>
    </row>
    <row r="10" spans="1:13" x14ac:dyDescent="0.2">
      <c r="A10" s="556" t="s">
        <v>298</v>
      </c>
      <c r="B10" s="455">
        <v>71.919545454545428</v>
      </c>
      <c r="C10" s="455">
        <v>73.935909090909092</v>
      </c>
      <c r="D10" s="455">
        <v>69.804999999999993</v>
      </c>
      <c r="E10" s="455">
        <v>73.390909090909091</v>
      </c>
      <c r="F10" s="455">
        <v>82.382142857142853</v>
      </c>
      <c r="G10" s="455">
        <v>80.13727272727273</v>
      </c>
      <c r="H10" s="455">
        <v>73.094782608695638</v>
      </c>
      <c r="I10" s="455">
        <v>85.999523809523822</v>
      </c>
      <c r="J10" s="455">
        <v>96.373999999999995</v>
      </c>
      <c r="K10" s="455">
        <v>117.7430434782609</v>
      </c>
      <c r="L10" s="455">
        <v>104.69333333333333</v>
      </c>
      <c r="M10" s="455">
        <v>112.84409090909089</v>
      </c>
    </row>
    <row r="11" spans="1:13" x14ac:dyDescent="0.2">
      <c r="A11" s="494" t="s">
        <v>297</v>
      </c>
      <c r="B11" s="404"/>
      <c r="C11" s="404"/>
      <c r="D11" s="404"/>
      <c r="E11" s="404"/>
      <c r="F11" s="404"/>
      <c r="G11" s="404"/>
      <c r="H11" s="404"/>
      <c r="I11" s="404"/>
      <c r="J11" s="404"/>
      <c r="K11" s="404"/>
      <c r="L11" s="404"/>
      <c r="M11" s="404"/>
    </row>
    <row r="12" spans="1:13" x14ac:dyDescent="0.2">
      <c r="A12" s="555" t="s">
        <v>299</v>
      </c>
      <c r="B12" s="402">
        <v>72.458181818181828</v>
      </c>
      <c r="C12" s="402">
        <v>75.363181818181815</v>
      </c>
      <c r="D12" s="402">
        <v>71.155000000000015</v>
      </c>
      <c r="E12" s="402">
        <v>74.486363636363635</v>
      </c>
      <c r="F12" s="402">
        <v>83.351190476190482</v>
      </c>
      <c r="G12" s="402">
        <v>81.237272727272725</v>
      </c>
      <c r="H12" s="402">
        <v>74.612173913043478</v>
      </c>
      <c r="I12" s="402">
        <v>88.518571428571434</v>
      </c>
      <c r="J12" s="402">
        <v>99.641499999999994</v>
      </c>
      <c r="K12" s="402">
        <v>121.38</v>
      </c>
      <c r="L12" s="402">
        <v>109.48619047619047</v>
      </c>
      <c r="M12" s="402">
        <v>118.09409090909089</v>
      </c>
    </row>
    <row r="13" spans="1:13" x14ac:dyDescent="0.2">
      <c r="A13" s="555" t="s">
        <v>300</v>
      </c>
      <c r="B13" s="402">
        <v>71.181363636363642</v>
      </c>
      <c r="C13" s="402">
        <v>73.647272727272721</v>
      </c>
      <c r="D13" s="402">
        <v>69.437272727272727</v>
      </c>
      <c r="E13" s="402">
        <v>72.846818181818193</v>
      </c>
      <c r="F13" s="402">
        <v>81.567619047619075</v>
      </c>
      <c r="G13" s="402">
        <v>79.894285714285715</v>
      </c>
      <c r="H13" s="402">
        <v>73.432608695652192</v>
      </c>
      <c r="I13" s="402">
        <v>86.012857142857143</v>
      </c>
      <c r="J13" s="402">
        <v>96.942499999999995</v>
      </c>
      <c r="K13" s="402">
        <v>117.51782608695649</v>
      </c>
      <c r="L13" s="402">
        <v>104.77142857142859</v>
      </c>
      <c r="M13" s="402">
        <v>113.18636363636365</v>
      </c>
    </row>
    <row r="14" spans="1:13" x14ac:dyDescent="0.2">
      <c r="A14" s="555" t="s">
        <v>301</v>
      </c>
      <c r="B14" s="402">
        <v>73.458181818181814</v>
      </c>
      <c r="C14" s="402">
        <v>75.926818181818177</v>
      </c>
      <c r="D14" s="402">
        <v>70.754999999999995</v>
      </c>
      <c r="E14" s="402">
        <v>74.55</v>
      </c>
      <c r="F14" s="402">
        <v>84.10833333333332</v>
      </c>
      <c r="G14" s="402">
        <v>82.164545454545447</v>
      </c>
      <c r="H14" s="402">
        <v>75.036086956521743</v>
      </c>
      <c r="I14" s="402">
        <v>88.711428571428584</v>
      </c>
      <c r="J14" s="402">
        <v>99.638999999999996</v>
      </c>
      <c r="K14" s="402">
        <v>121.23000000000002</v>
      </c>
      <c r="L14" s="402">
        <v>106.75523809523808</v>
      </c>
      <c r="M14" s="402">
        <v>116.41681818181816</v>
      </c>
    </row>
    <row r="15" spans="1:13" x14ac:dyDescent="0.2">
      <c r="A15" s="494" t="s">
        <v>209</v>
      </c>
      <c r="B15" s="404"/>
      <c r="C15" s="404"/>
      <c r="D15" s="404"/>
      <c r="E15" s="404"/>
      <c r="F15" s="404"/>
      <c r="G15" s="404"/>
      <c r="H15" s="404"/>
      <c r="I15" s="404"/>
      <c r="J15" s="404"/>
      <c r="K15" s="404"/>
      <c r="L15" s="404"/>
      <c r="M15" s="404"/>
    </row>
    <row r="16" spans="1:13" x14ac:dyDescent="0.2">
      <c r="A16" s="555" t="s">
        <v>302</v>
      </c>
      <c r="B16" s="402">
        <v>71.326363636363652</v>
      </c>
      <c r="C16" s="402">
        <v>72.51318181818182</v>
      </c>
      <c r="D16" s="402">
        <v>68.220909090909103</v>
      </c>
      <c r="E16" s="402">
        <v>72.625</v>
      </c>
      <c r="F16" s="402">
        <v>81.615476190476173</v>
      </c>
      <c r="G16" s="402">
        <v>79.764545454545456</v>
      </c>
      <c r="H16" s="402">
        <v>72.694782608695647</v>
      </c>
      <c r="I16" s="402">
        <v>85.761428571428567</v>
      </c>
      <c r="J16" s="402">
        <v>94.099000000000004</v>
      </c>
      <c r="K16" s="402">
        <v>93.999565217391293</v>
      </c>
      <c r="L16" s="402">
        <v>75.700476190476195</v>
      </c>
      <c r="M16" s="402">
        <v>84.144090909090906</v>
      </c>
    </row>
    <row r="17" spans="1:13" x14ac:dyDescent="0.2">
      <c r="A17" s="494" t="s">
        <v>303</v>
      </c>
      <c r="B17" s="495"/>
      <c r="C17" s="495"/>
      <c r="D17" s="495"/>
      <c r="E17" s="495"/>
      <c r="F17" s="495"/>
      <c r="G17" s="495"/>
      <c r="H17" s="495"/>
      <c r="I17" s="495"/>
      <c r="J17" s="495"/>
      <c r="K17" s="495"/>
      <c r="L17" s="495"/>
      <c r="M17" s="495"/>
    </row>
    <row r="18" spans="1:13" x14ac:dyDescent="0.2">
      <c r="A18" s="555" t="s">
        <v>304</v>
      </c>
      <c r="B18" s="402">
        <v>71.378181818181815</v>
      </c>
      <c r="C18" s="402">
        <v>72.485238095238103</v>
      </c>
      <c r="D18" s="402">
        <v>67.730454545454549</v>
      </c>
      <c r="E18" s="402">
        <v>71.646190476190469</v>
      </c>
      <c r="F18" s="402">
        <v>81.476666666666688</v>
      </c>
      <c r="G18" s="402">
        <v>79.147500000000008</v>
      </c>
      <c r="H18" s="402">
        <v>71.711818181818174</v>
      </c>
      <c r="I18" s="402">
        <v>83.221999999999994</v>
      </c>
      <c r="J18" s="402">
        <v>91.641052631578944</v>
      </c>
      <c r="K18" s="402">
        <v>108.50260869565219</v>
      </c>
      <c r="L18" s="402">
        <v>101.77749999999999</v>
      </c>
      <c r="M18" s="402">
        <v>109.55238095238097</v>
      </c>
    </row>
    <row r="19" spans="1:13" x14ac:dyDescent="0.2">
      <c r="A19" s="556" t="s">
        <v>305</v>
      </c>
      <c r="B19" s="455">
        <v>67.142272727272726</v>
      </c>
      <c r="C19" s="455">
        <v>68.108636363636364</v>
      </c>
      <c r="D19" s="455">
        <v>64.105000000000004</v>
      </c>
      <c r="E19" s="455">
        <v>67.378181818181815</v>
      </c>
      <c r="F19" s="455">
        <v>76.105238095238107</v>
      </c>
      <c r="G19" s="455">
        <v>72.846190476190486</v>
      </c>
      <c r="H19" s="455">
        <v>66.235652173913053</v>
      </c>
      <c r="I19" s="455">
        <v>77.050476190476175</v>
      </c>
      <c r="J19" s="455">
        <v>84.985499999999988</v>
      </c>
      <c r="K19" s="455">
        <v>103.61347826086957</v>
      </c>
      <c r="L19" s="455">
        <v>98.415238095238109</v>
      </c>
      <c r="M19" s="455">
        <v>104.94863636363638</v>
      </c>
    </row>
    <row r="20" spans="1:13" x14ac:dyDescent="0.2">
      <c r="A20" s="494" t="s">
        <v>306</v>
      </c>
      <c r="B20" s="495"/>
      <c r="C20" s="495"/>
      <c r="D20" s="495"/>
      <c r="E20" s="495"/>
      <c r="F20" s="495"/>
      <c r="G20" s="495"/>
      <c r="H20" s="495"/>
      <c r="I20" s="495"/>
      <c r="J20" s="495"/>
      <c r="K20" s="495"/>
      <c r="L20" s="495"/>
      <c r="M20" s="495"/>
    </row>
    <row r="21" spans="1:13" x14ac:dyDescent="0.2">
      <c r="A21" s="555" t="s">
        <v>307</v>
      </c>
      <c r="B21" s="402">
        <v>73.727272727272734</v>
      </c>
      <c r="C21" s="402">
        <v>76.256363636363631</v>
      </c>
      <c r="D21" s="402">
        <v>71.892727272727271</v>
      </c>
      <c r="E21" s="402">
        <v>74.657272727272741</v>
      </c>
      <c r="F21" s="402">
        <v>84.108809523809498</v>
      </c>
      <c r="G21" s="402">
        <v>82.611363636363635</v>
      </c>
      <c r="H21" s="402">
        <v>75.466956521739121</v>
      </c>
      <c r="I21" s="402">
        <v>88.823333333333338</v>
      </c>
      <c r="J21" s="402">
        <v>100.47399999999999</v>
      </c>
      <c r="K21" s="402">
        <v>122.76478260869565</v>
      </c>
      <c r="L21" s="402">
        <v>107.10619047619045</v>
      </c>
      <c r="M21" s="402">
        <v>116.45545454545457</v>
      </c>
    </row>
    <row r="22" spans="1:13" x14ac:dyDescent="0.2">
      <c r="A22" s="555" t="s">
        <v>308</v>
      </c>
      <c r="B22" s="405">
        <v>73.430454545454538</v>
      </c>
      <c r="C22" s="405">
        <v>76.13818181818182</v>
      </c>
      <c r="D22" s="405">
        <v>71.750454545454531</v>
      </c>
      <c r="E22" s="405">
        <v>74.50772727272728</v>
      </c>
      <c r="F22" s="405">
        <v>83.581190476190471</v>
      </c>
      <c r="G22" s="405">
        <v>81.848181818181814</v>
      </c>
      <c r="H22" s="405">
        <v>74.506521739130434</v>
      </c>
      <c r="I22" s="405">
        <v>87.875714285714295</v>
      </c>
      <c r="J22" s="405">
        <v>99.511499999999998</v>
      </c>
      <c r="K22" s="405">
        <v>122.04695652173915</v>
      </c>
      <c r="L22" s="405">
        <v>104.23666666666668</v>
      </c>
      <c r="M22" s="405">
        <v>113.94545454545455</v>
      </c>
    </row>
    <row r="23" spans="1:13" x14ac:dyDescent="0.2">
      <c r="A23" s="556" t="s">
        <v>309</v>
      </c>
      <c r="B23" s="455">
        <v>73.289090909090902</v>
      </c>
      <c r="C23" s="455">
        <v>76.06340909090909</v>
      </c>
      <c r="D23" s="455">
        <v>71.754999999999981</v>
      </c>
      <c r="E23" s="455">
        <v>74.433636363636367</v>
      </c>
      <c r="F23" s="455">
        <v>83.849285714285728</v>
      </c>
      <c r="G23" s="455">
        <v>81.90636363636365</v>
      </c>
      <c r="H23" s="455">
        <v>74.698260869565203</v>
      </c>
      <c r="I23" s="455">
        <v>88.016190476190488</v>
      </c>
      <c r="J23" s="455">
        <v>99.794000000000011</v>
      </c>
      <c r="K23" s="455">
        <v>122.67086956521743</v>
      </c>
      <c r="L23" s="455">
        <v>104.6866666666667</v>
      </c>
      <c r="M23" s="455">
        <v>114.00409090909089</v>
      </c>
    </row>
    <row r="24" spans="1:13" s="625" customFormat="1" x14ac:dyDescent="0.2">
      <c r="A24" s="557" t="s">
        <v>310</v>
      </c>
      <c r="B24" s="558">
        <v>71.887727272727261</v>
      </c>
      <c r="C24" s="558">
        <v>73.52272727272728</v>
      </c>
      <c r="D24" s="558">
        <v>70.334090909090918</v>
      </c>
      <c r="E24" s="558">
        <v>73.885909090909095</v>
      </c>
      <c r="F24" s="558">
        <v>82.111428571428576</v>
      </c>
      <c r="G24" s="558">
        <v>80.341363636363653</v>
      </c>
      <c r="H24" s="558">
        <v>74.377826086956517</v>
      </c>
      <c r="I24" s="558">
        <v>85.399523809523814</v>
      </c>
      <c r="J24" s="558">
        <v>94.203500000000005</v>
      </c>
      <c r="K24" s="558">
        <v>113.61391304347823</v>
      </c>
      <c r="L24" s="558">
        <v>105.64714285714284</v>
      </c>
      <c r="M24" s="558">
        <v>113.93863636363636</v>
      </c>
    </row>
    <row r="25" spans="1:13" x14ac:dyDescent="0.2">
      <c r="A25" s="553"/>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N15"/>
  <sheetViews>
    <sheetView workbookViewId="0">
      <selection activeCell="A3" sqref="A3"/>
    </sheetView>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14"/>
    </row>
    <row r="2" spans="1:14" ht="13.9" customHeight="1" x14ac:dyDescent="0.2">
      <c r="A2" s="158"/>
      <c r="B2" s="158"/>
      <c r="N2" s="161" t="s">
        <v>311</v>
      </c>
    </row>
    <row r="3" spans="1:14" ht="13.9" customHeight="1" x14ac:dyDescent="0.2">
      <c r="A3" s="562"/>
      <c r="B3" s="562"/>
      <c r="C3" s="145">
        <v>2021</v>
      </c>
      <c r="D3" s="145" t="s">
        <v>509</v>
      </c>
      <c r="E3" s="145" t="s">
        <v>509</v>
      </c>
      <c r="F3" s="145" t="s">
        <v>509</v>
      </c>
      <c r="G3" s="145" t="s">
        <v>509</v>
      </c>
      <c r="H3" s="145" t="s">
        <v>509</v>
      </c>
      <c r="I3" s="145" t="s">
        <v>509</v>
      </c>
      <c r="J3" s="145">
        <v>2022</v>
      </c>
      <c r="K3" s="145" t="s">
        <v>509</v>
      </c>
      <c r="L3" s="145" t="s">
        <v>509</v>
      </c>
      <c r="M3" s="145" t="s">
        <v>509</v>
      </c>
      <c r="N3" s="145" t="s">
        <v>509</v>
      </c>
    </row>
    <row r="4" spans="1:14" ht="13.9" customHeight="1" x14ac:dyDescent="0.2">
      <c r="C4" s="547">
        <v>44348</v>
      </c>
      <c r="D4" s="547">
        <v>44378</v>
      </c>
      <c r="E4" s="547">
        <v>44409</v>
      </c>
      <c r="F4" s="547">
        <v>44440</v>
      </c>
      <c r="G4" s="547">
        <v>44470</v>
      </c>
      <c r="H4" s="547">
        <v>44501</v>
      </c>
      <c r="I4" s="547">
        <v>44531</v>
      </c>
      <c r="J4" s="547">
        <v>44562</v>
      </c>
      <c r="K4" s="547">
        <v>44593</v>
      </c>
      <c r="L4" s="547">
        <v>44621</v>
      </c>
      <c r="M4" s="547">
        <v>44652</v>
      </c>
      <c r="N4" s="547">
        <v>44682</v>
      </c>
    </row>
    <row r="5" spans="1:14" ht="13.9" customHeight="1" x14ac:dyDescent="0.2">
      <c r="A5" s="795" t="s">
        <v>484</v>
      </c>
      <c r="B5" s="563" t="s">
        <v>312</v>
      </c>
      <c r="C5" s="559">
        <v>675.84090909090912</v>
      </c>
      <c r="D5" s="559">
        <v>693.98863636363637</v>
      </c>
      <c r="E5" s="559">
        <v>689.44047619047615</v>
      </c>
      <c r="F5" s="559">
        <v>734.43181818181813</v>
      </c>
      <c r="G5" s="559">
        <v>775.16666666666663</v>
      </c>
      <c r="H5" s="559">
        <v>730.90909090909088</v>
      </c>
      <c r="I5" s="559">
        <v>694.11956521739125</v>
      </c>
      <c r="J5" s="559">
        <v>790.40476190476193</v>
      </c>
      <c r="K5" s="559">
        <v>884.58749999999998</v>
      </c>
      <c r="L5" s="559">
        <v>897.45652173913038</v>
      </c>
      <c r="M5" s="559">
        <v>1034.5833333333333</v>
      </c>
      <c r="N5" s="559">
        <v>1209.409090909091</v>
      </c>
    </row>
    <row r="6" spans="1:14" ht="13.9" customHeight="1" x14ac:dyDescent="0.2">
      <c r="A6" s="796"/>
      <c r="B6" s="564" t="s">
        <v>313</v>
      </c>
      <c r="C6" s="560">
        <v>689.59090909090912</v>
      </c>
      <c r="D6" s="560">
        <v>724.375</v>
      </c>
      <c r="E6" s="560">
        <v>713.21428571428567</v>
      </c>
      <c r="F6" s="560">
        <v>732.90909090909088</v>
      </c>
      <c r="G6" s="560">
        <v>820.16666666666663</v>
      </c>
      <c r="H6" s="560">
        <v>793.98863636363637</v>
      </c>
      <c r="I6" s="560">
        <v>710.11904761904759</v>
      </c>
      <c r="J6" s="560">
        <v>806.11904761904759</v>
      </c>
      <c r="K6" s="560">
        <v>905.53750000000002</v>
      </c>
      <c r="L6" s="560">
        <v>1077.8804347826087</v>
      </c>
      <c r="M6" s="560">
        <v>1051.921052631579</v>
      </c>
      <c r="N6" s="560">
        <v>1249.0238095238096</v>
      </c>
    </row>
    <row r="7" spans="1:14" ht="13.9" customHeight="1" x14ac:dyDescent="0.2">
      <c r="A7" s="795" t="s">
        <v>517</v>
      </c>
      <c r="B7" s="563" t="s">
        <v>312</v>
      </c>
      <c r="C7" s="561">
        <v>594.85227272727275</v>
      </c>
      <c r="D7" s="561">
        <v>608.89772727272725</v>
      </c>
      <c r="E7" s="561">
        <v>588.07142857142856</v>
      </c>
      <c r="F7" s="561">
        <v>634.4204545454545</v>
      </c>
      <c r="G7" s="561">
        <v>735.23809523809518</v>
      </c>
      <c r="H7" s="561">
        <v>706.0454545454545</v>
      </c>
      <c r="I7" s="561">
        <v>656.35714285714289</v>
      </c>
      <c r="J7" s="561">
        <v>783.73809523809518</v>
      </c>
      <c r="K7" s="561">
        <v>854.45</v>
      </c>
      <c r="L7" s="561">
        <v>1142.6847826086957</v>
      </c>
      <c r="M7" s="561">
        <v>1187.5131578947369</v>
      </c>
      <c r="N7" s="561">
        <v>1230.3333333333333</v>
      </c>
    </row>
    <row r="8" spans="1:14" ht="13.9" customHeight="1" x14ac:dyDescent="0.2">
      <c r="A8" s="796"/>
      <c r="B8" s="564" t="s">
        <v>313</v>
      </c>
      <c r="C8" s="560">
        <v>605.9545454545455</v>
      </c>
      <c r="D8" s="560">
        <v>617.9545454545455</v>
      </c>
      <c r="E8" s="560">
        <v>595.51190476190482</v>
      </c>
      <c r="F8" s="560">
        <v>646.76136363636363</v>
      </c>
      <c r="G8" s="560">
        <v>746.83333333333337</v>
      </c>
      <c r="H8" s="560">
        <v>705.5</v>
      </c>
      <c r="I8" s="560">
        <v>664.27380952380952</v>
      </c>
      <c r="J8" s="560">
        <v>790.65476190476193</v>
      </c>
      <c r="K8" s="560">
        <v>864.95</v>
      </c>
      <c r="L8" s="560">
        <v>1158.7282608695652</v>
      </c>
      <c r="M8" s="560">
        <v>1218.171052631579</v>
      </c>
      <c r="N8" s="560">
        <v>1254.0119047619048</v>
      </c>
    </row>
    <row r="9" spans="1:14" ht="13.9" customHeight="1" x14ac:dyDescent="0.2">
      <c r="A9" s="795" t="s">
        <v>485</v>
      </c>
      <c r="B9" s="563" t="s">
        <v>312</v>
      </c>
      <c r="C9" s="559">
        <v>586.65954545454542</v>
      </c>
      <c r="D9" s="559">
        <v>597.98863636363637</v>
      </c>
      <c r="E9" s="559">
        <v>577.40909090909088</v>
      </c>
      <c r="F9" s="559">
        <v>626.93772727272733</v>
      </c>
      <c r="G9" s="559">
        <v>720.6195238095238</v>
      </c>
      <c r="H9" s="559">
        <v>682.63095238095241</v>
      </c>
      <c r="I9" s="559">
        <v>634.73913043478262</v>
      </c>
      <c r="J9" s="559">
        <v>742.30952380952385</v>
      </c>
      <c r="K9" s="559">
        <v>814.28750000000002</v>
      </c>
      <c r="L9" s="559">
        <v>1114.358695652174</v>
      </c>
      <c r="M9" s="559">
        <v>1133.9047619047619</v>
      </c>
      <c r="N9" s="559">
        <v>1127.6818181818182</v>
      </c>
    </row>
    <row r="10" spans="1:14" ht="13.9" customHeight="1" x14ac:dyDescent="0.2">
      <c r="A10" s="796"/>
      <c r="B10" s="564" t="s">
        <v>313</v>
      </c>
      <c r="C10" s="560">
        <v>594.11954545454546</v>
      </c>
      <c r="D10" s="560">
        <v>601.46590909090912</v>
      </c>
      <c r="E10" s="560">
        <v>581.05952380952385</v>
      </c>
      <c r="F10" s="560">
        <v>631.26136363636363</v>
      </c>
      <c r="G10" s="560">
        <v>725.41666666666663</v>
      </c>
      <c r="H10" s="560">
        <v>693.98863636363637</v>
      </c>
      <c r="I10" s="560">
        <v>651.70238095238096</v>
      </c>
      <c r="J10" s="560">
        <v>762</v>
      </c>
      <c r="K10" s="560">
        <v>856.36249999999995</v>
      </c>
      <c r="L10" s="560">
        <v>1170.8478260869565</v>
      </c>
      <c r="M10" s="560">
        <v>1168.078947368421</v>
      </c>
      <c r="N10" s="560">
        <v>1164.8214285714287</v>
      </c>
    </row>
    <row r="11" spans="1:14" ht="13.9" customHeight="1" x14ac:dyDescent="0.2">
      <c r="A11" s="793" t="s">
        <v>314</v>
      </c>
      <c r="B11" s="563" t="s">
        <v>312</v>
      </c>
      <c r="C11" s="559">
        <v>447.00045454545455</v>
      </c>
      <c r="D11" s="559">
        <v>461.45454545454544</v>
      </c>
      <c r="E11" s="559">
        <v>446.71428571428572</v>
      </c>
      <c r="F11" s="559">
        <v>487.38090909090914</v>
      </c>
      <c r="G11" s="559">
        <v>532.66666666666663</v>
      </c>
      <c r="H11" s="559">
        <v>511.75</v>
      </c>
      <c r="I11" s="559">
        <v>478.76086956521738</v>
      </c>
      <c r="J11" s="559">
        <v>539.34523809523807</v>
      </c>
      <c r="K11" s="559">
        <v>598.04999999999995</v>
      </c>
      <c r="L11" s="559">
        <v>710.07608695652175</v>
      </c>
      <c r="M11" s="559">
        <v>637.65476190476193</v>
      </c>
      <c r="N11" s="559">
        <v>647.875</v>
      </c>
    </row>
    <row r="12" spans="1:14" ht="13.9" customHeight="1" x14ac:dyDescent="0.2">
      <c r="A12" s="794"/>
      <c r="B12" s="564" t="s">
        <v>313</v>
      </c>
      <c r="C12" s="560">
        <v>441.80681818181819</v>
      </c>
      <c r="D12" s="560">
        <v>456.15909090909093</v>
      </c>
      <c r="E12" s="560">
        <v>438.83333333333331</v>
      </c>
      <c r="F12" s="560">
        <v>480.35227272727275</v>
      </c>
      <c r="G12" s="560">
        <v>524.5</v>
      </c>
      <c r="H12" s="560">
        <v>501.13636363636363</v>
      </c>
      <c r="I12" s="560">
        <v>470.04761904761904</v>
      </c>
      <c r="J12" s="560">
        <v>527.69047619047615</v>
      </c>
      <c r="K12" s="560">
        <v>591.38750000000005</v>
      </c>
      <c r="L12" s="560">
        <v>696.78260869565213</v>
      </c>
      <c r="M12" s="560">
        <v>627.18421052631584</v>
      </c>
      <c r="N12" s="560">
        <v>633.40476190476193</v>
      </c>
    </row>
    <row r="13" spans="1:14" ht="13.9" customHeight="1" x14ac:dyDescent="0.2">
      <c r="B13" s="553"/>
      <c r="N13" s="161" t="s">
        <v>293</v>
      </c>
    </row>
    <row r="14" spans="1:14" ht="13.9" customHeight="1" x14ac:dyDescent="0.2">
      <c r="A14" s="553"/>
    </row>
    <row r="15" spans="1:14" ht="13.9" customHeight="1" x14ac:dyDescent="0.2">
      <c r="A15" s="55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466</v>
      </c>
    </row>
    <row r="3" spans="1:8" x14ac:dyDescent="0.2">
      <c r="A3" s="56"/>
      <c r="B3" s="771">
        <f>INDICE!A3</f>
        <v>44682</v>
      </c>
      <c r="C3" s="770">
        <v>41671</v>
      </c>
      <c r="D3" s="770" t="s">
        <v>115</v>
      </c>
      <c r="E3" s="770"/>
      <c r="F3" s="770" t="s">
        <v>116</v>
      </c>
      <c r="G3" s="770"/>
      <c r="H3" s="770"/>
    </row>
    <row r="4" spans="1:8" ht="25.5" x14ac:dyDescent="0.2">
      <c r="A4" s="66"/>
      <c r="B4" s="184" t="s">
        <v>54</v>
      </c>
      <c r="C4" s="185" t="s">
        <v>448</v>
      </c>
      <c r="D4" s="184" t="s">
        <v>54</v>
      </c>
      <c r="E4" s="185" t="s">
        <v>448</v>
      </c>
      <c r="F4" s="184" t="s">
        <v>54</v>
      </c>
      <c r="G4" s="186" t="s">
        <v>448</v>
      </c>
      <c r="H4" s="185" t="s">
        <v>106</v>
      </c>
    </row>
    <row r="5" spans="1:8" x14ac:dyDescent="0.2">
      <c r="A5" s="3" t="s">
        <v>316</v>
      </c>
      <c r="B5" s="71">
        <v>17675.707999999999</v>
      </c>
      <c r="C5" s="72">
        <v>-15.923147083411124</v>
      </c>
      <c r="D5" s="71">
        <v>117566.94899999999</v>
      </c>
      <c r="E5" s="336">
        <v>-7.3673223269062644</v>
      </c>
      <c r="F5" s="71">
        <v>264315.86900000001</v>
      </c>
      <c r="G5" s="336">
        <v>-1.8050367900839845</v>
      </c>
      <c r="H5" s="72">
        <v>68.978874845053795</v>
      </c>
    </row>
    <row r="6" spans="1:8" x14ac:dyDescent="0.2">
      <c r="A6" s="3" t="s">
        <v>317</v>
      </c>
      <c r="B6" s="58">
        <v>7490.902</v>
      </c>
      <c r="C6" s="187">
        <v>50.376779963632877</v>
      </c>
      <c r="D6" s="58">
        <v>41503.86</v>
      </c>
      <c r="E6" s="59">
        <v>66.858435513564203</v>
      </c>
      <c r="F6" s="58">
        <v>106960.83</v>
      </c>
      <c r="G6" s="59">
        <v>23.893442134468216</v>
      </c>
      <c r="H6" s="59">
        <v>27.913714503055719</v>
      </c>
    </row>
    <row r="7" spans="1:8" x14ac:dyDescent="0.2">
      <c r="A7" s="3" t="s">
        <v>318</v>
      </c>
      <c r="B7" s="95">
        <v>810.04300000000001</v>
      </c>
      <c r="C7" s="73">
        <v>-26.017051707682405</v>
      </c>
      <c r="D7" s="95">
        <v>4230.607</v>
      </c>
      <c r="E7" s="73">
        <v>-22.85125996999837</v>
      </c>
      <c r="F7" s="95">
        <v>11907.093999999999</v>
      </c>
      <c r="G7" s="187">
        <v>-5.8948838265033698</v>
      </c>
      <c r="H7" s="187">
        <v>3.107410651890488</v>
      </c>
    </row>
    <row r="8" spans="1:8" x14ac:dyDescent="0.2">
      <c r="A8" s="216" t="s">
        <v>186</v>
      </c>
      <c r="B8" s="217">
        <v>25976.652999999998</v>
      </c>
      <c r="C8" s="218">
        <v>-4.1437841042831556</v>
      </c>
      <c r="D8" s="217">
        <v>163301.416</v>
      </c>
      <c r="E8" s="218">
        <v>3.8319295967379583</v>
      </c>
      <c r="F8" s="217">
        <v>383183.79300000001</v>
      </c>
      <c r="G8" s="218">
        <v>4.0806470191758555</v>
      </c>
      <c r="H8" s="219">
        <v>100</v>
      </c>
    </row>
    <row r="9" spans="1:8" x14ac:dyDescent="0.2">
      <c r="A9" s="220" t="s">
        <v>607</v>
      </c>
      <c r="B9" s="74">
        <v>5501.2910000000002</v>
      </c>
      <c r="C9" s="75">
        <v>-17.524582026467197</v>
      </c>
      <c r="D9" s="74">
        <v>30133.041000000001</v>
      </c>
      <c r="E9" s="75">
        <v>-4.5540784522406774</v>
      </c>
      <c r="F9" s="74">
        <v>75714.19</v>
      </c>
      <c r="G9" s="190">
        <v>-1.2744166372414383</v>
      </c>
      <c r="H9" s="190">
        <v>19.759236007145009</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7"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8" priority="8" operator="between">
      <formula>-0.5</formula>
      <formula>0.5</formula>
    </cfRule>
  </conditionalFormatting>
  <conditionalFormatting sqref="E5">
    <cfRule type="cellIs" dxfId="97" priority="7" operator="equal">
      <formula>0</formula>
    </cfRule>
  </conditionalFormatting>
  <conditionalFormatting sqref="G5">
    <cfRule type="cellIs" dxfId="96" priority="6" operator="between">
      <formula>-0.5</formula>
      <formula>0.5</formula>
    </cfRule>
  </conditionalFormatting>
  <conditionalFormatting sqref="G5">
    <cfRule type="cellIs" dxfId="95" priority="5" operator="equal">
      <formula>0</formula>
    </cfRule>
  </conditionalFormatting>
  <conditionalFormatting sqref="C7">
    <cfRule type="cellIs" dxfId="94" priority="3" operator="between">
      <formula>-0.5</formula>
      <formula>0.5</formula>
    </cfRule>
    <cfRule type="cellIs" dxfId="93" priority="4" operator="between">
      <formula>0</formula>
      <formula>0.49</formula>
    </cfRule>
  </conditionalFormatting>
  <conditionalFormatting sqref="E7">
    <cfRule type="cellIs" dxfId="92" priority="1" operator="between">
      <formula>-0.5</formula>
      <formula>0.5</formula>
    </cfRule>
    <cfRule type="cellIs" dxfId="91"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649</v>
      </c>
      <c r="B1" s="53"/>
      <c r="C1" s="53"/>
      <c r="D1" s="6"/>
      <c r="E1" s="6"/>
      <c r="F1" s="6"/>
      <c r="G1" s="6"/>
      <c r="H1" s="3"/>
    </row>
    <row r="2" spans="1:8" x14ac:dyDescent="0.2">
      <c r="A2" s="54"/>
      <c r="B2" s="54"/>
      <c r="C2" s="54"/>
      <c r="D2" s="65"/>
      <c r="E2" s="65"/>
      <c r="F2" s="65"/>
      <c r="G2" s="108"/>
      <c r="H2" s="55" t="s">
        <v>466</v>
      </c>
    </row>
    <row r="3" spans="1:8" ht="14.1" customHeight="1" x14ac:dyDescent="0.2">
      <c r="A3" s="56"/>
      <c r="B3" s="771">
        <f>INDICE!A3</f>
        <v>44682</v>
      </c>
      <c r="C3" s="771">
        <v>41671</v>
      </c>
      <c r="D3" s="770" t="s">
        <v>115</v>
      </c>
      <c r="E3" s="770"/>
      <c r="F3" s="770" t="s">
        <v>116</v>
      </c>
      <c r="G3" s="770"/>
      <c r="H3" s="183"/>
    </row>
    <row r="4" spans="1:8" ht="25.5" x14ac:dyDescent="0.2">
      <c r="A4" s="66"/>
      <c r="B4" s="184" t="s">
        <v>54</v>
      </c>
      <c r="C4" s="185" t="s">
        <v>448</v>
      </c>
      <c r="D4" s="184" t="s">
        <v>54</v>
      </c>
      <c r="E4" s="185" t="s">
        <v>448</v>
      </c>
      <c r="F4" s="184" t="s">
        <v>54</v>
      </c>
      <c r="G4" s="186" t="s">
        <v>448</v>
      </c>
      <c r="H4" s="185" t="s">
        <v>106</v>
      </c>
    </row>
    <row r="5" spans="1:8" x14ac:dyDescent="0.2">
      <c r="A5" s="3" t="s">
        <v>651</v>
      </c>
      <c r="B5" s="71">
        <v>11807.138000000001</v>
      </c>
      <c r="C5" s="72">
        <v>7.7028778051382432</v>
      </c>
      <c r="D5" s="71">
        <v>66797.755000000005</v>
      </c>
      <c r="E5" s="72">
        <v>22.816978936878886</v>
      </c>
      <c r="F5" s="71">
        <v>172695.538</v>
      </c>
      <c r="G5" s="59">
        <v>10.682972217228079</v>
      </c>
      <c r="H5" s="72">
        <v>45.068591405691315</v>
      </c>
    </row>
    <row r="6" spans="1:8" x14ac:dyDescent="0.2">
      <c r="A6" s="3" t="s">
        <v>650</v>
      </c>
      <c r="B6" s="58">
        <v>10078.743</v>
      </c>
      <c r="C6" s="187">
        <v>-11.538099315256359</v>
      </c>
      <c r="D6" s="58">
        <v>49547.781000000003</v>
      </c>
      <c r="E6" s="59">
        <v>-12.101560081797642</v>
      </c>
      <c r="F6" s="58">
        <v>124583.09299999999</v>
      </c>
      <c r="G6" s="59">
        <v>-2.1135222851639814</v>
      </c>
      <c r="H6" s="59">
        <v>32.512620647293403</v>
      </c>
    </row>
    <row r="7" spans="1:8" x14ac:dyDescent="0.2">
      <c r="A7" s="3" t="s">
        <v>652</v>
      </c>
      <c r="B7" s="95">
        <v>3280.7289999999998</v>
      </c>
      <c r="C7" s="187">
        <v>-10.084668813740395</v>
      </c>
      <c r="D7" s="95">
        <v>42725.273000000001</v>
      </c>
      <c r="E7" s="187">
        <v>4.1225059681493672</v>
      </c>
      <c r="F7" s="95">
        <v>73998.067999999999</v>
      </c>
      <c r="G7" s="187">
        <v>2.4800955261298592</v>
      </c>
      <c r="H7" s="187">
        <v>19.311377295124796</v>
      </c>
    </row>
    <row r="8" spans="1:8" x14ac:dyDescent="0.2">
      <c r="A8" s="708" t="s">
        <v>320</v>
      </c>
      <c r="B8" s="95">
        <v>810.04300000000001</v>
      </c>
      <c r="C8" s="73">
        <v>-26.017051707682405</v>
      </c>
      <c r="D8" s="95">
        <v>4230.607</v>
      </c>
      <c r="E8" s="73">
        <v>-22.85125996999837</v>
      </c>
      <c r="F8" s="95">
        <v>11907.093999999999</v>
      </c>
      <c r="G8" s="187">
        <v>-5.8948838265033698</v>
      </c>
      <c r="H8" s="187">
        <v>3.107410651890488</v>
      </c>
    </row>
    <row r="9" spans="1:8" x14ac:dyDescent="0.2">
      <c r="A9" s="216" t="s">
        <v>186</v>
      </c>
      <c r="B9" s="217">
        <v>25976.652999999998</v>
      </c>
      <c r="C9" s="218">
        <v>-4.1437841042831556</v>
      </c>
      <c r="D9" s="217">
        <v>163301.416</v>
      </c>
      <c r="E9" s="218">
        <v>3.8319295967379583</v>
      </c>
      <c r="F9" s="217">
        <v>383183.79300000001</v>
      </c>
      <c r="G9" s="218">
        <v>4.0806470191758555</v>
      </c>
      <c r="H9" s="219">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486</v>
      </c>
      <c r="B12" s="108"/>
      <c r="C12" s="108"/>
      <c r="D12" s="108"/>
      <c r="E12" s="108"/>
      <c r="F12" s="108"/>
      <c r="G12" s="108"/>
      <c r="H12" s="108"/>
    </row>
    <row r="13" spans="1:8" x14ac:dyDescent="0.2">
      <c r="A13" s="437" t="s">
        <v>532</v>
      </c>
      <c r="B13" s="1"/>
      <c r="C13" s="1"/>
      <c r="D13" s="1"/>
      <c r="E13" s="1"/>
      <c r="F13" s="1"/>
      <c r="G13" s="1"/>
      <c r="H13" s="1"/>
    </row>
    <row r="14" spans="1:8" s="1" customFormat="1" x14ac:dyDescent="0.2">
      <c r="A14" s="797" t="s">
        <v>653</v>
      </c>
      <c r="B14" s="797"/>
      <c r="C14" s="797"/>
      <c r="D14" s="797"/>
      <c r="E14" s="797"/>
      <c r="F14" s="797"/>
      <c r="G14" s="797"/>
      <c r="H14" s="797"/>
    </row>
    <row r="15" spans="1:8" s="1" customFormat="1" x14ac:dyDescent="0.2">
      <c r="A15" s="797"/>
      <c r="B15" s="797"/>
      <c r="C15" s="797"/>
      <c r="D15" s="797"/>
      <c r="E15" s="797"/>
      <c r="F15" s="797"/>
      <c r="G15" s="797"/>
      <c r="H15" s="797"/>
    </row>
    <row r="16" spans="1:8" s="1" customFormat="1" x14ac:dyDescent="0.2">
      <c r="A16" s="797"/>
      <c r="B16" s="797"/>
      <c r="C16" s="797"/>
      <c r="D16" s="797"/>
      <c r="E16" s="797"/>
      <c r="F16" s="797"/>
      <c r="G16" s="797"/>
      <c r="H16" s="797"/>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90" priority="3" operator="between">
      <formula>-0.5</formula>
      <formula>0.5</formula>
    </cfRule>
    <cfRule type="cellIs" dxfId="89" priority="4" operator="between">
      <formula>0</formula>
      <formula>0.49</formula>
    </cfRule>
  </conditionalFormatting>
  <conditionalFormatting sqref="E8">
    <cfRule type="cellIs" dxfId="88" priority="1" operator="between">
      <formula>-0.5</formula>
      <formula>0.5</formula>
    </cfRule>
    <cfRule type="cellIs" dxfId="87"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487</v>
      </c>
      <c r="B1" s="158"/>
      <c r="C1" s="158"/>
      <c r="D1" s="158"/>
    </row>
    <row r="2" spans="1:4" x14ac:dyDescent="0.2">
      <c r="A2" s="159"/>
      <c r="B2" s="159"/>
      <c r="C2" s="159"/>
      <c r="D2" s="159"/>
    </row>
    <row r="3" spans="1:4" x14ac:dyDescent="0.2">
      <c r="A3" s="162"/>
      <c r="B3" s="798">
        <v>2019</v>
      </c>
      <c r="C3" s="798">
        <v>2020</v>
      </c>
      <c r="D3" s="798">
        <v>2021</v>
      </c>
    </row>
    <row r="4" spans="1:4" x14ac:dyDescent="0.2">
      <c r="A4" s="643"/>
      <c r="B4" s="799"/>
      <c r="C4" s="799"/>
      <c r="D4" s="799"/>
    </row>
    <row r="5" spans="1:4" x14ac:dyDescent="0.2">
      <c r="A5" s="191" t="s">
        <v>321</v>
      </c>
      <c r="B5" s="214">
        <v>12.469654766040348</v>
      </c>
      <c r="C5" s="214">
        <v>-9.7350536312186549</v>
      </c>
      <c r="D5" s="214">
        <v>6.2939980873709196</v>
      </c>
    </row>
    <row r="6" spans="1:4" x14ac:dyDescent="0.2">
      <c r="A6" s="1" t="s">
        <v>127</v>
      </c>
      <c r="B6" s="167">
        <v>12.526098958597446</v>
      </c>
      <c r="C6" s="167">
        <v>-10.476153432773298</v>
      </c>
      <c r="D6" s="167">
        <v>9.0189370132910831</v>
      </c>
    </row>
    <row r="7" spans="1:4" x14ac:dyDescent="0.2">
      <c r="A7" s="1" t="s">
        <v>128</v>
      </c>
      <c r="B7" s="167">
        <v>12.044199552305191</v>
      </c>
      <c r="C7" s="167">
        <v>-9.3081838579220708</v>
      </c>
      <c r="D7" s="167">
        <v>8.5898702093198338</v>
      </c>
    </row>
    <row r="8" spans="1:4" x14ac:dyDescent="0.2">
      <c r="A8" s="1" t="s">
        <v>129</v>
      </c>
      <c r="B8" s="167">
        <v>9.0249648190256764</v>
      </c>
      <c r="C8" s="167">
        <v>-5.9001406542898991</v>
      </c>
      <c r="D8" s="167">
        <v>5.3967409151420096</v>
      </c>
    </row>
    <row r="9" spans="1:4" x14ac:dyDescent="0.2">
      <c r="A9" s="1" t="s">
        <v>130</v>
      </c>
      <c r="B9" s="167">
        <v>5.952988458342503</v>
      </c>
      <c r="C9" s="167">
        <v>-3.2965290707889552</v>
      </c>
      <c r="D9" s="167">
        <v>4.0806470191758555</v>
      </c>
    </row>
    <row r="10" spans="1:4" x14ac:dyDescent="0.2">
      <c r="A10" s="1" t="s">
        <v>131</v>
      </c>
      <c r="B10" s="167">
        <v>2.821515040084825</v>
      </c>
      <c r="C10" s="167">
        <v>-1.7833318952710484</v>
      </c>
      <c r="D10" s="167" t="s">
        <v>509</v>
      </c>
    </row>
    <row r="11" spans="1:4" x14ac:dyDescent="0.2">
      <c r="A11" s="1" t="s">
        <v>132</v>
      </c>
      <c r="B11" s="167">
        <v>-0.94744929185202975</v>
      </c>
      <c r="C11" s="167">
        <v>-1.8047728479175735</v>
      </c>
      <c r="D11" s="167" t="s">
        <v>509</v>
      </c>
    </row>
    <row r="12" spans="1:4" x14ac:dyDescent="0.2">
      <c r="A12" s="1" t="s">
        <v>133</v>
      </c>
      <c r="B12" s="167">
        <v>-4.1849875945960822</v>
      </c>
      <c r="C12" s="167">
        <v>-1.2063550244096193</v>
      </c>
      <c r="D12" s="167" t="s">
        <v>509</v>
      </c>
    </row>
    <row r="13" spans="1:4" x14ac:dyDescent="0.2">
      <c r="A13" s="1" t="s">
        <v>134</v>
      </c>
      <c r="B13" s="167">
        <v>-6.2296596439489154</v>
      </c>
      <c r="C13" s="167">
        <v>-0.3928067006411704</v>
      </c>
      <c r="D13" s="167" t="s">
        <v>509</v>
      </c>
    </row>
    <row r="14" spans="1:4" x14ac:dyDescent="0.2">
      <c r="A14" s="1" t="s">
        <v>135</v>
      </c>
      <c r="B14" s="167">
        <v>-8.7710431753324904</v>
      </c>
      <c r="C14" s="167">
        <v>1.2618699599440932</v>
      </c>
      <c r="D14" s="167" t="s">
        <v>509</v>
      </c>
    </row>
    <row r="15" spans="1:4" x14ac:dyDescent="0.2">
      <c r="A15" s="1" t="s">
        <v>136</v>
      </c>
      <c r="B15" s="167">
        <v>-10.17690974038212</v>
      </c>
      <c r="C15" s="167">
        <v>4.5310664252479302</v>
      </c>
      <c r="D15" s="167" t="s">
        <v>509</v>
      </c>
    </row>
    <row r="16" spans="1:4" x14ac:dyDescent="0.2">
      <c r="A16" s="212" t="s">
        <v>137</v>
      </c>
      <c r="B16" s="213">
        <v>-9.9623149171848127</v>
      </c>
      <c r="C16" s="213">
        <v>5.2100536518442659</v>
      </c>
      <c r="D16" s="213"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3"/>
  <sheetViews>
    <sheetView workbookViewId="0">
      <selection activeCell="B26" sqref="B26"/>
    </sheetView>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766" t="s">
        <v>697</v>
      </c>
      <c r="C3" s="762" t="s">
        <v>420</v>
      </c>
      <c r="D3" s="766" t="s">
        <v>630</v>
      </c>
      <c r="E3" s="762" t="s">
        <v>420</v>
      </c>
      <c r="F3" s="764" t="s">
        <v>698</v>
      </c>
    </row>
    <row r="4" spans="1:6" x14ac:dyDescent="0.2">
      <c r="A4" s="66"/>
      <c r="B4" s="767"/>
      <c r="C4" s="763"/>
      <c r="D4" s="767"/>
      <c r="E4" s="763"/>
      <c r="F4" s="765"/>
    </row>
    <row r="5" spans="1:6" x14ac:dyDescent="0.2">
      <c r="A5" s="3" t="s">
        <v>107</v>
      </c>
      <c r="B5" s="58">
        <v>1469.2385291337034</v>
      </c>
      <c r="C5" s="59">
        <v>1.7197354998679824</v>
      </c>
      <c r="D5" s="58">
        <v>1107.9406945638673</v>
      </c>
      <c r="E5" s="59">
        <v>1.3947555254332555</v>
      </c>
      <c r="F5" s="59">
        <v>32.609853247791243</v>
      </c>
    </row>
    <row r="6" spans="1:6" x14ac:dyDescent="0.2">
      <c r="A6" s="3" t="s">
        <v>117</v>
      </c>
      <c r="B6" s="58">
        <v>43384.339442152559</v>
      </c>
      <c r="C6" s="59">
        <v>50.781127228526998</v>
      </c>
      <c r="D6" s="58">
        <v>39472.676029425806</v>
      </c>
      <c r="E6" s="59">
        <v>49.69104688166577</v>
      </c>
      <c r="F6" s="59">
        <v>9.909800414369462</v>
      </c>
    </row>
    <row r="7" spans="1:6" x14ac:dyDescent="0.2">
      <c r="A7" s="3" t="s">
        <v>118</v>
      </c>
      <c r="B7" s="58">
        <v>15150.225070270988</v>
      </c>
      <c r="C7" s="59">
        <v>17.733253905134909</v>
      </c>
      <c r="D7" s="58">
        <v>14259.731806198557</v>
      </c>
      <c r="E7" s="59">
        <v>17.951177193397406</v>
      </c>
      <c r="F7" s="59">
        <v>6.2448107452157187</v>
      </c>
    </row>
    <row r="8" spans="1:6" x14ac:dyDescent="0.2">
      <c r="A8" s="3" t="s">
        <v>119</v>
      </c>
      <c r="B8" s="58">
        <v>19501.655434988574</v>
      </c>
      <c r="C8" s="59">
        <v>22.826578865664395</v>
      </c>
      <c r="D8" s="58">
        <v>18886.930352536543</v>
      </c>
      <c r="E8" s="59">
        <v>23.776227912670901</v>
      </c>
      <c r="F8" s="59">
        <v>3.2547643845653935</v>
      </c>
    </row>
    <row r="9" spans="1:6" x14ac:dyDescent="0.2">
      <c r="A9" s="3" t="s">
        <v>120</v>
      </c>
      <c r="B9" s="58">
        <v>5711.3537351831719</v>
      </c>
      <c r="C9" s="59">
        <v>6.6851076771648419</v>
      </c>
      <c r="D9" s="58">
        <v>5515.5187440543614</v>
      </c>
      <c r="E9" s="59">
        <v>6.943332149135224</v>
      </c>
      <c r="F9" s="59">
        <v>3.5506178152312042</v>
      </c>
    </row>
    <row r="10" spans="1:6" x14ac:dyDescent="0.2">
      <c r="A10" s="3" t="s">
        <v>112</v>
      </c>
      <c r="B10" s="58">
        <v>217.17047028757048</v>
      </c>
      <c r="C10" s="73">
        <v>0.25419682364086227</v>
      </c>
      <c r="D10" s="58">
        <v>193.39562434317375</v>
      </c>
      <c r="E10" s="335">
        <v>0.24346033769744041</v>
      </c>
      <c r="F10" s="59">
        <v>12.293373247271148</v>
      </c>
    </row>
    <row r="11" spans="1:6" x14ac:dyDescent="0.2">
      <c r="A11" s="60" t="s">
        <v>114</v>
      </c>
      <c r="B11" s="61">
        <v>85433.982682016576</v>
      </c>
      <c r="C11" s="62">
        <v>100</v>
      </c>
      <c r="D11" s="61">
        <v>79436.193251122313</v>
      </c>
      <c r="E11" s="62">
        <v>100</v>
      </c>
      <c r="F11" s="62">
        <v>7.5504492164338739</v>
      </c>
    </row>
    <row r="12" spans="1:6" x14ac:dyDescent="0.2">
      <c r="A12" s="752" t="s">
        <v>699</v>
      </c>
      <c r="B12" s="3"/>
      <c r="C12" s="3"/>
      <c r="D12" s="3"/>
      <c r="E12" s="3"/>
      <c r="F12" s="55" t="s">
        <v>570</v>
      </c>
    </row>
    <row r="13" spans="1:6" x14ac:dyDescent="0.2">
      <c r="A13" s="437" t="s">
        <v>620</v>
      </c>
    </row>
  </sheetData>
  <mergeCells count="5">
    <mergeCell ref="B3:B4"/>
    <mergeCell ref="C3:C4"/>
    <mergeCell ref="D3:D4"/>
    <mergeCell ref="E3:E4"/>
    <mergeCell ref="F3:F4"/>
  </mergeCells>
  <conditionalFormatting sqref="E10">
    <cfRule type="cellIs" dxfId="271" priority="2" operator="between">
      <formula>0</formula>
      <formula>0.5</formula>
    </cfRule>
  </conditionalFormatting>
  <conditionalFormatting sqref="E10">
    <cfRule type="cellIs" dxfId="270" priority="1"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AS273"/>
  <sheetViews>
    <sheetView workbookViewId="0">
      <selection sqref="A1:F2"/>
    </sheetView>
  </sheetViews>
  <sheetFormatPr baseColWidth="10" defaultColWidth="11" defaultRowHeight="12.75" x14ac:dyDescent="0.2"/>
  <cols>
    <col min="1" max="1" width="17.25" style="545" customWidth="1"/>
    <col min="2" max="12" width="11" style="545"/>
    <col min="13" max="45" width="11" style="18"/>
    <col min="46" max="16384" width="11" style="545"/>
  </cols>
  <sheetData>
    <row r="1" spans="1:12" x14ac:dyDescent="0.2">
      <c r="A1" s="800" t="s">
        <v>654</v>
      </c>
      <c r="B1" s="800"/>
      <c r="C1" s="800"/>
      <c r="D1" s="800"/>
      <c r="E1" s="800"/>
      <c r="F1" s="800"/>
      <c r="G1" s="18"/>
      <c r="H1" s="18"/>
      <c r="I1" s="18"/>
      <c r="J1" s="18"/>
      <c r="K1" s="18"/>
      <c r="L1" s="18"/>
    </row>
    <row r="2" spans="1:12" x14ac:dyDescent="0.2">
      <c r="A2" s="801"/>
      <c r="B2" s="801"/>
      <c r="C2" s="801"/>
      <c r="D2" s="801"/>
      <c r="E2" s="801"/>
      <c r="F2" s="801"/>
      <c r="G2" s="18"/>
      <c r="H2" s="18"/>
      <c r="I2" s="18"/>
      <c r="J2" s="18"/>
      <c r="K2" s="574"/>
      <c r="L2" s="55" t="s">
        <v>466</v>
      </c>
    </row>
    <row r="3" spans="1:12" x14ac:dyDescent="0.2">
      <c r="A3" s="575"/>
      <c r="B3" s="802">
        <f>INDICE!A3</f>
        <v>44682</v>
      </c>
      <c r="C3" s="803">
        <v>41671</v>
      </c>
      <c r="D3" s="803">
        <v>41671</v>
      </c>
      <c r="E3" s="803">
        <v>41671</v>
      </c>
      <c r="F3" s="804">
        <v>41671</v>
      </c>
      <c r="G3" s="805" t="s">
        <v>116</v>
      </c>
      <c r="H3" s="803"/>
      <c r="I3" s="803"/>
      <c r="J3" s="803"/>
      <c r="K3" s="803"/>
      <c r="L3" s="806" t="s">
        <v>106</v>
      </c>
    </row>
    <row r="4" spans="1:12" ht="38.25" x14ac:dyDescent="0.2">
      <c r="A4" s="551"/>
      <c r="B4" s="709" t="s">
        <v>651</v>
      </c>
      <c r="C4" s="709" t="s">
        <v>650</v>
      </c>
      <c r="D4" s="709" t="s">
        <v>652</v>
      </c>
      <c r="E4" s="709" t="s">
        <v>320</v>
      </c>
      <c r="F4" s="223" t="s">
        <v>186</v>
      </c>
      <c r="G4" s="709" t="s">
        <v>651</v>
      </c>
      <c r="H4" s="709" t="s">
        <v>650</v>
      </c>
      <c r="I4" s="709" t="s">
        <v>652</v>
      </c>
      <c r="J4" s="709" t="s">
        <v>320</v>
      </c>
      <c r="K4" s="224" t="s">
        <v>186</v>
      </c>
      <c r="L4" s="807"/>
    </row>
    <row r="5" spans="1:12" x14ac:dyDescent="0.2">
      <c r="A5" s="548" t="s">
        <v>153</v>
      </c>
      <c r="B5" s="440">
        <v>2643.4029999999998</v>
      </c>
      <c r="C5" s="440">
        <v>572.85699999999997</v>
      </c>
      <c r="D5" s="440">
        <v>145.66200000000001</v>
      </c>
      <c r="E5" s="440">
        <v>190.64500000000001</v>
      </c>
      <c r="F5" s="576">
        <v>3552.5669999999996</v>
      </c>
      <c r="G5" s="440">
        <v>40658.519999999997</v>
      </c>
      <c r="H5" s="440">
        <v>7446.005118</v>
      </c>
      <c r="I5" s="440">
        <v>2821.9140000000002</v>
      </c>
      <c r="J5" s="440">
        <v>2852.377</v>
      </c>
      <c r="K5" s="577">
        <v>53778.816117999995</v>
      </c>
      <c r="L5" s="72">
        <v>14.03463612467773</v>
      </c>
    </row>
    <row r="6" spans="1:12" x14ac:dyDescent="0.2">
      <c r="A6" s="550" t="s">
        <v>154</v>
      </c>
      <c r="B6" s="440">
        <v>623.86699999999996</v>
      </c>
      <c r="C6" s="440">
        <v>614.255</v>
      </c>
      <c r="D6" s="440">
        <v>121.20099999999999</v>
      </c>
      <c r="E6" s="440">
        <v>57.828000000000003</v>
      </c>
      <c r="F6" s="578">
        <v>1417.1509999999998</v>
      </c>
      <c r="G6" s="440">
        <v>8321.5360000000001</v>
      </c>
      <c r="H6" s="440">
        <v>8293.3250000000007</v>
      </c>
      <c r="I6" s="440">
        <v>3255.5439999999999</v>
      </c>
      <c r="J6" s="440">
        <v>813.279</v>
      </c>
      <c r="K6" s="579">
        <v>20683.683999999997</v>
      </c>
      <c r="L6" s="59">
        <v>5.3978127376563458</v>
      </c>
    </row>
    <row r="7" spans="1:12" x14ac:dyDescent="0.2">
      <c r="A7" s="550" t="s">
        <v>155</v>
      </c>
      <c r="B7" s="440">
        <v>456.38200000000001</v>
      </c>
      <c r="C7" s="440">
        <v>396.52800000000002</v>
      </c>
      <c r="D7" s="440">
        <v>146.505</v>
      </c>
      <c r="E7" s="440">
        <v>8.8780000000000001</v>
      </c>
      <c r="F7" s="578">
        <v>1008.2930000000001</v>
      </c>
      <c r="G7" s="440">
        <v>6547.7330000000002</v>
      </c>
      <c r="H7" s="440">
        <v>4953.8220000000001</v>
      </c>
      <c r="I7" s="440">
        <v>2228.0880000000002</v>
      </c>
      <c r="J7" s="440">
        <v>162.81899999999999</v>
      </c>
      <c r="K7" s="579">
        <v>13892.462</v>
      </c>
      <c r="L7" s="59">
        <v>3.6255102495767564</v>
      </c>
    </row>
    <row r="8" spans="1:12" x14ac:dyDescent="0.2">
      <c r="A8" s="550" t="s">
        <v>156</v>
      </c>
      <c r="B8" s="440">
        <v>752.01099999999997</v>
      </c>
      <c r="C8" s="96">
        <v>25.286999999999999</v>
      </c>
      <c r="D8" s="440">
        <v>48.406999999999996</v>
      </c>
      <c r="E8" s="96">
        <v>0.58399999999999996</v>
      </c>
      <c r="F8" s="578">
        <v>826.28899999999999</v>
      </c>
      <c r="G8" s="440">
        <v>10363.596</v>
      </c>
      <c r="H8" s="440">
        <v>227.624</v>
      </c>
      <c r="I8" s="96">
        <v>905.27200000000005</v>
      </c>
      <c r="J8" s="440">
        <v>7.423</v>
      </c>
      <c r="K8" s="579">
        <v>11503.915000000001</v>
      </c>
      <c r="L8" s="59">
        <v>3.0021720946769399</v>
      </c>
    </row>
    <row r="9" spans="1:12" x14ac:dyDescent="0.2">
      <c r="A9" s="550" t="s">
        <v>568</v>
      </c>
      <c r="B9" s="440">
        <v>0</v>
      </c>
      <c r="C9" s="440">
        <v>0</v>
      </c>
      <c r="D9" s="96">
        <v>1E-3</v>
      </c>
      <c r="E9" s="96">
        <v>1.738</v>
      </c>
      <c r="F9" s="627">
        <v>1.7389999999999999</v>
      </c>
      <c r="G9" s="440">
        <v>0</v>
      </c>
      <c r="H9" s="440">
        <v>0</v>
      </c>
      <c r="I9" s="96">
        <v>1E-3</v>
      </c>
      <c r="J9" s="440">
        <v>20.149999999999999</v>
      </c>
      <c r="K9" s="579">
        <v>20.151</v>
      </c>
      <c r="L9" s="96">
        <v>5.2587984073104695E-3</v>
      </c>
    </row>
    <row r="10" spans="1:12" x14ac:dyDescent="0.2">
      <c r="A10" s="550" t="s">
        <v>158</v>
      </c>
      <c r="B10" s="440">
        <v>195.946</v>
      </c>
      <c r="C10" s="440">
        <v>143.53800000000001</v>
      </c>
      <c r="D10" s="440">
        <v>80.191999999999993</v>
      </c>
      <c r="E10" s="440">
        <v>2.3069999999999999</v>
      </c>
      <c r="F10" s="578">
        <v>421.98300000000006</v>
      </c>
      <c r="G10" s="440">
        <v>2352.9360000000001</v>
      </c>
      <c r="H10" s="440">
        <v>1718.5129999999999</v>
      </c>
      <c r="I10" s="440">
        <v>1192.4280000000001</v>
      </c>
      <c r="J10" s="440">
        <v>26.251000000000001</v>
      </c>
      <c r="K10" s="579">
        <v>5290.1280000000006</v>
      </c>
      <c r="L10" s="59">
        <v>1.3805625875077425</v>
      </c>
    </row>
    <row r="11" spans="1:12" x14ac:dyDescent="0.2">
      <c r="A11" s="550" t="s">
        <v>159</v>
      </c>
      <c r="B11" s="440">
        <v>139.286</v>
      </c>
      <c r="C11" s="440">
        <v>858.60869600000001</v>
      </c>
      <c r="D11" s="440">
        <v>350.68299999999999</v>
      </c>
      <c r="E11" s="440">
        <v>51.012</v>
      </c>
      <c r="F11" s="578">
        <v>1399.589696</v>
      </c>
      <c r="G11" s="440">
        <v>2325.5911590000001</v>
      </c>
      <c r="H11" s="440">
        <v>11405.252134895001</v>
      </c>
      <c r="I11" s="440">
        <v>7396.9905909999998</v>
      </c>
      <c r="J11" s="440">
        <v>717.13800000000003</v>
      </c>
      <c r="K11" s="579">
        <v>21844.971884895</v>
      </c>
      <c r="L11" s="59">
        <v>5.7008735723302966</v>
      </c>
    </row>
    <row r="12" spans="1:12" x14ac:dyDescent="0.2">
      <c r="A12" s="550" t="s">
        <v>512</v>
      </c>
      <c r="B12" s="440">
        <v>731.80799999999999</v>
      </c>
      <c r="C12" s="440">
        <v>327.728837</v>
      </c>
      <c r="D12" s="440">
        <v>130.864</v>
      </c>
      <c r="E12" s="440">
        <v>53.1</v>
      </c>
      <c r="F12" s="578">
        <v>1243.500837</v>
      </c>
      <c r="G12" s="440">
        <v>8470.5199300000004</v>
      </c>
      <c r="H12" s="440">
        <v>5306.739877</v>
      </c>
      <c r="I12" s="440">
        <v>3015.3739999999998</v>
      </c>
      <c r="J12" s="440">
        <v>784.17399999999998</v>
      </c>
      <c r="K12" s="579">
        <v>17576.807806999997</v>
      </c>
      <c r="L12" s="59">
        <v>4.5870125006726123</v>
      </c>
    </row>
    <row r="13" spans="1:12" x14ac:dyDescent="0.2">
      <c r="A13" s="550" t="s">
        <v>160</v>
      </c>
      <c r="B13" s="440">
        <v>1586.7760000000001</v>
      </c>
      <c r="C13" s="440">
        <v>1954.9403070000001</v>
      </c>
      <c r="D13" s="440">
        <v>684.06399999999996</v>
      </c>
      <c r="E13" s="440">
        <v>136.12700000000001</v>
      </c>
      <c r="F13" s="578">
        <v>4361.9073070000004</v>
      </c>
      <c r="G13" s="440">
        <v>17527.739000000001</v>
      </c>
      <c r="H13" s="440">
        <v>29391.19688</v>
      </c>
      <c r="I13" s="440">
        <v>16694.763999999999</v>
      </c>
      <c r="J13" s="440">
        <v>2340.66</v>
      </c>
      <c r="K13" s="579">
        <v>65954.359880000004</v>
      </c>
      <c r="L13" s="59">
        <v>17.212082908646</v>
      </c>
    </row>
    <row r="14" spans="1:12" x14ac:dyDescent="0.2">
      <c r="A14" s="550" t="s">
        <v>323</v>
      </c>
      <c r="B14" s="440">
        <v>659.20399999999995</v>
      </c>
      <c r="C14" s="440">
        <v>1990.1683500000001</v>
      </c>
      <c r="D14" s="440">
        <v>176.542</v>
      </c>
      <c r="E14" s="440">
        <v>102.75205199999999</v>
      </c>
      <c r="F14" s="578">
        <v>2928.6664019999998</v>
      </c>
      <c r="G14" s="440">
        <v>12757.968999999999</v>
      </c>
      <c r="H14" s="440">
        <v>23453.457027999997</v>
      </c>
      <c r="I14" s="440">
        <v>3666.7846720000002</v>
      </c>
      <c r="J14" s="440">
        <v>1417.7593960000002</v>
      </c>
      <c r="K14" s="579">
        <v>41295.970095999997</v>
      </c>
      <c r="L14" s="59">
        <v>10.776992792873086</v>
      </c>
    </row>
    <row r="15" spans="1:12" x14ac:dyDescent="0.2">
      <c r="A15" s="550" t="s">
        <v>163</v>
      </c>
      <c r="B15" s="440">
        <v>1.7629999999999999</v>
      </c>
      <c r="C15" s="440">
        <v>116.331</v>
      </c>
      <c r="D15" s="440">
        <v>21.817</v>
      </c>
      <c r="E15" s="440">
        <v>33.054000000000002</v>
      </c>
      <c r="F15" s="578">
        <v>172.965</v>
      </c>
      <c r="G15" s="96">
        <v>13.711</v>
      </c>
      <c r="H15" s="440">
        <v>2060.8589999999999</v>
      </c>
      <c r="I15" s="440">
        <v>547.96699999999998</v>
      </c>
      <c r="J15" s="440">
        <v>614.09299999999996</v>
      </c>
      <c r="K15" s="579">
        <v>3236.6299999999997</v>
      </c>
      <c r="L15" s="59">
        <v>0.84466203608025814</v>
      </c>
    </row>
    <row r="16" spans="1:12" x14ac:dyDescent="0.2">
      <c r="A16" s="550" t="s">
        <v>164</v>
      </c>
      <c r="B16" s="440">
        <v>1058.7809999999999</v>
      </c>
      <c r="C16" s="440">
        <v>650.71581900000001</v>
      </c>
      <c r="D16" s="440">
        <v>105.28100000000001</v>
      </c>
      <c r="E16" s="440">
        <v>55.463000000000001</v>
      </c>
      <c r="F16" s="578">
        <v>1870.2408189999999</v>
      </c>
      <c r="G16" s="440">
        <v>12495.888000000001</v>
      </c>
      <c r="H16" s="440">
        <v>5828.5259030000007</v>
      </c>
      <c r="I16" s="440">
        <v>2502.4623730000003</v>
      </c>
      <c r="J16" s="440">
        <v>636.779</v>
      </c>
      <c r="K16" s="579">
        <v>21463.655276000001</v>
      </c>
      <c r="L16" s="59">
        <v>5.6013615294769368</v>
      </c>
    </row>
    <row r="17" spans="1:12" x14ac:dyDescent="0.2">
      <c r="A17" s="550" t="s">
        <v>165</v>
      </c>
      <c r="B17" s="96">
        <v>144.98099999999999</v>
      </c>
      <c r="C17" s="440">
        <v>35.369</v>
      </c>
      <c r="D17" s="440">
        <v>48.411000000000001</v>
      </c>
      <c r="E17" s="440">
        <v>5.9660000000000002</v>
      </c>
      <c r="F17" s="578">
        <v>234.727</v>
      </c>
      <c r="G17" s="440">
        <v>2124.5070000000001</v>
      </c>
      <c r="H17" s="440">
        <v>600.803</v>
      </c>
      <c r="I17" s="440">
        <v>1131.2650000000001</v>
      </c>
      <c r="J17" s="440">
        <v>84.218999999999994</v>
      </c>
      <c r="K17" s="579">
        <v>3940.7939999999999</v>
      </c>
      <c r="L17" s="59">
        <v>1.0284274334146519</v>
      </c>
    </row>
    <row r="18" spans="1:12" x14ac:dyDescent="0.2">
      <c r="A18" s="550" t="s">
        <v>166</v>
      </c>
      <c r="B18" s="440">
        <v>164.76499999999999</v>
      </c>
      <c r="C18" s="440">
        <v>309.76299999999998</v>
      </c>
      <c r="D18" s="440">
        <v>821.19500000000005</v>
      </c>
      <c r="E18" s="440">
        <v>27.192</v>
      </c>
      <c r="F18" s="578">
        <v>1322.915</v>
      </c>
      <c r="G18" s="440">
        <v>2164.2359999999999</v>
      </c>
      <c r="H18" s="440">
        <v>3812.2420000000002</v>
      </c>
      <c r="I18" s="440">
        <v>18508.233</v>
      </c>
      <c r="J18" s="440">
        <v>327.91</v>
      </c>
      <c r="K18" s="579">
        <v>24812.620999999999</v>
      </c>
      <c r="L18" s="59">
        <v>6.4753397745024222</v>
      </c>
    </row>
    <row r="19" spans="1:12" x14ac:dyDescent="0.2">
      <c r="A19" s="550" t="s">
        <v>168</v>
      </c>
      <c r="B19" s="440">
        <v>1498.03</v>
      </c>
      <c r="C19" s="440">
        <v>135.054</v>
      </c>
      <c r="D19" s="440">
        <v>48.395000000000003</v>
      </c>
      <c r="E19" s="440">
        <v>48.021999999999998</v>
      </c>
      <c r="F19" s="578">
        <v>1729.501</v>
      </c>
      <c r="G19" s="440">
        <v>24552.879000000001</v>
      </c>
      <c r="H19" s="440">
        <v>2001.029</v>
      </c>
      <c r="I19" s="440">
        <v>704.899</v>
      </c>
      <c r="J19" s="440">
        <v>704.49</v>
      </c>
      <c r="K19" s="579">
        <v>27963.297000000002</v>
      </c>
      <c r="L19" s="59">
        <v>7.2975704295940469</v>
      </c>
    </row>
    <row r="20" spans="1:12" x14ac:dyDescent="0.2">
      <c r="A20" s="550" t="s">
        <v>169</v>
      </c>
      <c r="B20" s="440">
        <v>380.863</v>
      </c>
      <c r="C20" s="440">
        <v>386.20800000000003</v>
      </c>
      <c r="D20" s="440">
        <v>116.18899999999999</v>
      </c>
      <c r="E20" s="440">
        <v>17.263000000000002</v>
      </c>
      <c r="F20" s="578">
        <v>900.52300000000002</v>
      </c>
      <c r="G20" s="440">
        <v>9637.9590000000007</v>
      </c>
      <c r="H20" s="440">
        <v>5418.3938079999998</v>
      </c>
      <c r="I20" s="440">
        <v>2387.6170000000002</v>
      </c>
      <c r="J20" s="440">
        <v>226.58600000000001</v>
      </c>
      <c r="K20" s="579">
        <v>17670.555808000001</v>
      </c>
      <c r="L20" s="59">
        <v>4.611477878983731</v>
      </c>
    </row>
    <row r="21" spans="1:12" x14ac:dyDescent="0.2">
      <c r="A21" s="550" t="s">
        <v>170</v>
      </c>
      <c r="B21" s="440">
        <v>771.31500000000005</v>
      </c>
      <c r="C21" s="440">
        <v>1480.2149999999999</v>
      </c>
      <c r="D21" s="440">
        <v>311.238</v>
      </c>
      <c r="E21" s="440">
        <v>16.068000000000001</v>
      </c>
      <c r="F21" s="578">
        <v>2578.8359999999998</v>
      </c>
      <c r="G21" s="440">
        <v>12382.277</v>
      </c>
      <c r="H21" s="440">
        <v>12582.711421</v>
      </c>
      <c r="I21" s="440">
        <v>7123.6440000000002</v>
      </c>
      <c r="J21" s="440">
        <v>168.94300000000001</v>
      </c>
      <c r="K21" s="579">
        <v>32257.575421000001</v>
      </c>
      <c r="L21" s="59">
        <v>8.4182465509231381</v>
      </c>
    </row>
    <row r="22" spans="1:12" x14ac:dyDescent="0.2">
      <c r="A22" s="225" t="s">
        <v>114</v>
      </c>
      <c r="B22" s="174">
        <v>11809.180999999999</v>
      </c>
      <c r="C22" s="174">
        <v>9997.5670090000003</v>
      </c>
      <c r="D22" s="174">
        <v>3356.6469999999995</v>
      </c>
      <c r="E22" s="174">
        <v>807.99905200000012</v>
      </c>
      <c r="F22" s="580">
        <v>25971.394060999999</v>
      </c>
      <c r="G22" s="581">
        <v>172697.59708900002</v>
      </c>
      <c r="H22" s="174">
        <v>124500.49916989497</v>
      </c>
      <c r="I22" s="174">
        <v>74083.247636</v>
      </c>
      <c r="J22" s="174">
        <v>11905.050395999999</v>
      </c>
      <c r="K22" s="174">
        <v>383186.39429089497</v>
      </c>
      <c r="L22" s="175">
        <v>99.999999999999986</v>
      </c>
    </row>
    <row r="23" spans="1:12" x14ac:dyDescent="0.2">
      <c r="A23" s="18"/>
      <c r="B23" s="18"/>
      <c r="C23" s="18"/>
      <c r="D23" s="18"/>
      <c r="E23" s="18"/>
      <c r="F23" s="18"/>
      <c r="G23" s="18"/>
      <c r="H23" s="18"/>
      <c r="I23" s="18"/>
      <c r="J23" s="18"/>
      <c r="L23" s="161" t="s">
        <v>220</v>
      </c>
    </row>
    <row r="24" spans="1:12" x14ac:dyDescent="0.2">
      <c r="A24" s="80" t="s">
        <v>488</v>
      </c>
      <c r="B24" s="553"/>
      <c r="C24" s="582"/>
      <c r="D24" s="582"/>
      <c r="E24" s="582"/>
      <c r="F24" s="582"/>
      <c r="G24" s="18"/>
      <c r="H24" s="18"/>
      <c r="I24" s="18"/>
      <c r="J24" s="18"/>
      <c r="K24" s="18"/>
      <c r="L24" s="18"/>
    </row>
    <row r="25" spans="1:12" x14ac:dyDescent="0.2">
      <c r="A25" s="80" t="s">
        <v>221</v>
      </c>
      <c r="B25" s="553"/>
      <c r="C25" s="553"/>
      <c r="D25" s="553"/>
      <c r="E25" s="553"/>
      <c r="F25" s="583"/>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86" priority="43" operator="between">
      <formula>0</formula>
      <formula>0.5</formula>
    </cfRule>
    <cfRule type="cellIs" dxfId="85" priority="44" operator="between">
      <formula>0</formula>
      <formula>0.49</formula>
    </cfRule>
  </conditionalFormatting>
  <conditionalFormatting sqref="B17">
    <cfRule type="cellIs" dxfId="84" priority="41" operator="between">
      <formula>0</formula>
      <formula>0.5</formula>
    </cfRule>
    <cfRule type="cellIs" dxfId="83" priority="42" operator="between">
      <formula>0</formula>
      <formula>0.49</formula>
    </cfRule>
  </conditionalFormatting>
  <conditionalFormatting sqref="L9">
    <cfRule type="cellIs" dxfId="82" priority="39" operator="between">
      <formula>0</formula>
      <formula>0.5</formula>
    </cfRule>
    <cfRule type="cellIs" dxfId="81" priority="40" operator="between">
      <formula>0</formula>
      <formula>0.49</formula>
    </cfRule>
  </conditionalFormatting>
  <conditionalFormatting sqref="E8">
    <cfRule type="cellIs" dxfId="80" priority="37" operator="between">
      <formula>0</formula>
      <formula>0.5</formula>
    </cfRule>
    <cfRule type="cellIs" dxfId="79" priority="38" operator="between">
      <formula>0</formula>
      <formula>0.49</formula>
    </cfRule>
  </conditionalFormatting>
  <conditionalFormatting sqref="G15">
    <cfRule type="cellIs" dxfId="78" priority="33" operator="between">
      <formula>0</formula>
      <formula>0.5</formula>
    </cfRule>
    <cfRule type="cellIs" dxfId="77" priority="34" operator="between">
      <formula>0</formula>
      <formula>0.49</formula>
    </cfRule>
  </conditionalFormatting>
  <conditionalFormatting sqref="E9">
    <cfRule type="cellIs" dxfId="76" priority="27" operator="between">
      <formula>0</formula>
      <formula>0.5</formula>
    </cfRule>
    <cfRule type="cellIs" dxfId="75" priority="28" operator="between">
      <formula>0</formula>
      <formula>0.49</formula>
    </cfRule>
  </conditionalFormatting>
  <conditionalFormatting sqref="F9">
    <cfRule type="cellIs" dxfId="74" priority="25" operator="between">
      <formula>0</formula>
      <formula>0.5</formula>
    </cfRule>
    <cfRule type="cellIs" dxfId="73" priority="26" operator="between">
      <formula>0</formula>
      <formula>0.49</formula>
    </cfRule>
  </conditionalFormatting>
  <conditionalFormatting sqref="I8">
    <cfRule type="cellIs" dxfId="72" priority="9" operator="between">
      <formula>0</formula>
      <formula>0.5</formula>
    </cfRule>
    <cfRule type="cellIs" dxfId="71" priority="10" operator="between">
      <formula>0</formula>
      <formula>0.49</formula>
    </cfRule>
  </conditionalFormatting>
  <conditionalFormatting sqref="D9">
    <cfRule type="cellIs" dxfId="70" priority="3" operator="between">
      <formula>0</formula>
      <formula>0.5</formula>
    </cfRule>
    <cfRule type="cellIs" dxfId="69" priority="4" operator="between">
      <formula>0</formula>
      <formula>0.49</formula>
    </cfRule>
  </conditionalFormatting>
  <conditionalFormatting sqref="I9">
    <cfRule type="cellIs" dxfId="68" priority="1" operator="between">
      <formula>0</formula>
      <formula>0.5</formula>
    </cfRule>
    <cfRule type="cellIs" dxfId="67"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AS196"/>
  <sheetViews>
    <sheetView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466</v>
      </c>
      <c r="J2" s="55"/>
    </row>
    <row r="3" spans="1:45" x14ac:dyDescent="0.2">
      <c r="A3" s="786" t="s">
        <v>450</v>
      </c>
      <c r="B3" s="786" t="s">
        <v>451</v>
      </c>
      <c r="C3" s="771">
        <f>INDICE!A3</f>
        <v>44682</v>
      </c>
      <c r="D3" s="771">
        <v>41671</v>
      </c>
      <c r="E3" s="770" t="s">
        <v>115</v>
      </c>
      <c r="F3" s="770"/>
      <c r="G3" s="770" t="s">
        <v>116</v>
      </c>
      <c r="H3" s="770"/>
      <c r="I3" s="770"/>
      <c r="J3" s="161"/>
    </row>
    <row r="4" spans="1:45" x14ac:dyDescent="0.2">
      <c r="A4" s="787"/>
      <c r="B4" s="787"/>
      <c r="C4" s="184" t="s">
        <v>54</v>
      </c>
      <c r="D4" s="185" t="s">
        <v>421</v>
      </c>
      <c r="E4" s="184" t="s">
        <v>54</v>
      </c>
      <c r="F4" s="185" t="s">
        <v>421</v>
      </c>
      <c r="G4" s="184" t="s">
        <v>54</v>
      </c>
      <c r="H4" s="186" t="s">
        <v>421</v>
      </c>
      <c r="I4" s="185" t="s">
        <v>470</v>
      </c>
      <c r="J4" s="10"/>
    </row>
    <row r="5" spans="1:45" x14ac:dyDescent="0.2">
      <c r="A5" s="1"/>
      <c r="B5" s="11" t="s">
        <v>324</v>
      </c>
      <c r="C5" s="460">
        <v>1079.5573899999999</v>
      </c>
      <c r="D5" s="142" t="s">
        <v>142</v>
      </c>
      <c r="E5" s="463">
        <v>1079.5573899999999</v>
      </c>
      <c r="F5" s="142" t="s">
        <v>142</v>
      </c>
      <c r="G5" s="463">
        <v>1944.3300200000001</v>
      </c>
      <c r="H5" s="142">
        <v>92.588504853614978</v>
      </c>
      <c r="I5" s="651">
        <v>0.44033269285457827</v>
      </c>
      <c r="J5" s="1"/>
    </row>
    <row r="6" spans="1:45" x14ac:dyDescent="0.2">
      <c r="A6" s="1"/>
      <c r="B6" s="11" t="s">
        <v>469</v>
      </c>
      <c r="C6" s="460">
        <v>0</v>
      </c>
      <c r="D6" s="142">
        <v>-100</v>
      </c>
      <c r="E6" s="463">
        <v>3837.87691</v>
      </c>
      <c r="F6" s="142">
        <v>-52.937142904484013</v>
      </c>
      <c r="G6" s="463">
        <v>7953.2810099999997</v>
      </c>
      <c r="H6" s="142">
        <v>-55.989588687684247</v>
      </c>
      <c r="I6" s="411">
        <v>1.80118066796216</v>
      </c>
      <c r="J6" s="1"/>
    </row>
    <row r="7" spans="1:45" x14ac:dyDescent="0.2">
      <c r="A7" s="160" t="s">
        <v>457</v>
      </c>
      <c r="B7" s="145"/>
      <c r="C7" s="461">
        <v>1079.5573899999999</v>
      </c>
      <c r="D7" s="148">
        <v>27.392120422638499</v>
      </c>
      <c r="E7" s="461">
        <v>4917.4342999999999</v>
      </c>
      <c r="F7" s="148">
        <v>-39.698819643100883</v>
      </c>
      <c r="G7" s="461">
        <v>9897.61103</v>
      </c>
      <c r="H7" s="231">
        <v>-48.128283879096109</v>
      </c>
      <c r="I7" s="148">
        <v>2.2415133608167386</v>
      </c>
      <c r="J7" s="1"/>
    </row>
    <row r="8" spans="1:45" x14ac:dyDescent="0.2">
      <c r="A8" s="191"/>
      <c r="B8" s="11" t="s">
        <v>231</v>
      </c>
      <c r="C8" s="460">
        <v>12986.707500000002</v>
      </c>
      <c r="D8" s="142">
        <v>182.17609204205218</v>
      </c>
      <c r="E8" s="463">
        <v>67538.137409999996</v>
      </c>
      <c r="F8" s="149">
        <v>262.32847768470856</v>
      </c>
      <c r="G8" s="463">
        <v>109543.89522000001</v>
      </c>
      <c r="H8" s="149">
        <v>152.25374644781425</v>
      </c>
      <c r="I8" s="704">
        <v>24.808421344027991</v>
      </c>
      <c r="J8" s="1"/>
    </row>
    <row r="9" spans="1:45" x14ac:dyDescent="0.2">
      <c r="A9" s="160" t="s">
        <v>303</v>
      </c>
      <c r="B9" s="145"/>
      <c r="C9" s="461">
        <v>12986.707500000002</v>
      </c>
      <c r="D9" s="148">
        <v>182.17609204205218</v>
      </c>
      <c r="E9" s="461">
        <v>67538.137409999996</v>
      </c>
      <c r="F9" s="148">
        <v>262.32847768470856</v>
      </c>
      <c r="G9" s="461">
        <v>109543.89522000001</v>
      </c>
      <c r="H9" s="231">
        <v>152.25374644781425</v>
      </c>
      <c r="I9" s="148">
        <v>24.808421344027991</v>
      </c>
      <c r="J9" s="1"/>
    </row>
    <row r="10" spans="1:45" s="436" customFormat="1" x14ac:dyDescent="0.2">
      <c r="A10" s="666"/>
      <c r="B10" s="11" t="s">
        <v>233</v>
      </c>
      <c r="C10" s="460">
        <v>0</v>
      </c>
      <c r="D10" s="142" t="s">
        <v>142</v>
      </c>
      <c r="E10" s="463">
        <v>0</v>
      </c>
      <c r="F10" s="149" t="s">
        <v>142</v>
      </c>
      <c r="G10" s="463">
        <v>1.76149</v>
      </c>
      <c r="H10" s="149">
        <v>-99.680041568131088</v>
      </c>
      <c r="I10" s="704">
        <v>3.9892488783175353E-4</v>
      </c>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row>
    <row r="11" spans="1:45" s="436" customFormat="1" x14ac:dyDescent="0.2">
      <c r="A11" s="434"/>
      <c r="B11" s="435" t="s">
        <v>325</v>
      </c>
      <c r="C11" s="462">
        <v>0</v>
      </c>
      <c r="D11" s="420" t="s">
        <v>142</v>
      </c>
      <c r="E11" s="464">
        <v>0</v>
      </c>
      <c r="F11" s="584" t="s">
        <v>142</v>
      </c>
      <c r="G11" s="464">
        <v>1.76149</v>
      </c>
      <c r="H11" s="584">
        <v>-99.680041568131088</v>
      </c>
      <c r="I11" s="684">
        <v>3.9892488783175353E-4</v>
      </c>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row>
    <row r="12" spans="1:45" s="436" customFormat="1" x14ac:dyDescent="0.2">
      <c r="A12" s="434"/>
      <c r="B12" s="435" t="s">
        <v>322</v>
      </c>
      <c r="C12" s="462" t="s">
        <v>142</v>
      </c>
      <c r="D12" s="420" t="s">
        <v>142</v>
      </c>
      <c r="E12" s="464" t="s">
        <v>142</v>
      </c>
      <c r="F12" s="584" t="s">
        <v>142</v>
      </c>
      <c r="G12" s="464" t="s">
        <v>142</v>
      </c>
      <c r="H12" s="584" t="s">
        <v>142</v>
      </c>
      <c r="I12" s="651" t="s">
        <v>142</v>
      </c>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row>
    <row r="13" spans="1:45" s="436" customFormat="1" x14ac:dyDescent="0.2">
      <c r="A13" s="434"/>
      <c r="B13" s="11" t="s">
        <v>234</v>
      </c>
      <c r="C13" s="460">
        <v>144.24278000000001</v>
      </c>
      <c r="D13" s="142">
        <v>-46.678797031192964</v>
      </c>
      <c r="E13" s="463">
        <v>3796.6987399999998</v>
      </c>
      <c r="F13" s="149">
        <v>-38.682270459630971</v>
      </c>
      <c r="G13" s="463">
        <v>17829.292870000001</v>
      </c>
      <c r="H13" s="149">
        <v>-14.802778272988022</v>
      </c>
      <c r="I13" s="503">
        <v>4.0378024617137953</v>
      </c>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row>
    <row r="14" spans="1:45" s="436" customFormat="1" x14ac:dyDescent="0.2">
      <c r="A14" s="434"/>
      <c r="B14" s="435" t="s">
        <v>325</v>
      </c>
      <c r="C14" s="462">
        <v>144.24278000000001</v>
      </c>
      <c r="D14" s="420">
        <v>-46.678797031192964</v>
      </c>
      <c r="E14" s="464">
        <v>3792.4958299999994</v>
      </c>
      <c r="F14" s="584">
        <v>-38.750148612813732</v>
      </c>
      <c r="G14" s="464">
        <v>16766.009849999999</v>
      </c>
      <c r="H14" s="584">
        <v>-12.327116585261111</v>
      </c>
      <c r="I14" s="651">
        <v>3.7970006067575315</v>
      </c>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4"/>
      <c r="AR14" s="434"/>
      <c r="AS14" s="434"/>
    </row>
    <row r="15" spans="1:45" x14ac:dyDescent="0.2">
      <c r="A15" s="1"/>
      <c r="B15" s="435" t="s">
        <v>322</v>
      </c>
      <c r="C15" s="462">
        <v>0</v>
      </c>
      <c r="D15" s="420" t="s">
        <v>142</v>
      </c>
      <c r="E15" s="464">
        <v>0</v>
      </c>
      <c r="F15" s="584" t="s">
        <v>142</v>
      </c>
      <c r="G15" s="464">
        <v>1063.2830200000001</v>
      </c>
      <c r="H15" s="584">
        <v>-41.050305837815522</v>
      </c>
      <c r="I15" s="651">
        <v>0.24080185495626324</v>
      </c>
      <c r="J15" s="1"/>
    </row>
    <row r="16" spans="1:45" x14ac:dyDescent="0.2">
      <c r="A16" s="1"/>
      <c r="B16" s="11" t="s">
        <v>596</v>
      </c>
      <c r="C16" s="460">
        <v>7.5830000000000002</v>
      </c>
      <c r="D16" s="142">
        <v>-54.078604735662815</v>
      </c>
      <c r="E16" s="463">
        <v>92.517899999999997</v>
      </c>
      <c r="F16" s="149">
        <v>23.869192663007087</v>
      </c>
      <c r="G16" s="463">
        <v>332.68190000000004</v>
      </c>
      <c r="H16" s="149">
        <v>126.29112675577323</v>
      </c>
      <c r="I16" s="503">
        <v>7.5342516642816396E-2</v>
      </c>
      <c r="J16" s="1"/>
    </row>
    <row r="17" spans="1:45" s="436" customFormat="1" x14ac:dyDescent="0.2">
      <c r="A17" s="434"/>
      <c r="B17" s="11" t="s">
        <v>207</v>
      </c>
      <c r="C17" s="460">
        <v>186.45713000000001</v>
      </c>
      <c r="D17" s="142">
        <v>-76.854595365773278</v>
      </c>
      <c r="E17" s="463">
        <v>1470.20742</v>
      </c>
      <c r="F17" s="149">
        <v>-67.811454613736387</v>
      </c>
      <c r="G17" s="463">
        <v>8664.3603399999993</v>
      </c>
      <c r="H17" s="149">
        <v>-44.148757547700434</v>
      </c>
      <c r="I17" s="503">
        <v>1.9622189037510254</v>
      </c>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row>
    <row r="18" spans="1:45" s="436" customFormat="1" x14ac:dyDescent="0.2">
      <c r="A18" s="434"/>
      <c r="B18" s="435" t="s">
        <v>325</v>
      </c>
      <c r="C18" s="462">
        <v>186.45713000000001</v>
      </c>
      <c r="D18" s="420">
        <v>-76.854595365773278</v>
      </c>
      <c r="E18" s="464">
        <v>1470.20742</v>
      </c>
      <c r="F18" s="584">
        <v>-67.811454613736387</v>
      </c>
      <c r="G18" s="464">
        <v>8664.3603399999993</v>
      </c>
      <c r="H18" s="584">
        <v>-26.854364794166898</v>
      </c>
      <c r="I18" s="651">
        <v>1.9622189037510254</v>
      </c>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4"/>
    </row>
    <row r="19" spans="1:45" x14ac:dyDescent="0.2">
      <c r="A19" s="1"/>
      <c r="B19" s="435" t="s">
        <v>322</v>
      </c>
      <c r="C19" s="462">
        <v>0</v>
      </c>
      <c r="D19" s="420" t="s">
        <v>142</v>
      </c>
      <c r="E19" s="464">
        <v>0</v>
      </c>
      <c r="F19" s="584" t="s">
        <v>142</v>
      </c>
      <c r="G19" s="464">
        <v>0</v>
      </c>
      <c r="H19" s="584">
        <v>-100</v>
      </c>
      <c r="I19" s="651">
        <v>0</v>
      </c>
      <c r="J19" s="1"/>
    </row>
    <row r="20" spans="1:45" x14ac:dyDescent="0.2">
      <c r="A20" s="1"/>
      <c r="B20" s="11" t="s">
        <v>545</v>
      </c>
      <c r="C20" s="462">
        <v>0</v>
      </c>
      <c r="D20" s="142" t="s">
        <v>142</v>
      </c>
      <c r="E20" s="719">
        <v>0.19594</v>
      </c>
      <c r="F20" s="149" t="s">
        <v>142</v>
      </c>
      <c r="G20" s="719">
        <v>0.19594</v>
      </c>
      <c r="H20" s="149" t="s">
        <v>142</v>
      </c>
      <c r="I20" s="684">
        <v>4.4374559334287328E-5</v>
      </c>
      <c r="J20" s="1"/>
    </row>
    <row r="21" spans="1:45" s="436" customFormat="1" x14ac:dyDescent="0.2">
      <c r="A21" s="1"/>
      <c r="B21" s="11" t="s">
        <v>236</v>
      </c>
      <c r="C21" s="460">
        <v>880.98448999999994</v>
      </c>
      <c r="D21" s="142">
        <v>554.07263155276678</v>
      </c>
      <c r="E21" s="463">
        <v>3054.8715999999995</v>
      </c>
      <c r="F21" s="142">
        <v>56.542937358727173</v>
      </c>
      <c r="G21" s="463">
        <v>4664.5588199999993</v>
      </c>
      <c r="H21" s="142">
        <v>92.959426433114174</v>
      </c>
      <c r="I21" s="503">
        <v>1.056383291448215</v>
      </c>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row>
    <row r="22" spans="1:45" s="436" customFormat="1" x14ac:dyDescent="0.2">
      <c r="A22" s="1"/>
      <c r="B22" s="435" t="s">
        <v>325</v>
      </c>
      <c r="C22" s="462">
        <v>880.98448999999994</v>
      </c>
      <c r="D22" s="420">
        <v>554.07263155276678</v>
      </c>
      <c r="E22" s="464">
        <v>3054.8715999999995</v>
      </c>
      <c r="F22" s="584">
        <v>56.590787817069121</v>
      </c>
      <c r="G22" s="464">
        <v>4664.3599299999996</v>
      </c>
      <c r="H22" s="584">
        <v>92.998807964341893</v>
      </c>
      <c r="I22" s="661">
        <v>1.0563382488019664</v>
      </c>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row>
    <row r="23" spans="1:45" x14ac:dyDescent="0.2">
      <c r="A23" s="1"/>
      <c r="B23" s="435" t="s">
        <v>322</v>
      </c>
      <c r="C23" s="462">
        <v>0</v>
      </c>
      <c r="D23" s="420" t="s">
        <v>142</v>
      </c>
      <c r="E23" s="464">
        <v>0</v>
      </c>
      <c r="F23" s="584">
        <v>-100</v>
      </c>
      <c r="G23" s="719">
        <v>0.19888999999999998</v>
      </c>
      <c r="H23" s="584">
        <v>-66.647102226992232</v>
      </c>
      <c r="I23" s="684">
        <v>4.5042646248833344E-5</v>
      </c>
      <c r="J23" s="1"/>
    </row>
    <row r="24" spans="1:45" x14ac:dyDescent="0.2">
      <c r="A24" s="15"/>
      <c r="B24" s="11" t="s">
        <v>209</v>
      </c>
      <c r="C24" s="460">
        <v>4357.3920499999995</v>
      </c>
      <c r="D24" s="142">
        <v>101.4786662537396</v>
      </c>
      <c r="E24" s="463">
        <v>15265.067710000001</v>
      </c>
      <c r="F24" s="149">
        <v>3.0142318446225334</v>
      </c>
      <c r="G24" s="463">
        <v>36643.265229999997</v>
      </c>
      <c r="H24" s="149">
        <v>-5.5406882039467256</v>
      </c>
      <c r="I24" s="503">
        <v>8.2986054258990638</v>
      </c>
      <c r="J24" s="1"/>
    </row>
    <row r="25" spans="1:45" x14ac:dyDescent="0.2">
      <c r="A25" s="15" t="s">
        <v>442</v>
      </c>
      <c r="B25" s="145"/>
      <c r="C25" s="461">
        <v>5576.6594499999992</v>
      </c>
      <c r="D25" s="148">
        <v>64.502326519690243</v>
      </c>
      <c r="E25" s="461">
        <v>23679.559310000004</v>
      </c>
      <c r="F25" s="148">
        <v>-14.216576792029723</v>
      </c>
      <c r="G25" s="461">
        <v>68136.116590000005</v>
      </c>
      <c r="H25" s="231">
        <v>-13.03393843162689</v>
      </c>
      <c r="I25" s="148">
        <v>15.430795898902083</v>
      </c>
      <c r="J25" s="1"/>
    </row>
    <row r="26" spans="1:45" x14ac:dyDescent="0.2">
      <c r="A26" s="666"/>
      <c r="B26" s="11" t="s">
        <v>643</v>
      </c>
      <c r="C26" s="460">
        <v>0</v>
      </c>
      <c r="D26" s="142" t="s">
        <v>142</v>
      </c>
      <c r="E26" s="463">
        <v>2885.1680700000002</v>
      </c>
      <c r="F26" s="149" t="s">
        <v>142</v>
      </c>
      <c r="G26" s="463">
        <v>2885.1680700000002</v>
      </c>
      <c r="H26" s="149" t="s">
        <v>142</v>
      </c>
      <c r="I26" s="503">
        <v>0.65340441824847528</v>
      </c>
      <c r="J26" s="1"/>
    </row>
    <row r="27" spans="1:45" x14ac:dyDescent="0.2">
      <c r="A27" s="15"/>
      <c r="B27" s="11" t="s">
        <v>326</v>
      </c>
      <c r="C27" s="460">
        <v>877.73946999999998</v>
      </c>
      <c r="D27" s="142">
        <v>-51.917361685735131</v>
      </c>
      <c r="E27" s="463">
        <v>4419.6351899999991</v>
      </c>
      <c r="F27" s="142">
        <v>-50.931542362656813</v>
      </c>
      <c r="G27" s="463">
        <v>21581.769049999995</v>
      </c>
      <c r="H27" s="142">
        <v>-32.242882265523583</v>
      </c>
      <c r="I27" s="651">
        <v>4.8876262695116388</v>
      </c>
      <c r="J27" s="1"/>
    </row>
    <row r="28" spans="1:45" x14ac:dyDescent="0.2">
      <c r="A28" s="15" t="s">
        <v>340</v>
      </c>
      <c r="B28" s="145"/>
      <c r="C28" s="461">
        <v>877.73946999999998</v>
      </c>
      <c r="D28" s="148">
        <v>-51.917361685735131</v>
      </c>
      <c r="E28" s="461">
        <v>7304.8032599999997</v>
      </c>
      <c r="F28" s="148">
        <v>-18.899317725715616</v>
      </c>
      <c r="G28" s="461">
        <v>24466.937119999999</v>
      </c>
      <c r="H28" s="231">
        <v>-23.184742863242185</v>
      </c>
      <c r="I28" s="148">
        <v>5.5410306877601156</v>
      </c>
      <c r="J28" s="1"/>
    </row>
    <row r="29" spans="1:45" x14ac:dyDescent="0.2">
      <c r="A29" s="666"/>
      <c r="B29" s="11" t="s">
        <v>212</v>
      </c>
      <c r="C29" s="460">
        <v>0</v>
      </c>
      <c r="D29" s="142" t="s">
        <v>142</v>
      </c>
      <c r="E29" s="463">
        <v>0</v>
      </c>
      <c r="F29" s="142" t="s">
        <v>142</v>
      </c>
      <c r="G29" s="463">
        <v>4127.6699600000002</v>
      </c>
      <c r="H29" s="142">
        <v>104.95262636286331</v>
      </c>
      <c r="I29" s="503">
        <v>0.93479399587820466</v>
      </c>
      <c r="J29" s="1"/>
    </row>
    <row r="30" spans="1:45" x14ac:dyDescent="0.2">
      <c r="A30" s="434"/>
      <c r="B30" s="11" t="s">
        <v>213</v>
      </c>
      <c r="C30" s="460">
        <v>9194.3125299999992</v>
      </c>
      <c r="D30" s="142">
        <v>-49.266114681444421</v>
      </c>
      <c r="E30" s="463">
        <v>48299.80646</v>
      </c>
      <c r="F30" s="149">
        <v>-38.501447197892389</v>
      </c>
      <c r="G30" s="463">
        <v>147751.92434999999</v>
      </c>
      <c r="H30" s="149">
        <v>-4.4745550986161993</v>
      </c>
      <c r="I30" s="503">
        <v>33.461399070247047</v>
      </c>
      <c r="J30" s="1"/>
    </row>
    <row r="31" spans="1:45" x14ac:dyDescent="0.2">
      <c r="A31" s="434"/>
      <c r="B31" s="435" t="s">
        <v>325</v>
      </c>
      <c r="C31" s="462">
        <v>7002.7974899999999</v>
      </c>
      <c r="D31" s="420">
        <v>-55.209873882586358</v>
      </c>
      <c r="E31" s="464">
        <v>44139.309080000006</v>
      </c>
      <c r="F31" s="584">
        <v>-37.661671581624368</v>
      </c>
      <c r="G31" s="464">
        <v>127898.53721000001</v>
      </c>
      <c r="H31" s="584">
        <v>-10.154053499479899</v>
      </c>
      <c r="I31" s="651">
        <v>28.965199694772387</v>
      </c>
      <c r="J31" s="1"/>
    </row>
    <row r="32" spans="1:45" x14ac:dyDescent="0.2">
      <c r="A32" s="1"/>
      <c r="B32" s="435" t="s">
        <v>322</v>
      </c>
      <c r="C32" s="462">
        <v>2191.5150400000002</v>
      </c>
      <c r="D32" s="420">
        <v>-11.914339282494469</v>
      </c>
      <c r="E32" s="464">
        <v>4160.4973799999998</v>
      </c>
      <c r="F32" s="584">
        <v>-14.156241235982215</v>
      </c>
      <c r="G32" s="464">
        <v>19853.387139999999</v>
      </c>
      <c r="H32" s="584">
        <v>61.151630751595953</v>
      </c>
      <c r="I32" s="651">
        <v>4.4961993754746707</v>
      </c>
      <c r="J32" s="1"/>
    </row>
    <row r="33" spans="1:10" x14ac:dyDescent="0.2">
      <c r="A33" s="1"/>
      <c r="B33" s="11" t="s">
        <v>214</v>
      </c>
      <c r="C33" s="460">
        <v>0</v>
      </c>
      <c r="D33" s="142" t="s">
        <v>142</v>
      </c>
      <c r="E33" s="463">
        <v>1127.21408</v>
      </c>
      <c r="F33" s="149" t="s">
        <v>142</v>
      </c>
      <c r="G33" s="463">
        <v>1127.21408</v>
      </c>
      <c r="H33" s="149">
        <v>17.864042472015598</v>
      </c>
      <c r="I33" s="503">
        <v>0.25528033109831633</v>
      </c>
      <c r="J33" s="1"/>
    </row>
    <row r="34" spans="1:10" x14ac:dyDescent="0.2">
      <c r="A34" s="1"/>
      <c r="B34" s="11" t="s">
        <v>215</v>
      </c>
      <c r="C34" s="460">
        <v>1989.1817900000001</v>
      </c>
      <c r="D34" s="142" t="s">
        <v>142</v>
      </c>
      <c r="E34" s="463">
        <v>7193.4161599999998</v>
      </c>
      <c r="F34" s="142">
        <v>296.24484734540982</v>
      </c>
      <c r="G34" s="463">
        <v>9283.6977600000009</v>
      </c>
      <c r="H34" s="142">
        <v>411.38670694010335</v>
      </c>
      <c r="I34" s="503">
        <v>2.102480336290244</v>
      </c>
      <c r="J34" s="1"/>
    </row>
    <row r="35" spans="1:10" x14ac:dyDescent="0.2">
      <c r="A35" s="434"/>
      <c r="B35" s="11" t="s">
        <v>603</v>
      </c>
      <c r="C35" s="460">
        <v>0</v>
      </c>
      <c r="D35" s="142">
        <v>-100</v>
      </c>
      <c r="E35" s="463">
        <v>2855.2532900000001</v>
      </c>
      <c r="F35" s="142">
        <v>-26.915647582557344</v>
      </c>
      <c r="G35" s="463">
        <v>7838.7256299999999</v>
      </c>
      <c r="H35" s="142">
        <v>-18.515820868237007</v>
      </c>
      <c r="I35" s="503">
        <v>1.7752372949557713</v>
      </c>
      <c r="J35" s="1"/>
    </row>
    <row r="36" spans="1:10" x14ac:dyDescent="0.2">
      <c r="A36" s="15"/>
      <c r="B36" s="11" t="s">
        <v>217</v>
      </c>
      <c r="C36" s="460">
        <v>4941.7364100000004</v>
      </c>
      <c r="D36" s="142">
        <v>144.76463196394315</v>
      </c>
      <c r="E36" s="463">
        <v>27628.048269999999</v>
      </c>
      <c r="F36" s="142">
        <v>61.467656743292345</v>
      </c>
      <c r="G36" s="463">
        <v>58207.699059999999</v>
      </c>
      <c r="H36" s="142">
        <v>30.816991941992605</v>
      </c>
      <c r="I36" s="651">
        <v>13.18230578570129</v>
      </c>
      <c r="J36" s="166"/>
    </row>
    <row r="37" spans="1:10" x14ac:dyDescent="0.2">
      <c r="A37" s="15" t="s">
        <v>443</v>
      </c>
      <c r="B37" s="145"/>
      <c r="C37" s="461">
        <v>16125.230730000001</v>
      </c>
      <c r="D37" s="148">
        <v>-26.941001225366062</v>
      </c>
      <c r="E37" s="461">
        <v>87103.738259999998</v>
      </c>
      <c r="F37" s="148">
        <v>-14.074205083859095</v>
      </c>
      <c r="G37" s="461">
        <v>228336.93084000002</v>
      </c>
      <c r="H37" s="231">
        <v>6.9123117370773892</v>
      </c>
      <c r="I37" s="148">
        <v>51.711496814170879</v>
      </c>
      <c r="J37" s="1"/>
    </row>
    <row r="38" spans="1:10" x14ac:dyDescent="0.2">
      <c r="A38" s="666"/>
      <c r="B38" s="11" t="s">
        <v>663</v>
      </c>
      <c r="C38" s="460">
        <v>0</v>
      </c>
      <c r="D38" s="142" t="s">
        <v>142</v>
      </c>
      <c r="E38" s="463">
        <v>0</v>
      </c>
      <c r="F38" s="142" t="s">
        <v>142</v>
      </c>
      <c r="G38" s="463">
        <v>842.13063999999986</v>
      </c>
      <c r="H38" s="142" t="s">
        <v>142</v>
      </c>
      <c r="I38" s="503">
        <v>0.19071744438042951</v>
      </c>
      <c r="J38" s="1"/>
    </row>
    <row r="39" spans="1:10" ht="14.25" customHeight="1" x14ac:dyDescent="0.2">
      <c r="A39" s="15"/>
      <c r="B39" s="11" t="s">
        <v>681</v>
      </c>
      <c r="C39" s="460">
        <v>0</v>
      </c>
      <c r="D39" s="142" t="s">
        <v>142</v>
      </c>
      <c r="E39" s="463">
        <v>167.39046999999999</v>
      </c>
      <c r="F39" s="142" t="s">
        <v>142</v>
      </c>
      <c r="G39" s="463">
        <v>167.39046999999999</v>
      </c>
      <c r="H39" s="142" t="s">
        <v>142</v>
      </c>
      <c r="I39" s="684">
        <v>3.7908943263291021E-2</v>
      </c>
      <c r="J39" s="1"/>
    </row>
    <row r="40" spans="1:10" ht="14.25" customHeight="1" x14ac:dyDescent="0.2">
      <c r="A40" s="15"/>
      <c r="B40" s="11" t="s">
        <v>642</v>
      </c>
      <c r="C40" s="460">
        <v>0</v>
      </c>
      <c r="D40" s="142" t="s">
        <v>142</v>
      </c>
      <c r="E40" s="463">
        <v>0</v>
      </c>
      <c r="F40" s="142" t="s">
        <v>142</v>
      </c>
      <c r="G40" s="463">
        <v>168.30257</v>
      </c>
      <c r="H40" s="142" t="s">
        <v>142</v>
      </c>
      <c r="I40" s="684">
        <v>3.8115506678463036E-2</v>
      </c>
      <c r="J40" s="1"/>
    </row>
    <row r="41" spans="1:10" ht="14.25" customHeight="1" x14ac:dyDescent="0.2">
      <c r="A41" s="160" t="s">
        <v>458</v>
      </c>
      <c r="B41" s="145"/>
      <c r="C41" s="461">
        <v>0</v>
      </c>
      <c r="D41" s="148" t="s">
        <v>142</v>
      </c>
      <c r="E41" s="461">
        <v>167.39046999999999</v>
      </c>
      <c r="F41" s="148" t="s">
        <v>142</v>
      </c>
      <c r="G41" s="461">
        <v>1177.82368</v>
      </c>
      <c r="H41" s="231" t="s">
        <v>142</v>
      </c>
      <c r="I41" s="148">
        <v>0.26674189432218359</v>
      </c>
      <c r="J41" s="1"/>
    </row>
    <row r="42" spans="1:10" ht="14.25" customHeight="1" x14ac:dyDescent="0.2">
      <c r="A42" s="675" t="s">
        <v>114</v>
      </c>
      <c r="B42" s="676" t="s">
        <v>114</v>
      </c>
      <c r="C42" s="676">
        <v>36645.894540000001</v>
      </c>
      <c r="D42" s="677">
        <v>11.941017582083957</v>
      </c>
      <c r="E42" s="150">
        <v>190711.06300999998</v>
      </c>
      <c r="F42" s="677">
        <v>15.739116341372389</v>
      </c>
      <c r="G42" s="150">
        <v>441559.31448000006</v>
      </c>
      <c r="H42" s="678">
        <v>14.310494859567017</v>
      </c>
      <c r="I42" s="679">
        <v>100</v>
      </c>
      <c r="J42" s="1"/>
    </row>
    <row r="43" spans="1:10" ht="14.25" customHeight="1" x14ac:dyDescent="0.2">
      <c r="A43" s="694"/>
      <c r="B43" s="721" t="s">
        <v>327</v>
      </c>
      <c r="C43" s="181">
        <v>8214.4818900000009</v>
      </c>
      <c r="D43" s="155">
        <v>-51.23631213412817</v>
      </c>
      <c r="E43" s="525">
        <v>52456.883929999996</v>
      </c>
      <c r="F43" s="526">
        <v>-37.18960506337519</v>
      </c>
      <c r="G43" s="525">
        <v>157995.02882000001</v>
      </c>
      <c r="H43" s="526">
        <v>-10.377361794153583</v>
      </c>
      <c r="I43" s="526">
        <v>35.781156378970742</v>
      </c>
    </row>
    <row r="44" spans="1:10" s="1" customFormat="1" ht="15" customHeight="1" x14ac:dyDescent="0.2">
      <c r="A44" s="694"/>
      <c r="B44" s="721" t="s">
        <v>328</v>
      </c>
      <c r="C44" s="181">
        <v>28431.412650000002</v>
      </c>
      <c r="D44" s="155">
        <v>78.911818047372435</v>
      </c>
      <c r="E44" s="525">
        <v>138254.17907999997</v>
      </c>
      <c r="F44" s="526">
        <v>70.137159563084069</v>
      </c>
      <c r="G44" s="525">
        <v>283564.28565999999</v>
      </c>
      <c r="H44" s="526">
        <v>35.036112445676856</v>
      </c>
      <c r="I44" s="526">
        <v>64.218843621029237</v>
      </c>
    </row>
    <row r="45" spans="1:10" s="1" customFormat="1" ht="13.5" customHeight="1" x14ac:dyDescent="0.2">
      <c r="A45" s="478" t="s">
        <v>446</v>
      </c>
      <c r="B45" s="153" t="s">
        <v>446</v>
      </c>
      <c r="C45" s="413">
        <v>14205.974900000003</v>
      </c>
      <c r="D45" s="414">
        <v>143.68471279231437</v>
      </c>
      <c r="E45" s="415">
        <v>76120.019479999988</v>
      </c>
      <c r="F45" s="416">
        <v>142.22365160374969</v>
      </c>
      <c r="G45" s="415">
        <v>142046.26769000001</v>
      </c>
      <c r="H45" s="416">
        <v>71.178510882422955</v>
      </c>
      <c r="I45" s="416">
        <v>32.169238204674727</v>
      </c>
    </row>
    <row r="46" spans="1:10" s="1" customFormat="1" x14ac:dyDescent="0.2">
      <c r="A46" s="478" t="s">
        <v>447</v>
      </c>
      <c r="B46" s="153" t="s">
        <v>447</v>
      </c>
      <c r="C46" s="413">
        <v>22439.919639999996</v>
      </c>
      <c r="D46" s="414">
        <v>-16.602345288999327</v>
      </c>
      <c r="E46" s="415">
        <v>114591.04353</v>
      </c>
      <c r="F46" s="416">
        <v>-14.068206678172746</v>
      </c>
      <c r="G46" s="415">
        <v>299513.04679000011</v>
      </c>
      <c r="H46" s="416">
        <v>-1.2483476934280724</v>
      </c>
      <c r="I46" s="416">
        <v>67.830761795325287</v>
      </c>
    </row>
    <row r="47" spans="1:10" s="1" customFormat="1" ht="12.75" customHeight="1" x14ac:dyDescent="0.2">
      <c r="A47" s="694" t="s">
        <v>683</v>
      </c>
      <c r="B47" s="721" t="s">
        <v>683</v>
      </c>
      <c r="C47" s="181">
        <v>1025.2272700000001</v>
      </c>
      <c r="D47" s="155">
        <v>153.01203781585343</v>
      </c>
      <c r="E47" s="525">
        <v>6851.7662799999989</v>
      </c>
      <c r="F47" s="526">
        <v>-15.860121044870553</v>
      </c>
      <c r="G47" s="525">
        <v>22495.809120000002</v>
      </c>
      <c r="H47" s="526">
        <v>-5.8555710225957309</v>
      </c>
      <c r="I47" s="526">
        <v>5.0946290526091769</v>
      </c>
    </row>
    <row r="48" spans="1:10" s="161" customFormat="1" ht="12.75" customHeight="1" x14ac:dyDescent="0.2">
      <c r="I48" s="161" t="s">
        <v>220</v>
      </c>
    </row>
    <row r="49" spans="1:9" s="1" customFormat="1" ht="25.5" customHeight="1" x14ac:dyDescent="0.2">
      <c r="A49" s="808" t="s">
        <v>621</v>
      </c>
      <c r="B49" s="808"/>
      <c r="C49" s="808"/>
      <c r="D49" s="808"/>
      <c r="E49" s="808"/>
      <c r="F49" s="808"/>
      <c r="G49" s="808"/>
      <c r="H49" s="808"/>
      <c r="I49" s="808"/>
    </row>
    <row r="50" spans="1:9" s="1" customFormat="1" x14ac:dyDescent="0.2">
      <c r="A50" s="437" t="s">
        <v>471</v>
      </c>
      <c r="I50" s="670"/>
    </row>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9:I49"/>
    <mergeCell ref="A3:A4"/>
    <mergeCell ref="B3:B4"/>
    <mergeCell ref="C3:D3"/>
    <mergeCell ref="E3:F3"/>
    <mergeCell ref="G3:I3"/>
  </mergeCells>
  <conditionalFormatting sqref="I23">
    <cfRule type="cellIs" dxfId="66" priority="33" operator="between">
      <formula>0</formula>
      <formula>0.5</formula>
    </cfRule>
    <cfRule type="cellIs" dxfId="65" priority="34" operator="between">
      <formula>0</formula>
      <formula>0.49</formula>
    </cfRule>
  </conditionalFormatting>
  <conditionalFormatting sqref="I39:I40">
    <cfRule type="cellIs" dxfId="64" priority="17" operator="between">
      <formula>0</formula>
      <formula>0.5</formula>
    </cfRule>
    <cfRule type="cellIs" dxfId="63" priority="18" operator="between">
      <formula>0</formula>
      <formula>0.49</formula>
    </cfRule>
  </conditionalFormatting>
  <conditionalFormatting sqref="G23">
    <cfRule type="cellIs" dxfId="62" priority="13" operator="between">
      <formula>0</formula>
      <formula>0.5</formula>
    </cfRule>
    <cfRule type="cellIs" dxfId="61" priority="14" operator="between">
      <formula>0</formula>
      <formula>0.49</formula>
    </cfRule>
  </conditionalFormatting>
  <conditionalFormatting sqref="E20">
    <cfRule type="cellIs" dxfId="60" priority="9" operator="between">
      <formula>0</formula>
      <formula>0.5</formula>
    </cfRule>
    <cfRule type="cellIs" dxfId="59" priority="10" operator="between">
      <formula>0</formula>
      <formula>0.49</formula>
    </cfRule>
  </conditionalFormatting>
  <conditionalFormatting sqref="G20">
    <cfRule type="cellIs" dxfId="58" priority="7" operator="between">
      <formula>0</formula>
      <formula>0.5</formula>
    </cfRule>
    <cfRule type="cellIs" dxfId="57" priority="8" operator="between">
      <formula>0</formula>
      <formula>0.49</formula>
    </cfRule>
  </conditionalFormatting>
  <conditionalFormatting sqref="I10:I11">
    <cfRule type="cellIs" dxfId="56" priority="5" operator="between">
      <formula>0</formula>
      <formula>0.5</formula>
    </cfRule>
    <cfRule type="cellIs" dxfId="55" priority="6" operator="between">
      <formula>0</formula>
      <formula>0.49</formula>
    </cfRule>
  </conditionalFormatting>
  <conditionalFormatting sqref="I8">
    <cfRule type="cellIs" dxfId="54" priority="3" operator="between">
      <formula>0</formula>
      <formula>0.5</formula>
    </cfRule>
    <cfRule type="cellIs" dxfId="53" priority="4" operator="between">
      <formula>0</formula>
      <formula>0.49</formula>
    </cfRule>
  </conditionalFormatting>
  <conditionalFormatting sqref="I20">
    <cfRule type="cellIs" dxfId="52" priority="1" operator="between">
      <formula>0</formula>
      <formula>0.5</formula>
    </cfRule>
    <cfRule type="cellIs" dxfId="51"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00" t="s">
        <v>18</v>
      </c>
      <c r="B1" s="800"/>
      <c r="C1" s="800"/>
      <c r="D1" s="800"/>
      <c r="E1" s="800"/>
      <c r="F1" s="800"/>
      <c r="G1" s="1"/>
      <c r="H1" s="1"/>
    </row>
    <row r="2" spans="1:9" x14ac:dyDescent="0.2">
      <c r="A2" s="801"/>
      <c r="B2" s="801"/>
      <c r="C2" s="801"/>
      <c r="D2" s="801"/>
      <c r="E2" s="801"/>
      <c r="F2" s="801"/>
      <c r="G2" s="10"/>
      <c r="H2" s="55" t="s">
        <v>466</v>
      </c>
    </row>
    <row r="3" spans="1:9" x14ac:dyDescent="0.2">
      <c r="A3" s="11"/>
      <c r="B3" s="771">
        <f>INDICE!A3</f>
        <v>44682</v>
      </c>
      <c r="C3" s="771">
        <v>41671</v>
      </c>
      <c r="D3" s="770" t="s">
        <v>115</v>
      </c>
      <c r="E3" s="770"/>
      <c r="F3" s="770" t="s">
        <v>116</v>
      </c>
      <c r="G3" s="770"/>
      <c r="H3" s="770"/>
    </row>
    <row r="4" spans="1:9" x14ac:dyDescent="0.2">
      <c r="A4" s="260"/>
      <c r="B4" s="184" t="s">
        <v>54</v>
      </c>
      <c r="C4" s="185" t="s">
        <v>421</v>
      </c>
      <c r="D4" s="184" t="s">
        <v>54</v>
      </c>
      <c r="E4" s="185" t="s">
        <v>421</v>
      </c>
      <c r="F4" s="184" t="s">
        <v>54</v>
      </c>
      <c r="G4" s="186" t="s">
        <v>421</v>
      </c>
      <c r="H4" s="185" t="s">
        <v>470</v>
      </c>
      <c r="I4" s="55"/>
    </row>
    <row r="5" spans="1:9" ht="14.1" customHeight="1" x14ac:dyDescent="0.2">
      <c r="A5" s="417" t="s">
        <v>329</v>
      </c>
      <c r="B5" s="233">
        <v>8214.4818900000009</v>
      </c>
      <c r="C5" s="234">
        <v>-51.236312134128156</v>
      </c>
      <c r="D5" s="233">
        <v>52456.883929999996</v>
      </c>
      <c r="E5" s="234">
        <v>-37.18960506337519</v>
      </c>
      <c r="F5" s="233">
        <v>157995.02882000001</v>
      </c>
      <c r="G5" s="234">
        <v>-10.377361794153583</v>
      </c>
      <c r="H5" s="234">
        <v>35.781156378970742</v>
      </c>
    </row>
    <row r="6" spans="1:9" x14ac:dyDescent="0.2">
      <c r="A6" s="410" t="s">
        <v>330</v>
      </c>
      <c r="B6" s="438">
        <v>7002.7974899999999</v>
      </c>
      <c r="C6" s="511">
        <v>-12.211113873378372</v>
      </c>
      <c r="D6" s="438">
        <v>44139.309080000006</v>
      </c>
      <c r="E6" s="439">
        <v>24.268060659535642</v>
      </c>
      <c r="F6" s="438">
        <v>97307.79191</v>
      </c>
      <c r="G6" s="439">
        <v>30.250088940234903</v>
      </c>
      <c r="H6" s="439">
        <v>22.037309307945186</v>
      </c>
    </row>
    <row r="7" spans="1:9" x14ac:dyDescent="0.2">
      <c r="A7" s="410" t="s">
        <v>331</v>
      </c>
      <c r="B7" s="440">
        <v>0</v>
      </c>
      <c r="C7" s="439">
        <v>-100</v>
      </c>
      <c r="D7" s="438">
        <v>0</v>
      </c>
      <c r="E7" s="439">
        <v>-100</v>
      </c>
      <c r="F7" s="438">
        <v>30590.745300000002</v>
      </c>
      <c r="G7" s="439">
        <v>-54.777338745554637</v>
      </c>
      <c r="H7" s="439">
        <v>6.9278903868271984</v>
      </c>
    </row>
    <row r="8" spans="1:9" x14ac:dyDescent="0.2">
      <c r="A8" s="410" t="s">
        <v>519</v>
      </c>
      <c r="B8" s="440">
        <v>880.98448999999994</v>
      </c>
      <c r="C8" s="477">
        <v>554.07263155276678</v>
      </c>
      <c r="D8" s="438">
        <v>3054.8715999999995</v>
      </c>
      <c r="E8" s="477">
        <v>56.590787817069121</v>
      </c>
      <c r="F8" s="438">
        <v>4664.3599299999996</v>
      </c>
      <c r="G8" s="477">
        <v>92.998807964341893</v>
      </c>
      <c r="H8" s="439">
        <v>1.0563382488019664</v>
      </c>
    </row>
    <row r="9" spans="1:9" x14ac:dyDescent="0.2">
      <c r="A9" s="410" t="s">
        <v>520</v>
      </c>
      <c r="B9" s="438">
        <v>330.69990999999999</v>
      </c>
      <c r="C9" s="439">
        <v>-69.268864169290538</v>
      </c>
      <c r="D9" s="438">
        <v>5262.7032499999996</v>
      </c>
      <c r="E9" s="439">
        <v>-51.087078756384173</v>
      </c>
      <c r="F9" s="438">
        <v>25432.131679999995</v>
      </c>
      <c r="G9" s="439">
        <v>-19.312414746279771</v>
      </c>
      <c r="H9" s="439">
        <v>5.759618435396388</v>
      </c>
    </row>
    <row r="10" spans="1:9" x14ac:dyDescent="0.2">
      <c r="A10" s="417" t="s">
        <v>332</v>
      </c>
      <c r="B10" s="419">
        <v>28423.829650000003</v>
      </c>
      <c r="C10" s="234">
        <v>79.050155080543433</v>
      </c>
      <c r="D10" s="419">
        <v>138157.26233000003</v>
      </c>
      <c r="E10" s="234">
        <v>70.17555730048251</v>
      </c>
      <c r="F10" s="419">
        <v>283227.00601999997</v>
      </c>
      <c r="G10" s="234">
        <v>34.970372581599904</v>
      </c>
      <c r="H10" s="234">
        <v>64.142459853562528</v>
      </c>
    </row>
    <row r="11" spans="1:9" x14ac:dyDescent="0.2">
      <c r="A11" s="410" t="s">
        <v>333</v>
      </c>
      <c r="B11" s="438">
        <v>5412.2897999999996</v>
      </c>
      <c r="C11" s="441">
        <v>-3.4190529829409058</v>
      </c>
      <c r="D11" s="438">
        <v>24549.875019999999</v>
      </c>
      <c r="E11" s="439">
        <v>76.275054021093652</v>
      </c>
      <c r="F11" s="438">
        <v>49046.088250000001</v>
      </c>
      <c r="G11" s="439">
        <v>26.155316625428309</v>
      </c>
      <c r="H11" s="439">
        <v>11.107474498133701</v>
      </c>
    </row>
    <row r="12" spans="1:9" x14ac:dyDescent="0.2">
      <c r="A12" s="410" t="s">
        <v>334</v>
      </c>
      <c r="B12" s="438">
        <v>5361.8124299999999</v>
      </c>
      <c r="C12" s="439">
        <v>157.56459772675581</v>
      </c>
      <c r="D12" s="438">
        <v>27486.191169999998</v>
      </c>
      <c r="E12" s="439">
        <v>62.060160574877855</v>
      </c>
      <c r="F12" s="438">
        <v>57737.763089999993</v>
      </c>
      <c r="G12" s="439">
        <v>26.892951195744569</v>
      </c>
      <c r="H12" s="439">
        <v>13.075879320538069</v>
      </c>
    </row>
    <row r="13" spans="1:9" x14ac:dyDescent="0.2">
      <c r="A13" s="410" t="s">
        <v>335</v>
      </c>
      <c r="B13" s="438">
        <v>7410.4915700000001</v>
      </c>
      <c r="C13" s="447">
        <v>266.80293721059144</v>
      </c>
      <c r="D13" s="438">
        <v>27614.942340000001</v>
      </c>
      <c r="E13" s="439">
        <v>97.921067030127574</v>
      </c>
      <c r="F13" s="438">
        <v>50560.679769999995</v>
      </c>
      <c r="G13" s="439">
        <v>56.275277049059213</v>
      </c>
      <c r="H13" s="439">
        <v>11.450484252504674</v>
      </c>
    </row>
    <row r="14" spans="1:9" x14ac:dyDescent="0.2">
      <c r="A14" s="410" t="s">
        <v>336</v>
      </c>
      <c r="B14" s="438">
        <v>4704.0556500000002</v>
      </c>
      <c r="C14" s="439">
        <v>55.55887734645092</v>
      </c>
      <c r="D14" s="438">
        <v>24778.883679999999</v>
      </c>
      <c r="E14" s="439">
        <v>50.96937817230738</v>
      </c>
      <c r="F14" s="438">
        <v>57910.158230000001</v>
      </c>
      <c r="G14" s="439">
        <v>31.935099201916849</v>
      </c>
      <c r="H14" s="439">
        <v>13.114921672119539</v>
      </c>
    </row>
    <row r="15" spans="1:9" x14ac:dyDescent="0.2">
      <c r="A15" s="410" t="s">
        <v>337</v>
      </c>
      <c r="B15" s="438">
        <v>1752.3561399999999</v>
      </c>
      <c r="C15" s="447">
        <v>-12.856643696245451</v>
      </c>
      <c r="D15" s="438">
        <v>10003.759330000001</v>
      </c>
      <c r="E15" s="439">
        <v>-15.091227966342743</v>
      </c>
      <c r="F15" s="438">
        <v>23789.538939999999</v>
      </c>
      <c r="G15" s="439">
        <v>-13.737595150078871</v>
      </c>
      <c r="H15" s="439">
        <v>5.3876202267447626</v>
      </c>
    </row>
    <row r="16" spans="1:9" x14ac:dyDescent="0.2">
      <c r="A16" s="410" t="s">
        <v>338</v>
      </c>
      <c r="B16" s="438">
        <v>3782.8240599999999</v>
      </c>
      <c r="C16" s="439">
        <v>233.57968584944007</v>
      </c>
      <c r="D16" s="438">
        <v>23723.610789999999</v>
      </c>
      <c r="E16" s="439">
        <v>191.08140768537089</v>
      </c>
      <c r="F16" s="438">
        <v>44182.777740000005</v>
      </c>
      <c r="G16" s="439">
        <v>104.16698016627284</v>
      </c>
      <c r="H16" s="686">
        <v>10.006079883521791</v>
      </c>
    </row>
    <row r="17" spans="1:8" x14ac:dyDescent="0.2">
      <c r="A17" s="417" t="s">
        <v>539</v>
      </c>
      <c r="B17" s="527">
        <v>7.5830000000000002</v>
      </c>
      <c r="C17" s="673">
        <v>-54.078604735662815</v>
      </c>
      <c r="D17" s="419">
        <v>96.916749999999993</v>
      </c>
      <c r="E17" s="662">
        <v>28.730890286575288</v>
      </c>
      <c r="F17" s="419">
        <v>337.27964000000003</v>
      </c>
      <c r="G17" s="421">
        <v>128.49171730189798</v>
      </c>
      <c r="H17" s="234">
        <v>7.6383767466709565E-2</v>
      </c>
    </row>
    <row r="18" spans="1:8" x14ac:dyDescent="0.2">
      <c r="A18" s="418" t="s">
        <v>114</v>
      </c>
      <c r="B18" s="61">
        <v>36645.894540000008</v>
      </c>
      <c r="C18" s="62">
        <v>11.941017582083994</v>
      </c>
      <c r="D18" s="61">
        <v>190711.06300999998</v>
      </c>
      <c r="E18" s="62">
        <v>15.739116341372389</v>
      </c>
      <c r="F18" s="61">
        <v>441559.31448000006</v>
      </c>
      <c r="G18" s="62">
        <v>14.310494859567017</v>
      </c>
      <c r="H18" s="62">
        <v>100</v>
      </c>
    </row>
    <row r="19" spans="1:8" x14ac:dyDescent="0.2">
      <c r="A19" s="156"/>
      <c r="B19" s="1"/>
      <c r="C19" s="1"/>
      <c r="D19" s="1"/>
      <c r="E19" s="1"/>
      <c r="F19" s="1"/>
      <c r="G19" s="1"/>
      <c r="H19" s="161" t="s">
        <v>220</v>
      </c>
    </row>
    <row r="20" spans="1:8" x14ac:dyDescent="0.2">
      <c r="A20" s="133" t="s">
        <v>574</v>
      </c>
      <c r="B20" s="1"/>
      <c r="C20" s="1"/>
      <c r="D20" s="1"/>
      <c r="E20" s="1"/>
      <c r="F20" s="1"/>
      <c r="G20" s="1"/>
      <c r="H20" s="1"/>
    </row>
    <row r="21" spans="1:8" x14ac:dyDescent="0.2">
      <c r="A21" s="437" t="s">
        <v>531</v>
      </c>
      <c r="B21" s="1"/>
      <c r="C21" s="1"/>
      <c r="D21" s="1"/>
      <c r="E21" s="1"/>
      <c r="F21" s="1"/>
      <c r="G21" s="1"/>
      <c r="H21" s="1"/>
    </row>
    <row r="22" spans="1:8" x14ac:dyDescent="0.2">
      <c r="A22" s="809"/>
      <c r="B22" s="809"/>
      <c r="C22" s="809"/>
      <c r="D22" s="809"/>
      <c r="E22" s="809"/>
      <c r="F22" s="809"/>
      <c r="G22" s="809"/>
      <c r="H22" s="809"/>
    </row>
    <row r="23" spans="1:8" s="1" customFormat="1" x14ac:dyDescent="0.2">
      <c r="A23" s="809"/>
      <c r="B23" s="809"/>
      <c r="C23" s="809"/>
      <c r="D23" s="809"/>
      <c r="E23" s="809"/>
      <c r="F23" s="809"/>
      <c r="G23" s="809"/>
      <c r="H23" s="809"/>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50" priority="8" operator="between">
      <formula>0.00001</formula>
      <formula>0.049999</formula>
    </cfRule>
  </conditionalFormatting>
  <conditionalFormatting sqref="G18">
    <cfRule type="cellIs" dxfId="49" priority="7" operator="between">
      <formula>0.00001</formula>
      <formula>0.049999</formula>
    </cfRule>
  </conditionalFormatting>
  <conditionalFormatting sqref="C6">
    <cfRule type="cellIs" dxfId="48" priority="5" operator="between">
      <formula>0.0001</formula>
      <formula>0.44999</formula>
    </cfRule>
  </conditionalFormatting>
  <conditionalFormatting sqref="C17">
    <cfRule type="cellIs" dxfId="47" priority="3" operator="between">
      <formula>0</formula>
      <formula>0.5</formula>
    </cfRule>
    <cfRule type="cellIs" dxfId="46"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501</v>
      </c>
      <c r="B1" s="1"/>
      <c r="C1" s="1"/>
      <c r="D1" s="1"/>
      <c r="E1" s="1"/>
      <c r="F1" s="1"/>
      <c r="G1" s="1"/>
      <c r="H1" s="1"/>
    </row>
    <row r="2" spans="1:8" x14ac:dyDescent="0.2">
      <c r="A2" s="1"/>
      <c r="B2" s="1"/>
      <c r="C2" s="1"/>
      <c r="D2" s="1"/>
      <c r="E2" s="1"/>
      <c r="F2" s="1"/>
      <c r="G2" s="55" t="s">
        <v>468</v>
      </c>
      <c r="H2" s="1"/>
    </row>
    <row r="3" spans="1:8" x14ac:dyDescent="0.2">
      <c r="A3" s="56"/>
      <c r="B3" s="771">
        <f>INDICE!A3</f>
        <v>44682</v>
      </c>
      <c r="C3" s="770">
        <v>41671</v>
      </c>
      <c r="D3" s="770" t="s">
        <v>115</v>
      </c>
      <c r="E3" s="770"/>
      <c r="F3" s="770" t="s">
        <v>116</v>
      </c>
      <c r="G3" s="770"/>
      <c r="H3" s="1"/>
    </row>
    <row r="4" spans="1:8" x14ac:dyDescent="0.2">
      <c r="A4" s="66"/>
      <c r="B4" s="184" t="s">
        <v>342</v>
      </c>
      <c r="C4" s="185" t="s">
        <v>421</v>
      </c>
      <c r="D4" s="184" t="s">
        <v>342</v>
      </c>
      <c r="E4" s="185" t="s">
        <v>421</v>
      </c>
      <c r="F4" s="184" t="s">
        <v>342</v>
      </c>
      <c r="G4" s="186" t="s">
        <v>421</v>
      </c>
      <c r="H4" s="1"/>
    </row>
    <row r="5" spans="1:8" x14ac:dyDescent="0.2">
      <c r="A5" s="442" t="s">
        <v>467</v>
      </c>
      <c r="B5" s="443">
        <v>57.318066938947958</v>
      </c>
      <c r="C5" s="424">
        <v>250.05599151487843</v>
      </c>
      <c r="D5" s="444">
        <v>53.886428236745076</v>
      </c>
      <c r="E5" s="424">
        <v>263.02235862884066</v>
      </c>
      <c r="F5" s="444">
        <v>41.062527222625469</v>
      </c>
      <c r="G5" s="424">
        <v>214.59090175560883</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AH342"/>
  <sheetViews>
    <sheetView workbookViewId="0">
      <selection sqref="A1:G2"/>
    </sheetView>
  </sheetViews>
  <sheetFormatPr baseColWidth="10" defaultRowHeight="14.25" x14ac:dyDescent="0.2"/>
  <cols>
    <col min="1" max="1" width="6.5" customWidth="1"/>
    <col min="2" max="2" width="15.75" customWidth="1"/>
    <col min="7" max="7" width="11" style="445"/>
    <col min="9" max="9" width="11.25" customWidth="1"/>
    <col min="10" max="34" width="11" style="1"/>
  </cols>
  <sheetData>
    <row r="1" spans="1:9" x14ac:dyDescent="0.2">
      <c r="A1" s="800" t="s">
        <v>339</v>
      </c>
      <c r="B1" s="800"/>
      <c r="C1" s="800"/>
      <c r="D1" s="800"/>
      <c r="E1" s="800"/>
      <c r="F1" s="800"/>
      <c r="G1" s="800"/>
      <c r="H1" s="1"/>
      <c r="I1" s="1"/>
    </row>
    <row r="2" spans="1:9" x14ac:dyDescent="0.2">
      <c r="A2" s="801"/>
      <c r="B2" s="801"/>
      <c r="C2" s="801"/>
      <c r="D2" s="801"/>
      <c r="E2" s="801"/>
      <c r="F2" s="801"/>
      <c r="G2" s="801"/>
      <c r="H2" s="10"/>
      <c r="I2" s="55" t="s">
        <v>466</v>
      </c>
    </row>
    <row r="3" spans="1:9" x14ac:dyDescent="0.2">
      <c r="A3" s="786" t="s">
        <v>450</v>
      </c>
      <c r="B3" s="786" t="s">
        <v>451</v>
      </c>
      <c r="C3" s="768">
        <f>INDICE!A3</f>
        <v>44682</v>
      </c>
      <c r="D3" s="769">
        <v>41671</v>
      </c>
      <c r="E3" s="769" t="s">
        <v>115</v>
      </c>
      <c r="F3" s="769"/>
      <c r="G3" s="769" t="s">
        <v>116</v>
      </c>
      <c r="H3" s="769"/>
      <c r="I3" s="769"/>
    </row>
    <row r="4" spans="1:9" x14ac:dyDescent="0.2">
      <c r="A4" s="787"/>
      <c r="B4" s="787"/>
      <c r="C4" s="82" t="s">
        <v>54</v>
      </c>
      <c r="D4" s="82" t="s">
        <v>421</v>
      </c>
      <c r="E4" s="82" t="s">
        <v>54</v>
      </c>
      <c r="F4" s="82" t="s">
        <v>421</v>
      </c>
      <c r="G4" s="82" t="s">
        <v>54</v>
      </c>
      <c r="H4" s="83" t="s">
        <v>421</v>
      </c>
      <c r="I4" s="83" t="s">
        <v>106</v>
      </c>
    </row>
    <row r="5" spans="1:9" x14ac:dyDescent="0.2">
      <c r="A5" s="11"/>
      <c r="B5" s="229" t="s">
        <v>600</v>
      </c>
      <c r="C5" s="728">
        <v>2.4284599999999998</v>
      </c>
      <c r="D5" s="142">
        <v>74.330591089862324</v>
      </c>
      <c r="E5" s="144">
        <v>20.8521</v>
      </c>
      <c r="F5" s="142">
        <v>20.029702200898537</v>
      </c>
      <c r="G5" s="144">
        <v>43.204900000000002</v>
      </c>
      <c r="H5" s="142">
        <v>44.790722380196762</v>
      </c>
      <c r="I5" s="729">
        <v>8.6226144899042498E-2</v>
      </c>
    </row>
    <row r="6" spans="1:9" x14ac:dyDescent="0.2">
      <c r="A6" s="11"/>
      <c r="B6" s="229" t="s">
        <v>273</v>
      </c>
      <c r="C6" s="728">
        <v>0</v>
      </c>
      <c r="D6" s="142" t="s">
        <v>142</v>
      </c>
      <c r="E6" s="144" t="s">
        <v>142</v>
      </c>
      <c r="F6" s="142" t="s">
        <v>142</v>
      </c>
      <c r="G6" s="144" t="s">
        <v>142</v>
      </c>
      <c r="H6" s="142">
        <v>-100</v>
      </c>
      <c r="I6" s="750" t="s">
        <v>142</v>
      </c>
    </row>
    <row r="7" spans="1:9" x14ac:dyDescent="0.2">
      <c r="A7" s="11"/>
      <c r="B7" s="229" t="s">
        <v>234</v>
      </c>
      <c r="C7" s="728">
        <v>6200.0370899999989</v>
      </c>
      <c r="D7" s="142">
        <v>219.23710131624418</v>
      </c>
      <c r="E7" s="144">
        <v>17704.464940000005</v>
      </c>
      <c r="F7" s="142">
        <v>141.58840329265158</v>
      </c>
      <c r="G7" s="144">
        <v>24466.701750000004</v>
      </c>
      <c r="H7" s="142">
        <v>124.84320565454689</v>
      </c>
      <c r="I7" s="730">
        <v>48.829400607272717</v>
      </c>
    </row>
    <row r="8" spans="1:9" x14ac:dyDescent="0.2">
      <c r="A8" s="11"/>
      <c r="B8" s="731" t="s">
        <v>703</v>
      </c>
      <c r="C8" s="732">
        <v>6189.9033599999993</v>
      </c>
      <c r="D8" s="420">
        <v>222.88505629993108</v>
      </c>
      <c r="E8" s="747">
        <v>17588.662400000005</v>
      </c>
      <c r="F8" s="420">
        <v>145.53733196666462</v>
      </c>
      <c r="G8" s="748">
        <v>24200.634810000003</v>
      </c>
      <c r="H8" s="420">
        <v>129.79763586253634</v>
      </c>
      <c r="I8" s="733">
        <v>48.298397722847916</v>
      </c>
    </row>
    <row r="9" spans="1:9" x14ac:dyDescent="0.2">
      <c r="A9" s="11"/>
      <c r="B9" s="731" t="s">
        <v>704</v>
      </c>
      <c r="C9" s="732">
        <v>10.13373</v>
      </c>
      <c r="D9" s="420">
        <v>-59.595682914547019</v>
      </c>
      <c r="E9" s="747">
        <v>115.80253999999999</v>
      </c>
      <c r="F9" s="420">
        <v>-29.826619803026794</v>
      </c>
      <c r="G9" s="748">
        <v>266.06693999999999</v>
      </c>
      <c r="H9" s="420">
        <v>-24.065853274088777</v>
      </c>
      <c r="I9" s="733">
        <v>0.53100288442479537</v>
      </c>
    </row>
    <row r="10" spans="1:9" x14ac:dyDescent="0.2">
      <c r="A10" s="11"/>
      <c r="B10" s="229" t="s">
        <v>596</v>
      </c>
      <c r="C10" s="734">
        <v>69.603080000000006</v>
      </c>
      <c r="D10" s="142">
        <v>-31.273370093212293</v>
      </c>
      <c r="E10" s="144">
        <v>318.64136999999999</v>
      </c>
      <c r="F10" s="142">
        <v>-4.4625946611238598</v>
      </c>
      <c r="G10" s="144">
        <v>878.48477999999977</v>
      </c>
      <c r="H10" s="142">
        <v>52.090657782456205</v>
      </c>
      <c r="I10" s="730">
        <v>1.753235302752314</v>
      </c>
    </row>
    <row r="11" spans="1:9" x14ac:dyDescent="0.2">
      <c r="A11" s="11"/>
      <c r="B11" s="229" t="s">
        <v>206</v>
      </c>
      <c r="C11" s="728">
        <v>16.583100000000002</v>
      </c>
      <c r="D11" s="142">
        <v>-98.379539326808242</v>
      </c>
      <c r="E11" s="144">
        <v>179.68520000000001</v>
      </c>
      <c r="F11" s="142">
        <v>-82.551359114430198</v>
      </c>
      <c r="G11" s="144">
        <v>373.89457999999996</v>
      </c>
      <c r="H11" s="142">
        <v>-63.734362957401892</v>
      </c>
      <c r="I11" s="730">
        <v>0.74619981141135916</v>
      </c>
    </row>
    <row r="12" spans="1:9" x14ac:dyDescent="0.2">
      <c r="A12" s="11"/>
      <c r="B12" s="229" t="s">
        <v>207</v>
      </c>
      <c r="C12" s="728">
        <v>0</v>
      </c>
      <c r="D12" s="142" t="s">
        <v>142</v>
      </c>
      <c r="E12" s="144">
        <v>1.71655</v>
      </c>
      <c r="F12" s="142" t="s">
        <v>142</v>
      </c>
      <c r="G12" s="144">
        <v>1.71655</v>
      </c>
      <c r="H12" s="142" t="s">
        <v>142</v>
      </c>
      <c r="I12" s="750" t="s">
        <v>702</v>
      </c>
    </row>
    <row r="13" spans="1:9" x14ac:dyDescent="0.2">
      <c r="A13" s="11"/>
      <c r="B13" s="229" t="s">
        <v>545</v>
      </c>
      <c r="C13" s="728">
        <v>967.94872999999995</v>
      </c>
      <c r="D13" s="142" t="s">
        <v>142</v>
      </c>
      <c r="E13" s="144">
        <v>4726.2515000000003</v>
      </c>
      <c r="F13" s="142">
        <v>167170.74050348433</v>
      </c>
      <c r="G13" s="412">
        <v>6598.4167900000011</v>
      </c>
      <c r="H13" s="142">
        <v>233430.1163329806</v>
      </c>
      <c r="I13" s="729">
        <v>13.168785073887799</v>
      </c>
    </row>
    <row r="14" spans="1:9" x14ac:dyDescent="0.2">
      <c r="A14" s="11"/>
      <c r="B14" s="229" t="s">
        <v>236</v>
      </c>
      <c r="C14" s="728">
        <v>90.269680000000008</v>
      </c>
      <c r="D14" s="142">
        <v>-56.801771157588391</v>
      </c>
      <c r="E14" s="144">
        <v>700.51641000000006</v>
      </c>
      <c r="F14" s="142">
        <v>-30.097626431447082</v>
      </c>
      <c r="G14" s="144">
        <v>4759.9964500000006</v>
      </c>
      <c r="H14" s="142">
        <v>-23.772968841042374</v>
      </c>
      <c r="I14" s="730">
        <v>9.4997591388159197</v>
      </c>
    </row>
    <row r="15" spans="1:9" x14ac:dyDescent="0.2">
      <c r="A15" s="674"/>
      <c r="B15" s="816" t="s">
        <v>703</v>
      </c>
      <c r="C15" s="732">
        <v>90.269680000000008</v>
      </c>
      <c r="D15" s="420">
        <v>-56.801771157588391</v>
      </c>
      <c r="E15" s="747">
        <v>694.29168000000004</v>
      </c>
      <c r="F15" s="420">
        <v>-30.71877305358457</v>
      </c>
      <c r="G15" s="748">
        <v>4678.1262999999999</v>
      </c>
      <c r="H15" s="420">
        <v>-25.08404512872292</v>
      </c>
      <c r="I15" s="733">
        <v>9.3363668519038701</v>
      </c>
    </row>
    <row r="16" spans="1:9" x14ac:dyDescent="0.2">
      <c r="A16" s="674"/>
      <c r="B16" s="816" t="s">
        <v>704</v>
      </c>
      <c r="C16" s="732">
        <v>0</v>
      </c>
      <c r="D16" s="420" t="s">
        <v>142</v>
      </c>
      <c r="E16" s="747">
        <v>6.2247299999999992</v>
      </c>
      <c r="F16" s="420" t="s">
        <v>142</v>
      </c>
      <c r="G16" s="748">
        <v>81.870149999999995</v>
      </c>
      <c r="H16" s="420" t="s">
        <v>142</v>
      </c>
      <c r="I16" s="733">
        <v>0.16339228691204802</v>
      </c>
    </row>
    <row r="17" spans="1:10" x14ac:dyDescent="0.2">
      <c r="A17" s="674"/>
      <c r="B17" s="229" t="s">
        <v>208</v>
      </c>
      <c r="C17" s="728">
        <v>0</v>
      </c>
      <c r="D17" s="142" t="s">
        <v>142</v>
      </c>
      <c r="E17" s="144">
        <v>959.92015000000004</v>
      </c>
      <c r="F17" s="142" t="s">
        <v>142</v>
      </c>
      <c r="G17" s="144">
        <v>959.92015000000004</v>
      </c>
      <c r="H17" s="142" t="s">
        <v>142</v>
      </c>
      <c r="I17" s="730">
        <v>1.9157598778242888</v>
      </c>
    </row>
    <row r="18" spans="1:10" x14ac:dyDescent="0.2">
      <c r="A18" s="674"/>
      <c r="B18" s="229" t="s">
        <v>237</v>
      </c>
      <c r="C18" s="728">
        <v>30.18862</v>
      </c>
      <c r="D18" s="142" t="s">
        <v>142</v>
      </c>
      <c r="E18" s="144">
        <v>30.18862</v>
      </c>
      <c r="F18" s="142" t="s">
        <v>142</v>
      </c>
      <c r="G18" s="144">
        <v>30.18862</v>
      </c>
      <c r="H18" s="142" t="s">
        <v>142</v>
      </c>
      <c r="I18" s="729">
        <v>6.0248914415312431E-2</v>
      </c>
    </row>
    <row r="19" spans="1:10" x14ac:dyDescent="0.2">
      <c r="A19" s="674"/>
      <c r="B19" s="229" t="s">
        <v>601</v>
      </c>
      <c r="C19" s="728">
        <v>0</v>
      </c>
      <c r="D19" s="142">
        <v>-100</v>
      </c>
      <c r="E19" s="144" t="s">
        <v>142</v>
      </c>
      <c r="F19" s="142">
        <v>-100</v>
      </c>
      <c r="G19" s="144" t="s">
        <v>142</v>
      </c>
      <c r="H19" s="142">
        <v>-100</v>
      </c>
      <c r="I19" s="750" t="s">
        <v>142</v>
      </c>
    </row>
    <row r="20" spans="1:10" x14ac:dyDescent="0.2">
      <c r="A20" s="11"/>
      <c r="B20" s="229" t="s">
        <v>238</v>
      </c>
      <c r="C20" s="728">
        <v>0</v>
      </c>
      <c r="D20" s="142" t="s">
        <v>142</v>
      </c>
      <c r="E20" s="144" t="s">
        <v>142</v>
      </c>
      <c r="F20" s="142" t="s">
        <v>142</v>
      </c>
      <c r="G20" s="144">
        <v>352.81200000000001</v>
      </c>
      <c r="H20" s="142" t="s">
        <v>142</v>
      </c>
      <c r="I20" s="730">
        <v>0.70412426910190695</v>
      </c>
    </row>
    <row r="21" spans="1:10" x14ac:dyDescent="0.2">
      <c r="A21" s="669" t="s">
        <v>442</v>
      </c>
      <c r="B21" s="485"/>
      <c r="C21" s="235">
        <v>7377.058759999999</v>
      </c>
      <c r="D21" s="536">
        <v>125.06685312479615</v>
      </c>
      <c r="E21" s="146">
        <v>24642.236840000009</v>
      </c>
      <c r="F21" s="749">
        <v>153.66193846606745</v>
      </c>
      <c r="G21" s="146">
        <v>38465.336569999999</v>
      </c>
      <c r="H21" s="749">
        <v>103.35053056163324</v>
      </c>
      <c r="I21" s="736">
        <v>76.767164943681337</v>
      </c>
    </row>
    <row r="22" spans="1:10" x14ac:dyDescent="0.2">
      <c r="A22" s="11"/>
      <c r="B22" s="229" t="s">
        <v>231</v>
      </c>
      <c r="C22" s="728">
        <v>15.78429</v>
      </c>
      <c r="D22" s="142" t="s">
        <v>142</v>
      </c>
      <c r="E22" s="144">
        <v>52.138179999999998</v>
      </c>
      <c r="F22" s="142" t="s">
        <v>142</v>
      </c>
      <c r="G22" s="144">
        <v>1029.0908100000001</v>
      </c>
      <c r="H22" s="142" t="s">
        <v>142</v>
      </c>
      <c r="I22" s="730">
        <v>2.0538071676437863</v>
      </c>
    </row>
    <row r="23" spans="1:10" x14ac:dyDescent="0.2">
      <c r="A23" s="669" t="s">
        <v>303</v>
      </c>
      <c r="B23" s="485"/>
      <c r="C23" s="235">
        <v>15.78429</v>
      </c>
      <c r="D23" s="536" t="s">
        <v>142</v>
      </c>
      <c r="E23" s="146">
        <v>52.138179999999998</v>
      </c>
      <c r="F23" s="749" t="s">
        <v>142</v>
      </c>
      <c r="G23" s="146">
        <v>1029.0908100000001</v>
      </c>
      <c r="H23" s="749" t="s">
        <v>142</v>
      </c>
      <c r="I23" s="736">
        <v>2.0538071676437863</v>
      </c>
    </row>
    <row r="24" spans="1:10" x14ac:dyDescent="0.2">
      <c r="A24" s="11"/>
      <c r="B24" s="229" t="s">
        <v>637</v>
      </c>
      <c r="C24" s="728">
        <v>0</v>
      </c>
      <c r="D24" s="142" t="s">
        <v>142</v>
      </c>
      <c r="E24" s="144">
        <v>732.50333999999998</v>
      </c>
      <c r="F24" s="142" t="s">
        <v>142</v>
      </c>
      <c r="G24" s="144">
        <v>2974.7653899999996</v>
      </c>
      <c r="H24" s="142" t="s">
        <v>142</v>
      </c>
      <c r="I24" s="730">
        <v>5.9368856671071253</v>
      </c>
    </row>
    <row r="25" spans="1:10" x14ac:dyDescent="0.2">
      <c r="A25" s="669" t="s">
        <v>638</v>
      </c>
      <c r="B25" s="485"/>
      <c r="C25" s="235">
        <v>0</v>
      </c>
      <c r="D25" s="146">
        <v>0</v>
      </c>
      <c r="E25" s="146">
        <v>732.50333999999998</v>
      </c>
      <c r="F25" s="749" t="s">
        <v>142</v>
      </c>
      <c r="G25" s="146">
        <v>2974.7653899999996</v>
      </c>
      <c r="H25" s="749" t="s">
        <v>142</v>
      </c>
      <c r="I25" s="736">
        <v>5.9368856671071253</v>
      </c>
    </row>
    <row r="26" spans="1:10" x14ac:dyDescent="0.2">
      <c r="A26" s="15"/>
      <c r="B26" s="229" t="s">
        <v>538</v>
      </c>
      <c r="C26" s="728">
        <v>0</v>
      </c>
      <c r="D26" s="142" t="s">
        <v>142</v>
      </c>
      <c r="E26" s="144">
        <v>0</v>
      </c>
      <c r="F26" s="142" t="s">
        <v>142</v>
      </c>
      <c r="G26" s="144">
        <v>2258.2480300000002</v>
      </c>
      <c r="H26" s="142" t="s">
        <v>142</v>
      </c>
      <c r="I26" s="730">
        <v>4.5068967143253955</v>
      </c>
    </row>
    <row r="27" spans="1:10" ht="14.25" customHeight="1" x14ac:dyDescent="0.2">
      <c r="A27" s="11"/>
      <c r="B27" s="229" t="s">
        <v>641</v>
      </c>
      <c r="C27" s="728">
        <v>0</v>
      </c>
      <c r="D27" s="142" t="s">
        <v>142</v>
      </c>
      <c r="E27" s="144">
        <v>0</v>
      </c>
      <c r="F27" s="142" t="s">
        <v>142</v>
      </c>
      <c r="G27" s="144">
        <v>2039.7512199999999</v>
      </c>
      <c r="H27" s="142" t="s">
        <v>142</v>
      </c>
      <c r="I27" s="730">
        <v>4.0708318791090523</v>
      </c>
    </row>
    <row r="28" spans="1:10" x14ac:dyDescent="0.2">
      <c r="A28" s="11"/>
      <c r="B28" s="229" t="s">
        <v>646</v>
      </c>
      <c r="C28" s="728">
        <v>0</v>
      </c>
      <c r="D28" s="142" t="s">
        <v>142</v>
      </c>
      <c r="E28" s="144">
        <v>0</v>
      </c>
      <c r="F28" s="142" t="s">
        <v>142</v>
      </c>
      <c r="G28" s="144">
        <v>937.99982</v>
      </c>
      <c r="H28" s="142" t="s">
        <v>142</v>
      </c>
      <c r="I28" s="730">
        <v>1.8720123966169528</v>
      </c>
    </row>
    <row r="29" spans="1:10" x14ac:dyDescent="0.2">
      <c r="A29" s="669" t="s">
        <v>458</v>
      </c>
      <c r="B29" s="485"/>
      <c r="C29" s="235">
        <v>0</v>
      </c>
      <c r="D29" s="536" t="s">
        <v>142</v>
      </c>
      <c r="E29" s="146">
        <v>0</v>
      </c>
      <c r="F29" s="749" t="s">
        <v>142</v>
      </c>
      <c r="G29" s="146">
        <v>5235.9990699999998</v>
      </c>
      <c r="H29" s="749" t="s">
        <v>142</v>
      </c>
      <c r="I29" s="736">
        <v>10.449740990051399</v>
      </c>
    </row>
    <row r="30" spans="1:10" ht="14.25" customHeight="1" x14ac:dyDescent="0.2">
      <c r="A30" s="669"/>
      <c r="B30" s="229" t="s">
        <v>636</v>
      </c>
      <c r="C30" s="728">
        <v>0</v>
      </c>
      <c r="D30" s="142" t="s">
        <v>142</v>
      </c>
      <c r="E30" s="144">
        <v>0</v>
      </c>
      <c r="F30" s="142" t="s">
        <v>142</v>
      </c>
      <c r="G30" s="144">
        <v>1968.49092</v>
      </c>
      <c r="H30" s="142" t="s">
        <v>142</v>
      </c>
      <c r="I30" s="730">
        <v>3.9286141919173394</v>
      </c>
    </row>
    <row r="31" spans="1:10" ht="14.25" customHeight="1" x14ac:dyDescent="0.2">
      <c r="A31" s="669" t="s">
        <v>340</v>
      </c>
      <c r="B31" s="485"/>
      <c r="C31" s="235">
        <v>0</v>
      </c>
      <c r="D31" s="536" t="s">
        <v>142</v>
      </c>
      <c r="E31" s="146">
        <v>0</v>
      </c>
      <c r="F31" s="749" t="s">
        <v>142</v>
      </c>
      <c r="G31" s="146">
        <v>1968.49092</v>
      </c>
      <c r="H31" s="749" t="s">
        <v>142</v>
      </c>
      <c r="I31" s="736">
        <v>3.9286141919173394</v>
      </c>
    </row>
    <row r="32" spans="1:10" ht="14.25" customHeight="1" x14ac:dyDescent="0.2">
      <c r="A32" s="669" t="s">
        <v>644</v>
      </c>
      <c r="B32" s="485"/>
      <c r="C32" s="235">
        <v>7.5830000000000002</v>
      </c>
      <c r="D32" s="669">
        <v>-86.760988440700032</v>
      </c>
      <c r="E32" s="235">
        <v>121.36972999999999</v>
      </c>
      <c r="F32" s="735">
        <v>-91.818900260382946</v>
      </c>
      <c r="G32" s="235">
        <v>432.81342000000006</v>
      </c>
      <c r="H32" s="735">
        <v>-74.611017565140799</v>
      </c>
      <c r="I32" s="736">
        <v>0.86378703959898384</v>
      </c>
      <c r="J32" s="437"/>
    </row>
    <row r="33" spans="1:10" ht="14.25" customHeight="1" x14ac:dyDescent="0.2">
      <c r="A33" s="675" t="s">
        <v>114</v>
      </c>
      <c r="B33" s="676"/>
      <c r="C33" s="676">
        <v>7400.4260499999982</v>
      </c>
      <c r="D33" s="677">
        <v>121.90205814244037</v>
      </c>
      <c r="E33" s="150">
        <v>25548.248090000005</v>
      </c>
      <c r="F33" s="677">
        <v>128.1473326625443</v>
      </c>
      <c r="G33" s="150">
        <v>50106.496180000009</v>
      </c>
      <c r="H33" s="678">
        <v>142.9935088747886</v>
      </c>
      <c r="I33" s="679">
        <v>100</v>
      </c>
      <c r="J33" s="437"/>
    </row>
    <row r="34" spans="1:10" ht="14.25" customHeight="1" x14ac:dyDescent="0.2">
      <c r="A34" s="680"/>
      <c r="B34" s="680" t="s">
        <v>325</v>
      </c>
      <c r="C34" s="680">
        <v>6280.1730399999988</v>
      </c>
      <c r="D34" s="539">
        <v>195.39477558498874</v>
      </c>
      <c r="E34" s="152">
        <v>18282.954080000007</v>
      </c>
      <c r="F34" s="539">
        <v>123.90569749740385</v>
      </c>
      <c r="G34" s="152">
        <v>28878.761110000007</v>
      </c>
      <c r="H34" s="539">
        <v>72.145560489530396</v>
      </c>
      <c r="I34" s="737">
        <v>57.634764574751799</v>
      </c>
    </row>
    <row r="35" spans="1:10" ht="14.25" customHeight="1" x14ac:dyDescent="0.2">
      <c r="A35" s="680"/>
      <c r="B35" s="680" t="s">
        <v>322</v>
      </c>
      <c r="C35" s="680">
        <v>1120.2530099999999</v>
      </c>
      <c r="D35" s="539">
        <v>-7.3381878480205751</v>
      </c>
      <c r="E35" s="152">
        <v>7265.2940099999996</v>
      </c>
      <c r="F35" s="539">
        <v>139.56796317536018</v>
      </c>
      <c r="G35" s="152">
        <v>21227.735070000002</v>
      </c>
      <c r="H35" s="539">
        <v>452.12583179654285</v>
      </c>
      <c r="I35" s="737">
        <v>42.365235425248201</v>
      </c>
    </row>
    <row r="36" spans="1:10" ht="15.75" customHeight="1" x14ac:dyDescent="0.2">
      <c r="A36" s="681"/>
      <c r="B36" s="681" t="s">
        <v>446</v>
      </c>
      <c r="C36" s="154">
        <v>7390.4145899999985</v>
      </c>
      <c r="D36" s="738">
        <v>125.5701930528662</v>
      </c>
      <c r="E36" s="681">
        <v>24673.522920000007</v>
      </c>
      <c r="F36" s="738">
        <v>154.43899965095687</v>
      </c>
      <c r="G36" s="681">
        <v>39451.222479999997</v>
      </c>
      <c r="H36" s="739">
        <v>110.50980521006485</v>
      </c>
      <c r="I36" s="739">
        <v>78.734745966426075</v>
      </c>
    </row>
    <row r="37" spans="1:10" ht="14.25" customHeight="1" x14ac:dyDescent="0.2">
      <c r="A37" s="681"/>
      <c r="B37" s="681" t="s">
        <v>447</v>
      </c>
      <c r="C37" s="154">
        <v>10.011459999999031</v>
      </c>
      <c r="D37" s="738">
        <v>-82.936187409358027</v>
      </c>
      <c r="E37" s="681">
        <v>874.72516999999812</v>
      </c>
      <c r="F37" s="738">
        <v>-41.720365570358254</v>
      </c>
      <c r="G37" s="681">
        <v>10655.273700000011</v>
      </c>
      <c r="H37" s="739">
        <v>466.85802106664812</v>
      </c>
      <c r="I37" s="739">
        <v>21.265254033573914</v>
      </c>
    </row>
    <row r="38" spans="1:10" s="1" customFormat="1" ht="14.25" customHeight="1" x14ac:dyDescent="0.2">
      <c r="A38" s="680"/>
      <c r="B38" s="680" t="s">
        <v>631</v>
      </c>
      <c r="C38" s="680">
        <v>7305.0272199999981</v>
      </c>
      <c r="D38" s="539">
        <v>130.1183682578683</v>
      </c>
      <c r="E38" s="152">
        <v>23341.106670000005</v>
      </c>
      <c r="F38" s="539">
        <v>149.2878490889581</v>
      </c>
      <c r="G38" s="152">
        <v>36229.198190000003</v>
      </c>
      <c r="H38" s="539">
        <v>97.918332977106175</v>
      </c>
      <c r="I38" s="737">
        <v>72.304393545803109</v>
      </c>
    </row>
    <row r="39" spans="1:10" s="1" customFormat="1" x14ac:dyDescent="0.2">
      <c r="A39" s="80" t="s">
        <v>682</v>
      </c>
      <c r="B39" s="80"/>
      <c r="C39" s="80"/>
      <c r="D39" s="80"/>
      <c r="E39" s="80"/>
      <c r="F39" s="80"/>
      <c r="G39" s="80"/>
      <c r="H39" s="80"/>
      <c r="I39" s="80" t="s">
        <v>220</v>
      </c>
    </row>
    <row r="40" spans="1:10" s="1" customFormat="1" x14ac:dyDescent="0.2">
      <c r="A40" s="797" t="s">
        <v>701</v>
      </c>
      <c r="B40" s="797"/>
      <c r="C40" s="797"/>
      <c r="D40" s="797"/>
      <c r="E40" s="797"/>
      <c r="F40" s="797"/>
      <c r="G40" s="797"/>
      <c r="H40" s="797"/>
      <c r="I40" s="797"/>
    </row>
    <row r="41" spans="1:10" s="1" customFormat="1" x14ac:dyDescent="0.2">
      <c r="A41" s="797"/>
      <c r="B41" s="797"/>
      <c r="C41" s="797"/>
      <c r="D41" s="797"/>
      <c r="E41" s="797"/>
      <c r="F41" s="797"/>
      <c r="G41" s="797"/>
      <c r="H41" s="797"/>
      <c r="I41" s="797"/>
    </row>
    <row r="42" spans="1:10" s="1" customFormat="1" x14ac:dyDescent="0.2">
      <c r="A42" s="797"/>
      <c r="B42" s="797"/>
      <c r="C42" s="797"/>
      <c r="D42" s="797"/>
      <c r="E42" s="797"/>
      <c r="F42" s="797"/>
      <c r="G42" s="797"/>
      <c r="H42" s="797"/>
      <c r="I42" s="797"/>
    </row>
    <row r="43" spans="1:10" s="1" customFormat="1" x14ac:dyDescent="0.2">
      <c r="G43" s="626"/>
    </row>
    <row r="44" spans="1:10" s="1" customFormat="1" x14ac:dyDescent="0.2">
      <c r="G44" s="626"/>
    </row>
    <row r="45" spans="1:10" s="1" customFormat="1" x14ac:dyDescent="0.2">
      <c r="G45" s="626"/>
    </row>
    <row r="46" spans="1:10" s="1" customFormat="1" x14ac:dyDescent="0.2">
      <c r="G46" s="626"/>
    </row>
    <row r="47" spans="1:10" s="1" customFormat="1" x14ac:dyDescent="0.2">
      <c r="G47" s="626"/>
    </row>
    <row r="48" spans="1:10" s="1" customFormat="1" x14ac:dyDescent="0.2">
      <c r="G48" s="626"/>
    </row>
    <row r="49" spans="7:7" s="1" customFormat="1" x14ac:dyDescent="0.2">
      <c r="G49" s="626"/>
    </row>
    <row r="50" spans="7:7" s="1" customFormat="1" x14ac:dyDescent="0.2">
      <c r="G50" s="626"/>
    </row>
    <row r="51" spans="7:7" s="1" customFormat="1" x14ac:dyDescent="0.2">
      <c r="G51" s="626"/>
    </row>
    <row r="52" spans="7:7" s="1" customFormat="1" x14ac:dyDescent="0.2">
      <c r="G52" s="626"/>
    </row>
    <row r="53" spans="7:7" s="1" customFormat="1" x14ac:dyDescent="0.2">
      <c r="G53" s="626"/>
    </row>
    <row r="54" spans="7:7" s="1" customFormat="1" x14ac:dyDescent="0.2">
      <c r="G54" s="626"/>
    </row>
    <row r="55" spans="7:7" s="1" customFormat="1" x14ac:dyDescent="0.2">
      <c r="G55" s="626"/>
    </row>
    <row r="56" spans="7:7" s="1" customFormat="1" x14ac:dyDescent="0.2">
      <c r="G56" s="626"/>
    </row>
    <row r="57" spans="7:7" s="1" customFormat="1" x14ac:dyDescent="0.2">
      <c r="G57" s="626"/>
    </row>
    <row r="58" spans="7:7" s="1" customFormat="1" x14ac:dyDescent="0.2">
      <c r="G58" s="626"/>
    </row>
    <row r="59" spans="7:7" s="1" customFormat="1" x14ac:dyDescent="0.2">
      <c r="G59" s="626"/>
    </row>
    <row r="60" spans="7:7" s="1" customFormat="1" x14ac:dyDescent="0.2">
      <c r="G60" s="626"/>
    </row>
    <row r="61" spans="7:7" s="1" customFormat="1" x14ac:dyDescent="0.2">
      <c r="G61" s="626"/>
    </row>
    <row r="62" spans="7:7" s="1" customFormat="1" x14ac:dyDescent="0.2">
      <c r="G62" s="626"/>
    </row>
    <row r="63" spans="7:7" s="1" customFormat="1" x14ac:dyDescent="0.2">
      <c r="G63" s="626"/>
    </row>
    <row r="64" spans="7:7" s="1" customFormat="1" x14ac:dyDescent="0.2">
      <c r="G64" s="626"/>
    </row>
    <row r="65" spans="7:7" s="1" customFormat="1" x14ac:dyDescent="0.2">
      <c r="G65" s="626"/>
    </row>
    <row r="66" spans="7:7" s="1" customFormat="1" x14ac:dyDescent="0.2">
      <c r="G66" s="626"/>
    </row>
    <row r="67" spans="7:7" s="1" customFormat="1" x14ac:dyDescent="0.2">
      <c r="G67" s="626"/>
    </row>
    <row r="68" spans="7:7" s="1" customFormat="1" x14ac:dyDescent="0.2">
      <c r="G68" s="626"/>
    </row>
    <row r="69" spans="7:7" s="1" customFormat="1" x14ac:dyDescent="0.2">
      <c r="G69" s="626"/>
    </row>
    <row r="70" spans="7:7" s="1" customFormat="1" x14ac:dyDescent="0.2">
      <c r="G70" s="626"/>
    </row>
    <row r="71" spans="7:7" s="1" customFormat="1" x14ac:dyDescent="0.2">
      <c r="G71" s="626"/>
    </row>
    <row r="72" spans="7:7" s="1" customFormat="1" x14ac:dyDescent="0.2">
      <c r="G72" s="626"/>
    </row>
    <row r="73" spans="7:7" s="1" customFormat="1" x14ac:dyDescent="0.2">
      <c r="G73" s="626"/>
    </row>
    <row r="74" spans="7:7" s="1" customFormat="1" x14ac:dyDescent="0.2">
      <c r="G74" s="626"/>
    </row>
    <row r="75" spans="7:7" s="1" customFormat="1" x14ac:dyDescent="0.2">
      <c r="G75" s="626"/>
    </row>
    <row r="76" spans="7:7" s="1" customFormat="1" x14ac:dyDescent="0.2">
      <c r="G76" s="626"/>
    </row>
    <row r="77" spans="7:7" s="1" customFormat="1" x14ac:dyDescent="0.2">
      <c r="G77" s="626"/>
    </row>
    <row r="78" spans="7:7" s="1" customFormat="1" x14ac:dyDescent="0.2">
      <c r="G78" s="626"/>
    </row>
    <row r="79" spans="7:7" s="1" customFormat="1" x14ac:dyDescent="0.2">
      <c r="G79" s="626"/>
    </row>
    <row r="80" spans="7:7" s="1" customFormat="1" x14ac:dyDescent="0.2">
      <c r="G80" s="626"/>
    </row>
    <row r="81" spans="7:7" s="1" customFormat="1" x14ac:dyDescent="0.2">
      <c r="G81" s="626"/>
    </row>
    <row r="82" spans="7:7" s="1" customFormat="1" x14ac:dyDescent="0.2">
      <c r="G82" s="626"/>
    </row>
    <row r="83" spans="7:7" s="1" customFormat="1" x14ac:dyDescent="0.2">
      <c r="G83" s="626"/>
    </row>
    <row r="84" spans="7:7" s="1" customFormat="1" x14ac:dyDescent="0.2">
      <c r="G84" s="626"/>
    </row>
    <row r="85" spans="7:7" s="1" customFormat="1" x14ac:dyDescent="0.2">
      <c r="G85" s="626"/>
    </row>
    <row r="86" spans="7:7" s="1" customFormat="1" x14ac:dyDescent="0.2">
      <c r="G86" s="626"/>
    </row>
    <row r="87" spans="7:7" s="1" customFormat="1" x14ac:dyDescent="0.2">
      <c r="G87" s="626"/>
    </row>
    <row r="88" spans="7:7" s="1" customFormat="1" x14ac:dyDescent="0.2">
      <c r="G88" s="626"/>
    </row>
    <row r="89" spans="7:7" s="1" customFormat="1" x14ac:dyDescent="0.2">
      <c r="G89" s="626"/>
    </row>
    <row r="90" spans="7:7" s="1" customFormat="1" x14ac:dyDescent="0.2">
      <c r="G90" s="626"/>
    </row>
    <row r="91" spans="7:7" s="1" customFormat="1" x14ac:dyDescent="0.2">
      <c r="G91" s="626"/>
    </row>
    <row r="92" spans="7:7" s="1" customFormat="1" x14ac:dyDescent="0.2">
      <c r="G92" s="626"/>
    </row>
    <row r="93" spans="7:7" s="1" customFormat="1" x14ac:dyDescent="0.2">
      <c r="G93" s="626"/>
    </row>
    <row r="94" spans="7:7" s="1" customFormat="1" x14ac:dyDescent="0.2">
      <c r="G94" s="626"/>
    </row>
    <row r="95" spans="7:7" s="1" customFormat="1" x14ac:dyDescent="0.2">
      <c r="G95" s="626"/>
    </row>
    <row r="96" spans="7:7" s="1" customFormat="1" x14ac:dyDescent="0.2">
      <c r="G96" s="626"/>
    </row>
    <row r="97" spans="7:7" s="1" customFormat="1" x14ac:dyDescent="0.2">
      <c r="G97" s="626"/>
    </row>
    <row r="98" spans="7:7" s="1" customFormat="1" x14ac:dyDescent="0.2">
      <c r="G98" s="626"/>
    </row>
    <row r="99" spans="7:7" s="1" customFormat="1" x14ac:dyDescent="0.2">
      <c r="G99" s="626"/>
    </row>
    <row r="100" spans="7:7" s="1" customFormat="1" x14ac:dyDescent="0.2">
      <c r="G100" s="626"/>
    </row>
    <row r="101" spans="7:7" s="1" customFormat="1" x14ac:dyDescent="0.2">
      <c r="G101" s="626"/>
    </row>
    <row r="102" spans="7:7" s="1" customFormat="1" x14ac:dyDescent="0.2">
      <c r="G102" s="626"/>
    </row>
    <row r="103" spans="7:7" s="1" customFormat="1" x14ac:dyDescent="0.2">
      <c r="G103" s="626"/>
    </row>
    <row r="104" spans="7:7" s="1" customFormat="1" x14ac:dyDescent="0.2">
      <c r="G104" s="626"/>
    </row>
    <row r="105" spans="7:7" s="1" customFormat="1" x14ac:dyDescent="0.2">
      <c r="G105" s="626"/>
    </row>
    <row r="106" spans="7:7" s="1" customFormat="1" x14ac:dyDescent="0.2">
      <c r="G106" s="626"/>
    </row>
    <row r="107" spans="7:7" s="1" customFormat="1" x14ac:dyDescent="0.2">
      <c r="G107" s="626"/>
    </row>
    <row r="108" spans="7:7" s="1" customFormat="1" x14ac:dyDescent="0.2">
      <c r="G108" s="626"/>
    </row>
    <row r="109" spans="7:7" s="1" customFormat="1" x14ac:dyDescent="0.2">
      <c r="G109" s="626"/>
    </row>
    <row r="110" spans="7:7" s="1" customFormat="1" x14ac:dyDescent="0.2">
      <c r="G110" s="626"/>
    </row>
    <row r="111" spans="7:7" s="1" customFormat="1" x14ac:dyDescent="0.2">
      <c r="G111" s="626"/>
    </row>
    <row r="112" spans="7:7" s="1" customFormat="1" x14ac:dyDescent="0.2">
      <c r="G112" s="626"/>
    </row>
    <row r="113" spans="7:7" s="1" customFormat="1" x14ac:dyDescent="0.2">
      <c r="G113" s="626"/>
    </row>
    <row r="114" spans="7:7" s="1" customFormat="1" x14ac:dyDescent="0.2">
      <c r="G114" s="626"/>
    </row>
    <row r="115" spans="7:7" s="1" customFormat="1" x14ac:dyDescent="0.2">
      <c r="G115" s="626"/>
    </row>
    <row r="116" spans="7:7" s="1" customFormat="1" x14ac:dyDescent="0.2">
      <c r="G116" s="626"/>
    </row>
    <row r="117" spans="7:7" s="1" customFormat="1" x14ac:dyDescent="0.2">
      <c r="G117" s="626"/>
    </row>
    <row r="118" spans="7:7" s="1" customFormat="1" x14ac:dyDescent="0.2">
      <c r="G118" s="626"/>
    </row>
    <row r="119" spans="7:7" s="1" customFormat="1" x14ac:dyDescent="0.2">
      <c r="G119" s="626"/>
    </row>
    <row r="120" spans="7:7" s="1" customFormat="1" x14ac:dyDescent="0.2">
      <c r="G120" s="626"/>
    </row>
    <row r="121" spans="7:7" s="1" customFormat="1" x14ac:dyDescent="0.2">
      <c r="G121" s="626"/>
    </row>
    <row r="122" spans="7:7" s="1" customFormat="1" x14ac:dyDescent="0.2">
      <c r="G122" s="626"/>
    </row>
    <row r="123" spans="7:7" s="1" customFormat="1" x14ac:dyDescent="0.2">
      <c r="G123" s="626"/>
    </row>
    <row r="124" spans="7:7" s="1" customFormat="1" x14ac:dyDescent="0.2">
      <c r="G124" s="626"/>
    </row>
    <row r="125" spans="7:7" s="1" customFormat="1" x14ac:dyDescent="0.2">
      <c r="G125" s="626"/>
    </row>
    <row r="126" spans="7:7" s="1" customFormat="1" x14ac:dyDescent="0.2">
      <c r="G126" s="626"/>
    </row>
    <row r="127" spans="7:7" s="1" customFormat="1" x14ac:dyDescent="0.2">
      <c r="G127" s="626"/>
    </row>
    <row r="128" spans="7:7" s="1" customFormat="1" x14ac:dyDescent="0.2">
      <c r="G128" s="626"/>
    </row>
    <row r="129" spans="7:7" s="1" customFormat="1" x14ac:dyDescent="0.2">
      <c r="G129" s="626"/>
    </row>
    <row r="130" spans="7:7" s="1" customFormat="1" x14ac:dyDescent="0.2">
      <c r="G130" s="626"/>
    </row>
    <row r="131" spans="7:7" s="1" customFormat="1" x14ac:dyDescent="0.2">
      <c r="G131" s="626"/>
    </row>
    <row r="132" spans="7:7" s="1" customFormat="1" x14ac:dyDescent="0.2">
      <c r="G132" s="626"/>
    </row>
    <row r="133" spans="7:7" s="1" customFormat="1" x14ac:dyDescent="0.2">
      <c r="G133" s="626"/>
    </row>
    <row r="134" spans="7:7" s="1" customFormat="1" x14ac:dyDescent="0.2">
      <c r="G134" s="626"/>
    </row>
    <row r="135" spans="7:7" s="1" customFormat="1" x14ac:dyDescent="0.2">
      <c r="G135" s="626"/>
    </row>
    <row r="136" spans="7:7" s="1" customFormat="1" x14ac:dyDescent="0.2">
      <c r="G136" s="626"/>
    </row>
    <row r="137" spans="7:7" s="1" customFormat="1" x14ac:dyDescent="0.2">
      <c r="G137" s="626"/>
    </row>
    <row r="138" spans="7:7" s="1" customFormat="1" x14ac:dyDescent="0.2">
      <c r="G138" s="626"/>
    </row>
    <row r="139" spans="7:7" s="1" customFormat="1" x14ac:dyDescent="0.2">
      <c r="G139" s="626"/>
    </row>
    <row r="140" spans="7:7" s="1" customFormat="1" x14ac:dyDescent="0.2">
      <c r="G140" s="626"/>
    </row>
    <row r="141" spans="7:7" s="1" customFormat="1" x14ac:dyDescent="0.2">
      <c r="G141" s="626"/>
    </row>
    <row r="142" spans="7:7" s="1" customFormat="1" x14ac:dyDescent="0.2">
      <c r="G142" s="626"/>
    </row>
    <row r="143" spans="7:7" s="1" customFormat="1" x14ac:dyDescent="0.2">
      <c r="G143" s="626"/>
    </row>
    <row r="144" spans="7:7" s="1" customFormat="1" x14ac:dyDescent="0.2">
      <c r="G144" s="626"/>
    </row>
    <row r="145" spans="7:7" s="1" customFormat="1" x14ac:dyDescent="0.2">
      <c r="G145" s="626"/>
    </row>
    <row r="146" spans="7:7" s="1" customFormat="1" x14ac:dyDescent="0.2">
      <c r="G146" s="626"/>
    </row>
    <row r="147" spans="7:7" s="1" customFormat="1" x14ac:dyDescent="0.2">
      <c r="G147" s="626"/>
    </row>
    <row r="148" spans="7:7" s="1" customFormat="1" x14ac:dyDescent="0.2">
      <c r="G148" s="626"/>
    </row>
    <row r="149" spans="7:7" s="1" customFormat="1" x14ac:dyDescent="0.2">
      <c r="G149" s="626"/>
    </row>
    <row r="150" spans="7:7" s="1" customFormat="1" x14ac:dyDescent="0.2">
      <c r="G150" s="626"/>
    </row>
    <row r="151" spans="7:7" s="1" customFormat="1" x14ac:dyDescent="0.2">
      <c r="G151" s="626"/>
    </row>
    <row r="152" spans="7:7" s="1" customFormat="1" x14ac:dyDescent="0.2">
      <c r="G152" s="626"/>
    </row>
    <row r="153" spans="7:7" s="1" customFormat="1" x14ac:dyDescent="0.2">
      <c r="G153" s="626"/>
    </row>
    <row r="154" spans="7:7" s="1" customFormat="1" x14ac:dyDescent="0.2">
      <c r="G154" s="626"/>
    </row>
    <row r="155" spans="7:7" s="1" customFormat="1" x14ac:dyDescent="0.2">
      <c r="G155" s="626"/>
    </row>
    <row r="156" spans="7:7" s="1" customFormat="1" x14ac:dyDescent="0.2">
      <c r="G156" s="626"/>
    </row>
    <row r="157" spans="7:7" s="1" customFormat="1" x14ac:dyDescent="0.2">
      <c r="G157" s="626"/>
    </row>
    <row r="158" spans="7:7" s="1" customFormat="1" x14ac:dyDescent="0.2">
      <c r="G158" s="626"/>
    </row>
    <row r="159" spans="7:7" s="1" customFormat="1" x14ac:dyDescent="0.2">
      <c r="G159" s="626"/>
    </row>
    <row r="160" spans="7:7" s="1" customFormat="1" x14ac:dyDescent="0.2">
      <c r="G160" s="626"/>
    </row>
    <row r="161" spans="7:7" s="1" customFormat="1" x14ac:dyDescent="0.2">
      <c r="G161" s="626"/>
    </row>
    <row r="162" spans="7:7" s="1" customFormat="1" x14ac:dyDescent="0.2">
      <c r="G162" s="626"/>
    </row>
    <row r="163" spans="7:7" s="1" customFormat="1" x14ac:dyDescent="0.2">
      <c r="G163" s="626"/>
    </row>
    <row r="164" spans="7:7" s="1" customFormat="1" x14ac:dyDescent="0.2">
      <c r="G164" s="626"/>
    </row>
    <row r="165" spans="7:7" s="1" customFormat="1" x14ac:dyDescent="0.2">
      <c r="G165" s="626"/>
    </row>
    <row r="166" spans="7:7" s="1" customFormat="1" x14ac:dyDescent="0.2">
      <c r="G166" s="626"/>
    </row>
    <row r="167" spans="7:7" s="1" customFormat="1" x14ac:dyDescent="0.2">
      <c r="G167" s="626"/>
    </row>
    <row r="168" spans="7:7" s="1" customFormat="1" x14ac:dyDescent="0.2">
      <c r="G168" s="626"/>
    </row>
    <row r="169" spans="7:7" s="1" customFormat="1" x14ac:dyDescent="0.2">
      <c r="G169" s="626"/>
    </row>
    <row r="170" spans="7:7" s="1" customFormat="1" x14ac:dyDescent="0.2">
      <c r="G170" s="626"/>
    </row>
    <row r="171" spans="7:7" s="1" customFormat="1" x14ac:dyDescent="0.2">
      <c r="G171" s="626"/>
    </row>
    <row r="172" spans="7:7" s="1" customFormat="1" x14ac:dyDescent="0.2">
      <c r="G172" s="626"/>
    </row>
    <row r="173" spans="7:7" s="1" customFormat="1" x14ac:dyDescent="0.2">
      <c r="G173" s="626"/>
    </row>
    <row r="174" spans="7:7" s="1" customFormat="1" x14ac:dyDescent="0.2">
      <c r="G174" s="626"/>
    </row>
    <row r="175" spans="7:7" s="1" customFormat="1" x14ac:dyDescent="0.2">
      <c r="G175" s="626"/>
    </row>
    <row r="176" spans="7:7" s="1" customFormat="1" x14ac:dyDescent="0.2">
      <c r="G176" s="626"/>
    </row>
    <row r="177" spans="7:7" s="1" customFormat="1" x14ac:dyDescent="0.2">
      <c r="G177" s="626"/>
    </row>
    <row r="178" spans="7:7" s="1" customFormat="1" x14ac:dyDescent="0.2">
      <c r="G178" s="626"/>
    </row>
    <row r="179" spans="7:7" s="1" customFormat="1" x14ac:dyDescent="0.2">
      <c r="G179" s="626"/>
    </row>
    <row r="180" spans="7:7" s="1" customFormat="1" x14ac:dyDescent="0.2">
      <c r="G180" s="626"/>
    </row>
    <row r="181" spans="7:7" s="1" customFormat="1" x14ac:dyDescent="0.2">
      <c r="G181" s="626"/>
    </row>
    <row r="182" spans="7:7" s="1" customFormat="1" x14ac:dyDescent="0.2">
      <c r="G182" s="626"/>
    </row>
    <row r="183" spans="7:7" s="1" customFormat="1" x14ac:dyDescent="0.2">
      <c r="G183" s="626"/>
    </row>
    <row r="184" spans="7:7" s="1" customFormat="1" x14ac:dyDescent="0.2">
      <c r="G184" s="626"/>
    </row>
    <row r="185" spans="7:7" s="1" customFormat="1" x14ac:dyDescent="0.2">
      <c r="G185" s="626"/>
    </row>
    <row r="186" spans="7:7" s="1" customFormat="1" x14ac:dyDescent="0.2">
      <c r="G186" s="626"/>
    </row>
    <row r="187" spans="7:7" s="1" customFormat="1" x14ac:dyDescent="0.2">
      <c r="G187" s="626"/>
    </row>
    <row r="188" spans="7:7" s="1" customFormat="1" x14ac:dyDescent="0.2">
      <c r="G188" s="626"/>
    </row>
    <row r="189" spans="7:7" s="1" customFormat="1" x14ac:dyDescent="0.2">
      <c r="G189" s="626"/>
    </row>
    <row r="190" spans="7:7" s="1" customFormat="1" x14ac:dyDescent="0.2">
      <c r="G190" s="626"/>
    </row>
    <row r="191" spans="7:7" s="1" customFormat="1" x14ac:dyDescent="0.2">
      <c r="G191" s="626"/>
    </row>
    <row r="192" spans="7:7" s="1" customFormat="1" x14ac:dyDescent="0.2">
      <c r="G192" s="626"/>
    </row>
    <row r="193" spans="7:7" s="1" customFormat="1" x14ac:dyDescent="0.2">
      <c r="G193" s="626"/>
    </row>
    <row r="194" spans="7:7" s="1" customFormat="1" x14ac:dyDescent="0.2">
      <c r="G194" s="626"/>
    </row>
    <row r="195" spans="7:7" s="1" customFormat="1" x14ac:dyDescent="0.2">
      <c r="G195" s="626"/>
    </row>
    <row r="196" spans="7:7" s="1" customFormat="1" x14ac:dyDescent="0.2">
      <c r="G196" s="626"/>
    </row>
    <row r="197" spans="7:7" s="1" customFormat="1" x14ac:dyDescent="0.2">
      <c r="G197" s="626"/>
    </row>
    <row r="198" spans="7:7" s="1" customFormat="1" x14ac:dyDescent="0.2">
      <c r="G198" s="626"/>
    </row>
    <row r="199" spans="7:7" s="1" customFormat="1" x14ac:dyDescent="0.2">
      <c r="G199" s="626"/>
    </row>
    <row r="200" spans="7:7" s="1" customFormat="1" x14ac:dyDescent="0.2">
      <c r="G200" s="626"/>
    </row>
    <row r="201" spans="7:7" s="1" customFormat="1" x14ac:dyDescent="0.2">
      <c r="G201" s="626"/>
    </row>
    <row r="202" spans="7:7" s="1" customFormat="1" x14ac:dyDescent="0.2">
      <c r="G202" s="626"/>
    </row>
    <row r="203" spans="7:7" s="1" customFormat="1" x14ac:dyDescent="0.2">
      <c r="G203" s="626"/>
    </row>
    <row r="204" spans="7:7" s="1" customFormat="1" x14ac:dyDescent="0.2">
      <c r="G204" s="626"/>
    </row>
    <row r="205" spans="7:7" s="1" customFormat="1" x14ac:dyDescent="0.2">
      <c r="G205" s="626"/>
    </row>
    <row r="206" spans="7:7" s="1" customFormat="1" x14ac:dyDescent="0.2">
      <c r="G206" s="626"/>
    </row>
    <row r="207" spans="7:7" s="1" customFormat="1" x14ac:dyDescent="0.2">
      <c r="G207" s="626"/>
    </row>
    <row r="208" spans="7:7" s="1" customFormat="1" x14ac:dyDescent="0.2">
      <c r="G208" s="626"/>
    </row>
    <row r="209" spans="7:7" s="1" customFormat="1" x14ac:dyDescent="0.2">
      <c r="G209" s="626"/>
    </row>
    <row r="210" spans="7:7" s="1" customFormat="1" x14ac:dyDescent="0.2">
      <c r="G210" s="626"/>
    </row>
    <row r="211" spans="7:7" s="1" customFormat="1" x14ac:dyDescent="0.2">
      <c r="G211" s="626"/>
    </row>
    <row r="212" spans="7:7" s="1" customFormat="1" x14ac:dyDescent="0.2">
      <c r="G212" s="626"/>
    </row>
    <row r="213" spans="7:7" s="1" customFormat="1" x14ac:dyDescent="0.2">
      <c r="G213" s="626"/>
    </row>
    <row r="214" spans="7:7" s="1" customFormat="1" x14ac:dyDescent="0.2">
      <c r="G214" s="626"/>
    </row>
    <row r="215" spans="7:7" s="1" customFormat="1" x14ac:dyDescent="0.2">
      <c r="G215" s="626"/>
    </row>
    <row r="216" spans="7:7" s="1" customFormat="1" x14ac:dyDescent="0.2">
      <c r="G216" s="626"/>
    </row>
    <row r="217" spans="7:7" s="1" customFormat="1" x14ac:dyDescent="0.2">
      <c r="G217" s="626"/>
    </row>
    <row r="218" spans="7:7" s="1" customFormat="1" x14ac:dyDescent="0.2">
      <c r="G218" s="626"/>
    </row>
    <row r="219" spans="7:7" s="1" customFormat="1" x14ac:dyDescent="0.2">
      <c r="G219" s="626"/>
    </row>
    <row r="220" spans="7:7" s="1" customFormat="1" x14ac:dyDescent="0.2">
      <c r="G220" s="626"/>
    </row>
    <row r="221" spans="7:7" s="1" customFormat="1" x14ac:dyDescent="0.2">
      <c r="G221" s="626"/>
    </row>
    <row r="222" spans="7:7" s="1" customFormat="1" x14ac:dyDescent="0.2">
      <c r="G222" s="626"/>
    </row>
    <row r="223" spans="7:7" s="1" customFormat="1" x14ac:dyDescent="0.2">
      <c r="G223" s="626"/>
    </row>
    <row r="224" spans="7:7" s="1" customFormat="1" x14ac:dyDescent="0.2">
      <c r="G224" s="626"/>
    </row>
    <row r="225" spans="7:7" s="1" customFormat="1" x14ac:dyDescent="0.2">
      <c r="G225" s="626"/>
    </row>
    <row r="226" spans="7:7" s="1" customFormat="1" x14ac:dyDescent="0.2">
      <c r="G226" s="626"/>
    </row>
    <row r="227" spans="7:7" s="1" customFormat="1" x14ac:dyDescent="0.2">
      <c r="G227" s="626"/>
    </row>
    <row r="228" spans="7:7" s="1" customFormat="1" x14ac:dyDescent="0.2">
      <c r="G228" s="626"/>
    </row>
    <row r="229" spans="7:7" s="1" customFormat="1" x14ac:dyDescent="0.2">
      <c r="G229" s="626"/>
    </row>
    <row r="230" spans="7:7" s="1" customFormat="1" x14ac:dyDescent="0.2">
      <c r="G230" s="626"/>
    </row>
    <row r="231" spans="7:7" s="1" customFormat="1" x14ac:dyDescent="0.2">
      <c r="G231" s="626"/>
    </row>
    <row r="232" spans="7:7" s="1" customFormat="1" x14ac:dyDescent="0.2">
      <c r="G232" s="626"/>
    </row>
    <row r="233" spans="7:7" s="1" customFormat="1" x14ac:dyDescent="0.2">
      <c r="G233" s="626"/>
    </row>
    <row r="234" spans="7:7" s="1" customFormat="1" x14ac:dyDescent="0.2">
      <c r="G234" s="626"/>
    </row>
    <row r="235" spans="7:7" s="1" customFormat="1" x14ac:dyDescent="0.2">
      <c r="G235" s="626"/>
    </row>
    <row r="236" spans="7:7" s="1" customFormat="1" x14ac:dyDescent="0.2">
      <c r="G236" s="626"/>
    </row>
    <row r="237" spans="7:7" s="1" customFormat="1" x14ac:dyDescent="0.2">
      <c r="G237" s="626"/>
    </row>
    <row r="238" spans="7:7" s="1" customFormat="1" x14ac:dyDescent="0.2">
      <c r="G238" s="626"/>
    </row>
    <row r="239" spans="7:7" s="1" customFormat="1" x14ac:dyDescent="0.2">
      <c r="G239" s="626"/>
    </row>
    <row r="240" spans="7:7" s="1" customFormat="1" x14ac:dyDescent="0.2">
      <c r="G240" s="626"/>
    </row>
    <row r="241" spans="7:7" s="1" customFormat="1" x14ac:dyDescent="0.2">
      <c r="G241" s="626"/>
    </row>
    <row r="242" spans="7:7" s="1" customFormat="1" x14ac:dyDescent="0.2">
      <c r="G242" s="626"/>
    </row>
    <row r="243" spans="7:7" s="1" customFormat="1" x14ac:dyDescent="0.2">
      <c r="G243" s="626"/>
    </row>
    <row r="244" spans="7:7" s="1" customFormat="1" x14ac:dyDescent="0.2">
      <c r="G244" s="626"/>
    </row>
    <row r="245" spans="7:7" s="1" customFormat="1" x14ac:dyDescent="0.2">
      <c r="G245" s="626"/>
    </row>
    <row r="246" spans="7:7" s="1" customFormat="1" x14ac:dyDescent="0.2">
      <c r="G246" s="626"/>
    </row>
    <row r="247" spans="7:7" s="1" customFormat="1" x14ac:dyDescent="0.2">
      <c r="G247" s="626"/>
    </row>
    <row r="248" spans="7:7" s="1" customFormat="1" x14ac:dyDescent="0.2">
      <c r="G248" s="626"/>
    </row>
    <row r="249" spans="7:7" s="1" customFormat="1" x14ac:dyDescent="0.2">
      <c r="G249" s="626"/>
    </row>
    <row r="250" spans="7:7" s="1" customFormat="1" x14ac:dyDescent="0.2">
      <c r="G250" s="626"/>
    </row>
    <row r="251" spans="7:7" s="1" customFormat="1" x14ac:dyDescent="0.2">
      <c r="G251" s="626"/>
    </row>
    <row r="252" spans="7:7" s="1" customFormat="1" x14ac:dyDescent="0.2">
      <c r="G252" s="626"/>
    </row>
    <row r="253" spans="7:7" s="1" customFormat="1" x14ac:dyDescent="0.2">
      <c r="G253" s="626"/>
    </row>
    <row r="254" spans="7:7" s="1" customFormat="1" x14ac:dyDescent="0.2">
      <c r="G254" s="626"/>
    </row>
    <row r="255" spans="7:7" s="1" customFormat="1" x14ac:dyDescent="0.2">
      <c r="G255" s="626"/>
    </row>
    <row r="256" spans="7:7" s="1" customFormat="1" x14ac:dyDescent="0.2">
      <c r="G256" s="626"/>
    </row>
    <row r="257" spans="7:7" s="1" customFormat="1" x14ac:dyDescent="0.2">
      <c r="G257" s="626"/>
    </row>
    <row r="258" spans="7:7" s="1" customFormat="1" x14ac:dyDescent="0.2">
      <c r="G258" s="626"/>
    </row>
    <row r="259" spans="7:7" s="1" customFormat="1" x14ac:dyDescent="0.2">
      <c r="G259" s="626"/>
    </row>
    <row r="260" spans="7:7" s="1" customFormat="1" x14ac:dyDescent="0.2">
      <c r="G260" s="626"/>
    </row>
    <row r="261" spans="7:7" s="1" customFormat="1" x14ac:dyDescent="0.2">
      <c r="G261" s="626"/>
    </row>
    <row r="262" spans="7:7" s="1" customFormat="1" x14ac:dyDescent="0.2">
      <c r="G262" s="626"/>
    </row>
    <row r="263" spans="7:7" s="1" customFormat="1" x14ac:dyDescent="0.2">
      <c r="G263" s="626"/>
    </row>
    <row r="264" spans="7:7" s="1" customFormat="1" x14ac:dyDescent="0.2">
      <c r="G264" s="626"/>
    </row>
    <row r="265" spans="7:7" s="1" customFormat="1" x14ac:dyDescent="0.2">
      <c r="G265" s="626"/>
    </row>
    <row r="266" spans="7:7" s="1" customFormat="1" x14ac:dyDescent="0.2">
      <c r="G266" s="626"/>
    </row>
    <row r="267" spans="7:7" s="1" customFormat="1" x14ac:dyDescent="0.2">
      <c r="G267" s="626"/>
    </row>
    <row r="268" spans="7:7" s="1" customFormat="1" x14ac:dyDescent="0.2">
      <c r="G268" s="626"/>
    </row>
    <row r="269" spans="7:7" s="1" customFormat="1" x14ac:dyDescent="0.2">
      <c r="G269" s="626"/>
    </row>
    <row r="270" spans="7:7" s="1" customFormat="1" x14ac:dyDescent="0.2">
      <c r="G270" s="626"/>
    </row>
    <row r="271" spans="7:7" s="1" customFormat="1" x14ac:dyDescent="0.2">
      <c r="G271" s="626"/>
    </row>
    <row r="272" spans="7:7" s="1" customFormat="1" x14ac:dyDescent="0.2">
      <c r="G272" s="626"/>
    </row>
    <row r="273" spans="7:7" s="1" customFormat="1" x14ac:dyDescent="0.2">
      <c r="G273" s="626"/>
    </row>
    <row r="274" spans="7:7" s="1" customFormat="1" x14ac:dyDescent="0.2">
      <c r="G274" s="626"/>
    </row>
    <row r="275" spans="7:7" s="1" customFormat="1" x14ac:dyDescent="0.2">
      <c r="G275" s="626"/>
    </row>
    <row r="276" spans="7:7" s="1" customFormat="1" x14ac:dyDescent="0.2">
      <c r="G276" s="626"/>
    </row>
    <row r="277" spans="7:7" s="1" customFormat="1" x14ac:dyDescent="0.2">
      <c r="G277" s="626"/>
    </row>
    <row r="278" spans="7:7" s="1" customFormat="1" x14ac:dyDescent="0.2">
      <c r="G278" s="626"/>
    </row>
    <row r="279" spans="7:7" s="1" customFormat="1" x14ac:dyDescent="0.2">
      <c r="G279" s="626"/>
    </row>
    <row r="280" spans="7:7" s="1" customFormat="1" x14ac:dyDescent="0.2">
      <c r="G280" s="626"/>
    </row>
    <row r="281" spans="7:7" s="1" customFormat="1" x14ac:dyDescent="0.2">
      <c r="G281" s="626"/>
    </row>
    <row r="282" spans="7:7" s="1" customFormat="1" x14ac:dyDescent="0.2">
      <c r="G282" s="626"/>
    </row>
    <row r="283" spans="7:7" s="1" customFormat="1" x14ac:dyDescent="0.2">
      <c r="G283" s="626"/>
    </row>
    <row r="284" spans="7:7" s="1" customFormat="1" x14ac:dyDescent="0.2">
      <c r="G284" s="626"/>
    </row>
    <row r="285" spans="7:7" s="1" customFormat="1" x14ac:dyDescent="0.2">
      <c r="G285" s="626"/>
    </row>
    <row r="286" spans="7:7" s="1" customFormat="1" x14ac:dyDescent="0.2">
      <c r="G286" s="626"/>
    </row>
    <row r="287" spans="7:7" s="1" customFormat="1" x14ac:dyDescent="0.2">
      <c r="G287" s="626"/>
    </row>
    <row r="288" spans="7:7" s="1" customFormat="1" x14ac:dyDescent="0.2">
      <c r="G288" s="626"/>
    </row>
    <row r="289" spans="7:7" s="1" customFormat="1" x14ac:dyDescent="0.2">
      <c r="G289" s="626"/>
    </row>
    <row r="290" spans="7:7" s="1" customFormat="1" x14ac:dyDescent="0.2">
      <c r="G290" s="626"/>
    </row>
    <row r="291" spans="7:7" s="1" customFormat="1" x14ac:dyDescent="0.2">
      <c r="G291" s="626"/>
    </row>
    <row r="292" spans="7:7" s="1" customFormat="1" x14ac:dyDescent="0.2">
      <c r="G292" s="626"/>
    </row>
    <row r="293" spans="7:7" s="1" customFormat="1" x14ac:dyDescent="0.2">
      <c r="G293" s="626"/>
    </row>
    <row r="294" spans="7:7" s="1" customFormat="1" x14ac:dyDescent="0.2">
      <c r="G294" s="626"/>
    </row>
    <row r="295" spans="7:7" s="1" customFormat="1" x14ac:dyDescent="0.2">
      <c r="G295" s="626"/>
    </row>
    <row r="296" spans="7:7" s="1" customFormat="1" x14ac:dyDescent="0.2">
      <c r="G296" s="626"/>
    </row>
    <row r="297" spans="7:7" s="1" customFormat="1" x14ac:dyDescent="0.2">
      <c r="G297" s="626"/>
    </row>
    <row r="298" spans="7:7" s="1" customFormat="1" x14ac:dyDescent="0.2">
      <c r="G298" s="626"/>
    </row>
    <row r="299" spans="7:7" s="1" customFormat="1" x14ac:dyDescent="0.2">
      <c r="G299" s="626"/>
    </row>
    <row r="300" spans="7:7" s="1" customFormat="1" x14ac:dyDescent="0.2">
      <c r="G300" s="626"/>
    </row>
    <row r="301" spans="7:7" s="1" customFormat="1" x14ac:dyDescent="0.2">
      <c r="G301" s="626"/>
    </row>
    <row r="302" spans="7:7" s="1" customFormat="1" x14ac:dyDescent="0.2">
      <c r="G302" s="626"/>
    </row>
    <row r="303" spans="7:7" s="1" customFormat="1" x14ac:dyDescent="0.2">
      <c r="G303" s="626"/>
    </row>
    <row r="304" spans="7:7" s="1" customFormat="1" x14ac:dyDescent="0.2">
      <c r="G304" s="626"/>
    </row>
    <row r="305" spans="7:7" s="1" customFormat="1" x14ac:dyDescent="0.2">
      <c r="G305" s="626"/>
    </row>
    <row r="306" spans="7:7" s="1" customFormat="1" x14ac:dyDescent="0.2">
      <c r="G306" s="626"/>
    </row>
    <row r="307" spans="7:7" s="1" customFormat="1" x14ac:dyDescent="0.2">
      <c r="G307" s="626"/>
    </row>
    <row r="308" spans="7:7" s="1" customFormat="1" x14ac:dyDescent="0.2">
      <c r="G308" s="626"/>
    </row>
    <row r="309" spans="7:7" s="1" customFormat="1" x14ac:dyDescent="0.2">
      <c r="G309" s="626"/>
    </row>
    <row r="310" spans="7:7" s="1" customFormat="1" x14ac:dyDescent="0.2">
      <c r="G310" s="626"/>
    </row>
    <row r="311" spans="7:7" s="1" customFormat="1" x14ac:dyDescent="0.2">
      <c r="G311" s="626"/>
    </row>
    <row r="312" spans="7:7" s="1" customFormat="1" x14ac:dyDescent="0.2">
      <c r="G312" s="626"/>
    </row>
    <row r="313" spans="7:7" s="1" customFormat="1" x14ac:dyDescent="0.2">
      <c r="G313" s="626"/>
    </row>
    <row r="314" spans="7:7" s="1" customFormat="1" x14ac:dyDescent="0.2">
      <c r="G314" s="626"/>
    </row>
    <row r="315" spans="7:7" s="1" customFormat="1" x14ac:dyDescent="0.2">
      <c r="G315" s="626"/>
    </row>
    <row r="316" spans="7:7" s="1" customFormat="1" x14ac:dyDescent="0.2">
      <c r="G316" s="626"/>
    </row>
    <row r="317" spans="7:7" s="1" customFormat="1" x14ac:dyDescent="0.2">
      <c r="G317" s="626"/>
    </row>
    <row r="318" spans="7:7" s="1" customFormat="1" x14ac:dyDescent="0.2">
      <c r="G318" s="626"/>
    </row>
    <row r="319" spans="7:7" s="1" customFormat="1" x14ac:dyDescent="0.2">
      <c r="G319" s="626"/>
    </row>
    <row r="320" spans="7:7" s="1" customFormat="1" x14ac:dyDescent="0.2">
      <c r="G320" s="626"/>
    </row>
    <row r="321" spans="7:7" s="1" customFormat="1" x14ac:dyDescent="0.2">
      <c r="G321" s="626"/>
    </row>
    <row r="322" spans="7:7" s="1" customFormat="1" x14ac:dyDescent="0.2">
      <c r="G322" s="626"/>
    </row>
    <row r="323" spans="7:7" s="1" customFormat="1" x14ac:dyDescent="0.2">
      <c r="G323" s="626"/>
    </row>
    <row r="324" spans="7:7" s="1" customFormat="1" x14ac:dyDescent="0.2">
      <c r="G324" s="626"/>
    </row>
    <row r="325" spans="7:7" s="1" customFormat="1" x14ac:dyDescent="0.2">
      <c r="G325" s="626"/>
    </row>
    <row r="326" spans="7:7" s="1" customFormat="1" x14ac:dyDescent="0.2">
      <c r="G326" s="626"/>
    </row>
    <row r="327" spans="7:7" s="1" customFormat="1" x14ac:dyDescent="0.2">
      <c r="G327" s="626"/>
    </row>
    <row r="328" spans="7:7" s="1" customFormat="1" x14ac:dyDescent="0.2">
      <c r="G328" s="626"/>
    </row>
    <row r="329" spans="7:7" s="1" customFormat="1" x14ac:dyDescent="0.2">
      <c r="G329" s="626"/>
    </row>
    <row r="330" spans="7:7" s="1" customFormat="1" x14ac:dyDescent="0.2">
      <c r="G330" s="626"/>
    </row>
    <row r="331" spans="7:7" s="1" customFormat="1" x14ac:dyDescent="0.2">
      <c r="G331" s="626"/>
    </row>
    <row r="332" spans="7:7" s="1" customFormat="1" x14ac:dyDescent="0.2">
      <c r="G332" s="626"/>
    </row>
    <row r="333" spans="7:7" s="1" customFormat="1" x14ac:dyDescent="0.2">
      <c r="G333" s="626"/>
    </row>
    <row r="334" spans="7:7" s="1" customFormat="1" x14ac:dyDescent="0.2">
      <c r="G334" s="626"/>
    </row>
    <row r="335" spans="7:7" s="1" customFormat="1" x14ac:dyDescent="0.2">
      <c r="G335" s="626"/>
    </row>
    <row r="336" spans="7:7" s="1" customFormat="1" x14ac:dyDescent="0.2">
      <c r="G336" s="626"/>
    </row>
    <row r="337" spans="7:7" s="1" customFormat="1" x14ac:dyDescent="0.2">
      <c r="G337" s="626"/>
    </row>
    <row r="338" spans="7:7" s="1" customFormat="1" x14ac:dyDescent="0.2">
      <c r="G338" s="626"/>
    </row>
    <row r="339" spans="7:7" s="1" customFormat="1" x14ac:dyDescent="0.2">
      <c r="G339" s="626"/>
    </row>
    <row r="340" spans="7:7" s="1" customFormat="1" x14ac:dyDescent="0.2">
      <c r="G340" s="626"/>
    </row>
    <row r="341" spans="7:7" s="1" customFormat="1" x14ac:dyDescent="0.2">
      <c r="G341" s="626"/>
    </row>
    <row r="342" spans="7:7" s="1" customFormat="1" x14ac:dyDescent="0.2">
      <c r="G342" s="626"/>
    </row>
  </sheetData>
  <mergeCells count="7">
    <mergeCell ref="A40:I42"/>
    <mergeCell ref="A1:G2"/>
    <mergeCell ref="C3:D3"/>
    <mergeCell ref="E3:F3"/>
    <mergeCell ref="A3:A4"/>
    <mergeCell ref="B3:B4"/>
    <mergeCell ref="G3:I3"/>
  </mergeCells>
  <conditionalFormatting sqref="C10">
    <cfRule type="cellIs" dxfId="45" priority="57" operator="equal">
      <formula>0</formula>
    </cfRule>
    <cfRule type="cellIs" dxfId="44" priority="58" operator="between">
      <formula>0</formula>
      <formula>0.5</formula>
    </cfRule>
    <cfRule type="cellIs" dxfId="43" priority="59" operator="between">
      <formula>0</formula>
      <formula>0.49</formula>
    </cfRule>
  </conditionalFormatting>
  <conditionalFormatting sqref="I11">
    <cfRule type="cellIs" dxfId="42" priority="53" operator="between">
      <formula>0</formula>
      <formula>0.5</formula>
    </cfRule>
    <cfRule type="cellIs" dxfId="41" priority="54" operator="between">
      <formula>0</formula>
      <formula>0.49</formula>
    </cfRule>
  </conditionalFormatting>
  <conditionalFormatting sqref="I12">
    <cfRule type="cellIs" dxfId="40" priority="47" operator="between">
      <formula>0</formula>
      <formula>0.5</formula>
    </cfRule>
    <cfRule type="cellIs" dxfId="39" priority="48" operator="between">
      <formula>0</formula>
      <formula>0.49</formula>
    </cfRule>
  </conditionalFormatting>
  <conditionalFormatting sqref="I26:I28">
    <cfRule type="cellIs" dxfId="38" priority="29" operator="between">
      <formula>0</formula>
      <formula>0.5</formula>
    </cfRule>
    <cfRule type="cellIs" dxfId="37" priority="30" operator="between">
      <formula>0</formula>
      <formula>0.49</formula>
    </cfRule>
  </conditionalFormatting>
  <conditionalFormatting sqref="I17 I19">
    <cfRule type="cellIs" dxfId="36" priority="21" operator="between">
      <formula>0</formula>
      <formula>0.5</formula>
    </cfRule>
    <cfRule type="cellIs" dxfId="35" priority="22" operator="between">
      <formula>0</formula>
      <formula>0.49</formula>
    </cfRule>
  </conditionalFormatting>
  <conditionalFormatting sqref="I30">
    <cfRule type="cellIs" dxfId="34" priority="9" operator="between">
      <formula>0</formula>
      <formula>0.5</formula>
    </cfRule>
    <cfRule type="cellIs" dxfId="33" priority="10" operator="between">
      <formula>0</formula>
      <formula>0.49</formula>
    </cfRule>
  </conditionalFormatting>
  <conditionalFormatting sqref="I24">
    <cfRule type="cellIs" dxfId="32" priority="5" operator="between">
      <formula>0</formula>
      <formula>0.5</formula>
    </cfRule>
    <cfRule type="cellIs" dxfId="31" priority="6" operator="between">
      <formula>0</formula>
      <formula>0.49</formula>
    </cfRule>
  </conditionalFormatting>
  <conditionalFormatting sqref="I22">
    <cfRule type="cellIs" dxfId="30" priority="3" operator="between">
      <formula>0</formula>
      <formula>0.5</formula>
    </cfRule>
    <cfRule type="cellIs" dxfId="29" priority="4" operator="between">
      <formula>0</formula>
      <formula>0.49</formula>
    </cfRule>
  </conditionalFormatting>
  <conditionalFormatting sqref="I20">
    <cfRule type="cellIs" dxfId="28" priority="1" operator="between">
      <formula>0</formula>
      <formula>0.5</formula>
    </cfRule>
    <cfRule type="cellIs" dxfId="27"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00" t="s">
        <v>341</v>
      </c>
      <c r="B1" s="800"/>
      <c r="C1" s="800"/>
      <c r="D1" s="800"/>
      <c r="E1" s="800"/>
      <c r="F1" s="800"/>
      <c r="G1" s="1"/>
      <c r="H1" s="1"/>
      <c r="I1" s="1"/>
    </row>
    <row r="2" spans="1:12" x14ac:dyDescent="0.2">
      <c r="A2" s="801"/>
      <c r="B2" s="801"/>
      <c r="C2" s="801"/>
      <c r="D2" s="801"/>
      <c r="E2" s="801"/>
      <c r="F2" s="801"/>
      <c r="G2" s="10"/>
      <c r="H2" s="55" t="s">
        <v>466</v>
      </c>
      <c r="I2" s="1"/>
    </row>
    <row r="3" spans="1:12" x14ac:dyDescent="0.2">
      <c r="A3" s="11"/>
      <c r="B3" s="768">
        <f>INDICE!A3</f>
        <v>44682</v>
      </c>
      <c r="C3" s="769">
        <v>41671</v>
      </c>
      <c r="D3" s="769" t="s">
        <v>115</v>
      </c>
      <c r="E3" s="769"/>
      <c r="F3" s="769" t="s">
        <v>116</v>
      </c>
      <c r="G3" s="769"/>
      <c r="H3" s="769"/>
      <c r="I3" s="1"/>
    </row>
    <row r="4" spans="1:12" x14ac:dyDescent="0.2">
      <c r="A4" s="260"/>
      <c r="B4" s="82" t="s">
        <v>54</v>
      </c>
      <c r="C4" s="82" t="s">
        <v>421</v>
      </c>
      <c r="D4" s="82" t="s">
        <v>54</v>
      </c>
      <c r="E4" s="82" t="s">
        <v>421</v>
      </c>
      <c r="F4" s="82" t="s">
        <v>54</v>
      </c>
      <c r="G4" s="83" t="s">
        <v>421</v>
      </c>
      <c r="H4" s="83" t="s">
        <v>106</v>
      </c>
      <c r="I4" s="55"/>
    </row>
    <row r="5" spans="1:12" ht="14.1" customHeight="1" x14ac:dyDescent="0.2">
      <c r="A5" s="491" t="s">
        <v>329</v>
      </c>
      <c r="B5" s="233">
        <v>6280.1730399999997</v>
      </c>
      <c r="C5" s="685">
        <v>195.39477558498876</v>
      </c>
      <c r="D5" s="233">
        <v>18282.954080000007</v>
      </c>
      <c r="E5" s="234">
        <v>123.90569749740385</v>
      </c>
      <c r="F5" s="233">
        <v>28878.761110000007</v>
      </c>
      <c r="G5" s="234">
        <v>72.145560489530396</v>
      </c>
      <c r="H5" s="234">
        <v>57.634764574751799</v>
      </c>
      <c r="I5" s="1"/>
    </row>
    <row r="6" spans="1:12" x14ac:dyDescent="0.2">
      <c r="A6" s="3" t="s">
        <v>519</v>
      </c>
      <c r="B6" s="438">
        <v>99.005330000000001</v>
      </c>
      <c r="C6" s="446">
        <v>-52.621357448497882</v>
      </c>
      <c r="D6" s="438">
        <v>703.02733000000001</v>
      </c>
      <c r="E6" s="446">
        <v>-28.423372670135187</v>
      </c>
      <c r="F6" s="438">
        <v>4686.8619500000004</v>
      </c>
      <c r="G6" s="446">
        <v>-24.703799405090439</v>
      </c>
      <c r="H6" s="446">
        <v>9.3538010184610751</v>
      </c>
      <c r="I6" s="1"/>
    </row>
    <row r="7" spans="1:12" x14ac:dyDescent="0.2">
      <c r="A7" s="3" t="s">
        <v>520</v>
      </c>
      <c r="B7" s="440">
        <v>6181.1677099999997</v>
      </c>
      <c r="C7" s="446">
        <v>222.42937699800635</v>
      </c>
      <c r="D7" s="440">
        <v>17579.926750000002</v>
      </c>
      <c r="E7" s="446">
        <v>144.73437426145657</v>
      </c>
      <c r="F7" s="440">
        <v>24191.899160000004</v>
      </c>
      <c r="G7" s="446">
        <v>129.28071702596367</v>
      </c>
      <c r="H7" s="446">
        <v>48.280963556290715</v>
      </c>
      <c r="I7" s="166"/>
      <c r="J7" s="166"/>
    </row>
    <row r="8" spans="1:12" x14ac:dyDescent="0.2">
      <c r="A8" s="491" t="s">
        <v>674</v>
      </c>
      <c r="B8" s="419">
        <v>1112.67001</v>
      </c>
      <c r="C8" s="421">
        <v>-6.2652008295454227</v>
      </c>
      <c r="D8" s="419">
        <v>7144.5314100000005</v>
      </c>
      <c r="E8" s="421">
        <v>143.49855280801421</v>
      </c>
      <c r="F8" s="419">
        <v>20824.865129999998</v>
      </c>
      <c r="G8" s="421">
        <v>472.01657849648103</v>
      </c>
      <c r="H8" s="421">
        <v>41.561208062104008</v>
      </c>
      <c r="I8" s="166"/>
      <c r="J8" s="166"/>
    </row>
    <row r="9" spans="1:12" x14ac:dyDescent="0.2">
      <c r="A9" s="3" t="s">
        <v>333</v>
      </c>
      <c r="B9" s="438">
        <v>55.862859999999998</v>
      </c>
      <c r="C9" s="446">
        <v>8.3606661997012548</v>
      </c>
      <c r="D9" s="438">
        <v>345.45715000000001</v>
      </c>
      <c r="E9" s="446">
        <v>-6.6196297396956645</v>
      </c>
      <c r="F9" s="438">
        <v>4232.3727700000009</v>
      </c>
      <c r="G9" s="446">
        <v>572.9874910563118</v>
      </c>
      <c r="H9" s="446">
        <v>8.446754598038229</v>
      </c>
      <c r="I9" s="166"/>
      <c r="J9" s="166"/>
    </row>
    <row r="10" spans="1:12" x14ac:dyDescent="0.2">
      <c r="A10" s="3" t="s">
        <v>334</v>
      </c>
      <c r="B10" s="440">
        <v>23.31399</v>
      </c>
      <c r="C10" s="447">
        <v>177.23824733600739</v>
      </c>
      <c r="D10" s="440">
        <v>786.42326000000003</v>
      </c>
      <c r="E10" s="446">
        <v>1088.2546077500799</v>
      </c>
      <c r="F10" s="440">
        <v>1758.6187500000003</v>
      </c>
      <c r="G10" s="447">
        <v>1143.774299169723</v>
      </c>
      <c r="H10" s="496">
        <v>3.509761975138769</v>
      </c>
      <c r="I10" s="166"/>
      <c r="J10" s="166"/>
    </row>
    <row r="11" spans="1:12" x14ac:dyDescent="0.2">
      <c r="A11" s="3" t="s">
        <v>335</v>
      </c>
      <c r="B11" s="438">
        <v>1.7179599999999999</v>
      </c>
      <c r="C11" s="446">
        <v>-99.831888091775028</v>
      </c>
      <c r="D11" s="438">
        <v>972.67991000000006</v>
      </c>
      <c r="E11" s="446">
        <v>-29.211899295395323</v>
      </c>
      <c r="F11" s="438">
        <v>1376.3130700000002</v>
      </c>
      <c r="G11" s="446">
        <v>0.16305178979550244</v>
      </c>
      <c r="H11" s="446">
        <v>2.7467757175752294</v>
      </c>
      <c r="I11" s="1"/>
      <c r="J11" s="446"/>
      <c r="L11" s="446"/>
    </row>
    <row r="12" spans="1:12" x14ac:dyDescent="0.2">
      <c r="A12" s="3" t="s">
        <v>336</v>
      </c>
      <c r="B12" s="498">
        <v>0</v>
      </c>
      <c r="C12" s="439">
        <v>-100</v>
      </c>
      <c r="D12" s="438">
        <v>3015.35826</v>
      </c>
      <c r="E12" s="446">
        <v>202.37754530152947</v>
      </c>
      <c r="F12" s="438">
        <v>7103.4007799999999</v>
      </c>
      <c r="G12" s="446">
        <v>526.72869757252113</v>
      </c>
      <c r="H12" s="496">
        <v>14.176606471308844</v>
      </c>
      <c r="I12" s="166"/>
      <c r="J12" s="166"/>
    </row>
    <row r="13" spans="1:12" x14ac:dyDescent="0.2">
      <c r="A13" s="3" t="s">
        <v>337</v>
      </c>
      <c r="B13" s="438">
        <v>962.17211999999995</v>
      </c>
      <c r="C13" s="439">
        <v>2444.3398037559582</v>
      </c>
      <c r="D13" s="438">
        <v>975.50612000000001</v>
      </c>
      <c r="E13" s="447">
        <v>669.94382326210246</v>
      </c>
      <c r="F13" s="438">
        <v>2038.1753199999998</v>
      </c>
      <c r="G13" s="447">
        <v>836.24169237358467</v>
      </c>
      <c r="H13" s="446">
        <v>4.0676867779342682</v>
      </c>
      <c r="I13" s="166"/>
      <c r="J13" s="166"/>
    </row>
    <row r="14" spans="1:12" x14ac:dyDescent="0.2">
      <c r="A14" s="66" t="s">
        <v>338</v>
      </c>
      <c r="B14" s="438">
        <v>69.603080000000006</v>
      </c>
      <c r="C14" s="506" t="s">
        <v>142</v>
      </c>
      <c r="D14" s="438">
        <v>1049.10671</v>
      </c>
      <c r="E14" s="506" t="s">
        <v>142</v>
      </c>
      <c r="F14" s="438">
        <v>4315.9844400000002</v>
      </c>
      <c r="G14" s="446">
        <v>2873.6938350681212</v>
      </c>
      <c r="H14" s="446">
        <v>8.6136225221086669</v>
      </c>
      <c r="I14" s="1"/>
      <c r="J14" s="166"/>
    </row>
    <row r="15" spans="1:12" x14ac:dyDescent="0.2">
      <c r="A15" s="491" t="s">
        <v>675</v>
      </c>
      <c r="B15" s="419">
        <v>7.5830000000000002</v>
      </c>
      <c r="C15" s="673">
        <v>-65.420188262290353</v>
      </c>
      <c r="D15" s="419">
        <v>120.76259999999999</v>
      </c>
      <c r="E15" s="662">
        <v>22.541261908347266</v>
      </c>
      <c r="F15" s="419">
        <v>402.86993999999987</v>
      </c>
      <c r="G15" s="421">
        <v>97.366670556486127</v>
      </c>
      <c r="H15" s="421">
        <v>0.8040273631441931</v>
      </c>
      <c r="I15" s="166"/>
      <c r="J15" s="166"/>
    </row>
    <row r="16" spans="1:12" x14ac:dyDescent="0.2">
      <c r="A16" s="648" t="s">
        <v>114</v>
      </c>
      <c r="B16" s="61">
        <v>7400.42605</v>
      </c>
      <c r="C16" s="62">
        <v>121.90205814244041</v>
      </c>
      <c r="D16" s="61">
        <v>25548.248090000008</v>
      </c>
      <c r="E16" s="62">
        <v>128.14733266254436</v>
      </c>
      <c r="F16" s="61">
        <v>50106.496180000009</v>
      </c>
      <c r="G16" s="62">
        <v>142.9935088747886</v>
      </c>
      <c r="H16" s="62">
        <v>100</v>
      </c>
      <c r="I16" s="10"/>
      <c r="J16" s="166"/>
      <c r="L16" s="166"/>
    </row>
    <row r="17" spans="1:9" x14ac:dyDescent="0.2">
      <c r="A17" s="133" t="s">
        <v>574</v>
      </c>
      <c r="B17" s="1"/>
      <c r="C17" s="10"/>
      <c r="D17" s="10"/>
      <c r="E17" s="10"/>
      <c r="F17" s="10"/>
      <c r="G17" s="10"/>
      <c r="H17" s="161" t="s">
        <v>220</v>
      </c>
      <c r="I17" s="1"/>
    </row>
    <row r="18" spans="1:9" x14ac:dyDescent="0.2">
      <c r="A18" s="133" t="s">
        <v>608</v>
      </c>
      <c r="B18" s="1"/>
      <c r="C18" s="1"/>
      <c r="D18" s="1"/>
      <c r="E18" s="1"/>
      <c r="F18" s="1"/>
      <c r="G18" s="1"/>
      <c r="H18" s="1"/>
      <c r="I18" s="1"/>
    </row>
    <row r="19" spans="1:9" x14ac:dyDescent="0.2">
      <c r="A19" s="133" t="s">
        <v>624</v>
      </c>
      <c r="B19" s="1"/>
      <c r="C19" s="1"/>
      <c r="D19" s="1"/>
      <c r="E19" s="1"/>
      <c r="F19" s="1"/>
      <c r="G19" s="1"/>
      <c r="H19" s="1"/>
      <c r="I19" s="1"/>
    </row>
    <row r="20" spans="1:9" ht="14.25" customHeight="1" x14ac:dyDescent="0.2">
      <c r="A20" s="437" t="s">
        <v>531</v>
      </c>
      <c r="B20" s="593"/>
      <c r="C20" s="593"/>
      <c r="D20" s="593"/>
      <c r="E20" s="593"/>
      <c r="F20" s="593"/>
      <c r="G20" s="593"/>
      <c r="H20" s="593"/>
      <c r="I20" s="1"/>
    </row>
    <row r="21" spans="1:9" x14ac:dyDescent="0.2">
      <c r="A21" s="593"/>
      <c r="B21" s="593"/>
      <c r="C21" s="593"/>
      <c r="D21" s="593"/>
      <c r="E21" s="593"/>
      <c r="F21" s="593"/>
      <c r="G21" s="593"/>
      <c r="H21" s="593"/>
      <c r="I21" s="1"/>
    </row>
    <row r="22" spans="1:9" s="1" customFormat="1" x14ac:dyDescent="0.2">
      <c r="A22" s="593"/>
      <c r="B22" s="593"/>
      <c r="C22" s="593"/>
      <c r="D22" s="593"/>
      <c r="E22" s="593"/>
      <c r="F22" s="593"/>
      <c r="G22" s="593"/>
      <c r="H22" s="593"/>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6" priority="25" operator="between">
      <formula>0.0001</formula>
      <formula>0.4999999</formula>
    </cfRule>
  </conditionalFormatting>
  <conditionalFormatting sqref="D7">
    <cfRule type="cellIs" dxfId="25" priority="24" operator="between">
      <formula>0.0001</formula>
      <formula>0.4999999</formula>
    </cfRule>
  </conditionalFormatting>
  <conditionalFormatting sqref="B12">
    <cfRule type="cellIs" dxfId="24" priority="18" operator="between">
      <formula>0.0001</formula>
      <formula>0.44999</formula>
    </cfRule>
  </conditionalFormatting>
  <conditionalFormatting sqref="C15">
    <cfRule type="cellIs" dxfId="23" priority="1" operator="between">
      <formula>0</formula>
      <formula>0.5</formula>
    </cfRule>
    <cfRule type="cellIs" dxfId="22"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0" t="s">
        <v>523</v>
      </c>
      <c r="B1" s="800"/>
      <c r="C1" s="800"/>
      <c r="D1" s="800"/>
      <c r="E1" s="800"/>
      <c r="F1" s="800"/>
      <c r="G1" s="1"/>
      <c r="H1" s="1"/>
    </row>
    <row r="2" spans="1:8" x14ac:dyDescent="0.2">
      <c r="A2" s="801"/>
      <c r="B2" s="801"/>
      <c r="C2" s="801"/>
      <c r="D2" s="801"/>
      <c r="E2" s="801"/>
      <c r="F2" s="801"/>
      <c r="G2" s="10"/>
      <c r="H2" s="55" t="s">
        <v>466</v>
      </c>
    </row>
    <row r="3" spans="1:8" x14ac:dyDescent="0.2">
      <c r="A3" s="11"/>
      <c r="B3" s="771">
        <f>INDICE!A3</f>
        <v>44682</v>
      </c>
      <c r="C3" s="771">
        <v>41671</v>
      </c>
      <c r="D3" s="770" t="s">
        <v>115</v>
      </c>
      <c r="E3" s="770"/>
      <c r="F3" s="770" t="s">
        <v>116</v>
      </c>
      <c r="G3" s="770"/>
      <c r="H3" s="770"/>
    </row>
    <row r="4" spans="1:8" x14ac:dyDescent="0.2">
      <c r="A4" s="260"/>
      <c r="B4" s="184" t="s">
        <v>54</v>
      </c>
      <c r="C4" s="185" t="s">
        <v>421</v>
      </c>
      <c r="D4" s="184" t="s">
        <v>54</v>
      </c>
      <c r="E4" s="185" t="s">
        <v>421</v>
      </c>
      <c r="F4" s="184" t="s">
        <v>54</v>
      </c>
      <c r="G4" s="186" t="s">
        <v>421</v>
      </c>
      <c r="H4" s="185" t="s">
        <v>470</v>
      </c>
    </row>
    <row r="5" spans="1:8" x14ac:dyDescent="0.2">
      <c r="A5" s="418" t="s">
        <v>114</v>
      </c>
      <c r="B5" s="61">
        <v>29245.468490000003</v>
      </c>
      <c r="C5" s="692">
        <v>-0.53168105764028484</v>
      </c>
      <c r="D5" s="61">
        <v>165162.81491999998</v>
      </c>
      <c r="E5" s="62">
        <v>7.542902808412741</v>
      </c>
      <c r="F5" s="61">
        <v>391452.81830000004</v>
      </c>
      <c r="G5" s="62">
        <v>7.0537313240316255</v>
      </c>
      <c r="H5" s="62">
        <v>100</v>
      </c>
    </row>
    <row r="6" spans="1:8" x14ac:dyDescent="0.2">
      <c r="A6" s="650" t="s">
        <v>327</v>
      </c>
      <c r="B6" s="181">
        <v>1934.3088500000022</v>
      </c>
      <c r="C6" s="687">
        <v>-86.858834868093183</v>
      </c>
      <c r="D6" s="181">
        <v>34173.929849999986</v>
      </c>
      <c r="E6" s="155">
        <v>-54.646876931954679</v>
      </c>
      <c r="F6" s="181">
        <v>129116.26771</v>
      </c>
      <c r="G6" s="155">
        <v>-19.056170455209667</v>
      </c>
      <c r="H6" s="155">
        <v>32.983864638074564</v>
      </c>
    </row>
    <row r="7" spans="1:8" x14ac:dyDescent="0.2">
      <c r="A7" s="650" t="s">
        <v>328</v>
      </c>
      <c r="B7" s="181">
        <v>27311.159640000002</v>
      </c>
      <c r="C7" s="155">
        <v>86.013798696866672</v>
      </c>
      <c r="D7" s="181">
        <v>130988.88506999997</v>
      </c>
      <c r="E7" s="155">
        <v>67.445527142141202</v>
      </c>
      <c r="F7" s="181">
        <v>262336.55059</v>
      </c>
      <c r="G7" s="155">
        <v>27.257204157031317</v>
      </c>
      <c r="H7" s="155">
        <v>67.016135361925421</v>
      </c>
    </row>
    <row r="8" spans="1:8" x14ac:dyDescent="0.2">
      <c r="A8" s="478" t="s">
        <v>609</v>
      </c>
      <c r="B8" s="413">
        <v>6815.5603100000044</v>
      </c>
      <c r="C8" s="414">
        <v>166.92852375745073</v>
      </c>
      <c r="D8" s="413">
        <v>51446.496559999985</v>
      </c>
      <c r="E8" s="416">
        <v>136.77200278603476</v>
      </c>
      <c r="F8" s="415">
        <v>102595.04521000001</v>
      </c>
      <c r="G8" s="416">
        <v>59.704453579318638</v>
      </c>
      <c r="H8" s="416">
        <v>26.208789517865632</v>
      </c>
    </row>
    <row r="9" spans="1:8" x14ac:dyDescent="0.2">
      <c r="A9" s="695" t="s">
        <v>610</v>
      </c>
      <c r="B9" s="696">
        <v>22429.908179999999</v>
      </c>
      <c r="C9" s="697">
        <v>-16.457389005660474</v>
      </c>
      <c r="D9" s="696">
        <v>113716.31835999999</v>
      </c>
      <c r="E9" s="698">
        <v>-13.753429751274778</v>
      </c>
      <c r="F9" s="699">
        <v>288857.77309000009</v>
      </c>
      <c r="G9" s="698">
        <v>-4.1675447970012467</v>
      </c>
      <c r="H9" s="698">
        <v>73.791210482134389</v>
      </c>
    </row>
    <row r="10" spans="1:8" x14ac:dyDescent="0.2">
      <c r="A10" s="15"/>
      <c r="B10" s="15"/>
      <c r="C10" s="433"/>
      <c r="D10" s="1"/>
      <c r="E10" s="1"/>
      <c r="F10" s="1"/>
      <c r="G10" s="1"/>
      <c r="H10" s="161" t="s">
        <v>220</v>
      </c>
    </row>
    <row r="11" spans="1:8" x14ac:dyDescent="0.2">
      <c r="A11" s="133" t="s">
        <v>574</v>
      </c>
      <c r="B11" s="1"/>
      <c r="C11" s="1"/>
      <c r="D11" s="1"/>
      <c r="E11" s="1"/>
      <c r="F11" s="1"/>
      <c r="G11" s="1"/>
      <c r="H11" s="1"/>
    </row>
    <row r="12" spans="1:8" x14ac:dyDescent="0.2">
      <c r="A12" s="437" t="s">
        <v>532</v>
      </c>
      <c r="B12" s="1"/>
      <c r="C12" s="1"/>
      <c r="D12" s="1"/>
      <c r="E12" s="1"/>
      <c r="F12" s="1"/>
      <c r="G12" s="1"/>
      <c r="H12" s="1"/>
    </row>
    <row r="13" spans="1:8" x14ac:dyDescent="0.2">
      <c r="A13" s="809"/>
      <c r="B13" s="809"/>
      <c r="C13" s="809"/>
      <c r="D13" s="809"/>
      <c r="E13" s="809"/>
      <c r="F13" s="809"/>
      <c r="G13" s="809"/>
      <c r="H13" s="809"/>
    </row>
    <row r="14" spans="1:8" s="1" customFormat="1" x14ac:dyDescent="0.2">
      <c r="A14" s="809"/>
      <c r="B14" s="809"/>
      <c r="C14" s="809"/>
      <c r="D14" s="809"/>
      <c r="E14" s="809"/>
      <c r="F14" s="809"/>
      <c r="G14" s="809"/>
      <c r="H14" s="809"/>
    </row>
    <row r="15" spans="1:8" s="1" customFormat="1" x14ac:dyDescent="0.2">
      <c r="D15" s="166"/>
    </row>
    <row r="16" spans="1:8" s="1" customFormat="1" x14ac:dyDescent="0.2">
      <c r="D16" s="166"/>
    </row>
    <row r="17" spans="4:4" s="1" customFormat="1" x14ac:dyDescent="0.2">
      <c r="D17" s="166"/>
    </row>
    <row r="18" spans="4:4" s="1" customFormat="1" x14ac:dyDescent="0.2">
      <c r="D18" s="652"/>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466</v>
      </c>
    </row>
    <row r="3" spans="1:8" x14ac:dyDescent="0.2">
      <c r="A3" s="56"/>
      <c r="B3" s="771">
        <f>INDICE!A3</f>
        <v>44682</v>
      </c>
      <c r="C3" s="770">
        <v>41671</v>
      </c>
      <c r="D3" s="770" t="s">
        <v>115</v>
      </c>
      <c r="E3" s="770"/>
      <c r="F3" s="770" t="s">
        <v>116</v>
      </c>
      <c r="G3" s="770"/>
      <c r="H3" s="770"/>
    </row>
    <row r="4" spans="1:8" ht="25.5" x14ac:dyDescent="0.2">
      <c r="A4" s="66"/>
      <c r="B4" s="184" t="s">
        <v>54</v>
      </c>
      <c r="C4" s="185" t="s">
        <v>421</v>
      </c>
      <c r="D4" s="184" t="s">
        <v>54</v>
      </c>
      <c r="E4" s="185" t="s">
        <v>421</v>
      </c>
      <c r="F4" s="184" t="s">
        <v>54</v>
      </c>
      <c r="G4" s="186" t="s">
        <v>421</v>
      </c>
      <c r="H4" s="185" t="s">
        <v>106</v>
      </c>
    </row>
    <row r="5" spans="1:8" ht="15" x14ac:dyDescent="0.25">
      <c r="A5" s="512" t="s">
        <v>346</v>
      </c>
      <c r="B5" s="585">
        <v>5.1226750184699998</v>
      </c>
      <c r="C5" s="446">
        <v>136.72558580420002</v>
      </c>
      <c r="D5" s="513">
        <v>21.954849825018002</v>
      </c>
      <c r="E5" s="514">
        <v>104.15709423935948</v>
      </c>
      <c r="F5" s="515">
        <v>41.048889658226003</v>
      </c>
      <c r="G5" s="514">
        <v>58.213671514524215</v>
      </c>
      <c r="H5" s="586">
        <v>8.8121840187550493</v>
      </c>
    </row>
    <row r="6" spans="1:8" ht="15" x14ac:dyDescent="0.25">
      <c r="A6" s="512" t="s">
        <v>347</v>
      </c>
      <c r="B6" s="585">
        <v>0</v>
      </c>
      <c r="C6" s="528">
        <v>-100</v>
      </c>
      <c r="D6" s="516">
        <v>0</v>
      </c>
      <c r="E6" s="519">
        <v>-100</v>
      </c>
      <c r="F6" s="518">
        <v>7.9432159999999996</v>
      </c>
      <c r="G6" s="519">
        <v>-89.07293086937527</v>
      </c>
      <c r="H6" s="587">
        <v>1.7052125325560985</v>
      </c>
    </row>
    <row r="7" spans="1:8" ht="15" x14ac:dyDescent="0.25">
      <c r="A7" s="512" t="s">
        <v>525</v>
      </c>
      <c r="B7" s="585">
        <v>25.652000000000001</v>
      </c>
      <c r="C7" s="528">
        <v>-24.137931034482758</v>
      </c>
      <c r="D7" s="516">
        <v>123.596</v>
      </c>
      <c r="E7" s="528">
        <v>-28.859060402684555</v>
      </c>
      <c r="F7" s="518">
        <v>311.322</v>
      </c>
      <c r="G7" s="517">
        <v>-17.157927396835237</v>
      </c>
      <c r="H7" s="588">
        <v>66.833153732748769</v>
      </c>
    </row>
    <row r="8" spans="1:8" ht="15" x14ac:dyDescent="0.25">
      <c r="A8" s="512" t="s">
        <v>535</v>
      </c>
      <c r="B8" s="585">
        <v>10.01519</v>
      </c>
      <c r="C8" s="528">
        <v>7.0984099689992837</v>
      </c>
      <c r="D8" s="597">
        <v>45.516540000000006</v>
      </c>
      <c r="E8" s="519">
        <v>13.481092692578519</v>
      </c>
      <c r="F8" s="518">
        <v>105.50560000000002</v>
      </c>
      <c r="G8" s="519">
        <v>5.9672143792790306</v>
      </c>
      <c r="H8" s="588">
        <v>22.649449715940086</v>
      </c>
    </row>
    <row r="9" spans="1:8" x14ac:dyDescent="0.2">
      <c r="A9" s="520" t="s">
        <v>186</v>
      </c>
      <c r="B9" s="521">
        <v>40.789865018469996</v>
      </c>
      <c r="C9" s="522">
        <v>-24.237956437287068</v>
      </c>
      <c r="D9" s="523">
        <v>191.06738982501798</v>
      </c>
      <c r="E9" s="522">
        <v>-27.97933653985249</v>
      </c>
      <c r="F9" s="523">
        <v>465.81970565822598</v>
      </c>
      <c r="G9" s="522">
        <v>-18.847365771700748</v>
      </c>
      <c r="H9" s="522">
        <v>100</v>
      </c>
    </row>
    <row r="10" spans="1:8" x14ac:dyDescent="0.2">
      <c r="A10" s="568" t="s">
        <v>247</v>
      </c>
      <c r="B10" s="508">
        <f>B9/'Consumo de gas natural'!B8*100</f>
        <v>0.15702509872411199</v>
      </c>
      <c r="C10" s="75"/>
      <c r="D10" s="97">
        <f>D9/'Consumo de gas natural'!D8*100</f>
        <v>0.11700289838577885</v>
      </c>
      <c r="E10" s="75"/>
      <c r="F10" s="97">
        <f>F9/'Consumo de gas natural'!F8*100</f>
        <v>0.12156560746248105</v>
      </c>
      <c r="G10" s="190"/>
      <c r="H10" s="509"/>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7"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21" priority="27" operator="equal">
      <formula>0</formula>
    </cfRule>
    <cfRule type="cellIs" dxfId="20" priority="30" operator="between">
      <formula>-0.49</formula>
      <formula>0.49</formula>
    </cfRule>
  </conditionalFormatting>
  <conditionalFormatting sqref="B19:B24">
    <cfRule type="cellIs" dxfId="19" priority="29" operator="between">
      <formula>0.00001</formula>
      <formula>0.499</formula>
    </cfRule>
  </conditionalFormatting>
  <conditionalFormatting sqref="D7">
    <cfRule type="cellIs" dxfId="18" priority="25" operator="equal">
      <formula>0</formula>
    </cfRule>
    <cfRule type="cellIs" dxfId="17" priority="26" operator="between">
      <formula>-0.49</formula>
      <formula>0.49</formula>
    </cfRule>
  </conditionalFormatting>
  <conditionalFormatting sqref="C7">
    <cfRule type="cellIs" dxfId="16" priority="18" operator="equal">
      <formula>0</formula>
    </cfRule>
    <cfRule type="cellIs" dxfId="15" priority="19" operator="between">
      <formula>-0.49</formula>
      <formula>0.49</formula>
    </cfRule>
  </conditionalFormatting>
  <conditionalFormatting sqref="E7">
    <cfRule type="cellIs" dxfId="14" priority="14" operator="equal">
      <formula>0</formula>
    </cfRule>
    <cfRule type="cellIs" dxfId="13" priority="15" operator="between">
      <formula>-0.49</formula>
      <formula>0.49</formula>
    </cfRule>
  </conditionalFormatting>
  <conditionalFormatting sqref="B6">
    <cfRule type="cellIs" dxfId="12" priority="12" operator="equal">
      <formula>0</formula>
    </cfRule>
    <cfRule type="cellIs" dxfId="11" priority="13" operator="between">
      <formula>-0.49</formula>
      <formula>0.49</formula>
    </cfRule>
  </conditionalFormatting>
  <conditionalFormatting sqref="B5">
    <cfRule type="cellIs" dxfId="10" priority="1" operator="equal">
      <formula>0</formula>
    </cfRule>
    <cfRule type="cellIs" dxfId="9"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AL277"/>
  <sheetViews>
    <sheetView workbookViewId="0">
      <selection activeCell="C16" sqref="C16"/>
    </sheetView>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466</v>
      </c>
    </row>
    <row r="3" spans="1:5" x14ac:dyDescent="0.2">
      <c r="A3" s="236" t="s">
        <v>349</v>
      </c>
      <c r="B3" s="237"/>
      <c r="C3" s="238"/>
      <c r="D3" s="236" t="s">
        <v>350</v>
      </c>
      <c r="E3" s="237"/>
    </row>
    <row r="4" spans="1:5" x14ac:dyDescent="0.2">
      <c r="A4" s="145" t="s">
        <v>351</v>
      </c>
      <c r="B4" s="171">
        <v>36686.684405018474</v>
      </c>
      <c r="C4" s="239"/>
      <c r="D4" s="145" t="s">
        <v>352</v>
      </c>
      <c r="E4" s="171">
        <v>7400.4260499999982</v>
      </c>
    </row>
    <row r="5" spans="1:5" x14ac:dyDescent="0.2">
      <c r="A5" s="18" t="s">
        <v>353</v>
      </c>
      <c r="B5" s="240">
        <v>40.789865018469996</v>
      </c>
      <c r="C5" s="239"/>
      <c r="D5" s="18" t="s">
        <v>354</v>
      </c>
      <c r="E5" s="241">
        <v>7400.4260499999982</v>
      </c>
    </row>
    <row r="6" spans="1:5" x14ac:dyDescent="0.2">
      <c r="A6" s="18" t="s">
        <v>355</v>
      </c>
      <c r="B6" s="240">
        <v>28431.412650000002</v>
      </c>
      <c r="C6" s="239"/>
      <c r="D6" s="145" t="s">
        <v>357</v>
      </c>
      <c r="E6" s="171">
        <v>25976.653000000002</v>
      </c>
    </row>
    <row r="7" spans="1:5" x14ac:dyDescent="0.2">
      <c r="A7" s="18" t="s">
        <v>356</v>
      </c>
      <c r="B7" s="240">
        <v>8214.4818900000009</v>
      </c>
      <c r="C7" s="239"/>
      <c r="D7" s="18" t="s">
        <v>358</v>
      </c>
      <c r="E7" s="241">
        <v>17675.707999999999</v>
      </c>
    </row>
    <row r="8" spans="1:5" x14ac:dyDescent="0.2">
      <c r="A8" s="448"/>
      <c r="B8" s="449"/>
      <c r="C8" s="239"/>
      <c r="D8" s="18" t="s">
        <v>359</v>
      </c>
      <c r="E8" s="241">
        <v>7490.902</v>
      </c>
    </row>
    <row r="9" spans="1:5" x14ac:dyDescent="0.2">
      <c r="A9" s="145" t="s">
        <v>256</v>
      </c>
      <c r="B9" s="171">
        <v>-3100</v>
      </c>
      <c r="C9" s="239"/>
      <c r="D9" s="18" t="s">
        <v>360</v>
      </c>
      <c r="E9" s="241">
        <v>810.04300000000001</v>
      </c>
    </row>
    <row r="10" spans="1:5" x14ac:dyDescent="0.2">
      <c r="A10" s="18"/>
      <c r="B10" s="240"/>
      <c r="C10" s="239"/>
      <c r="D10" s="145" t="s">
        <v>361</v>
      </c>
      <c r="E10" s="171">
        <v>209.60535501847335</v>
      </c>
    </row>
    <row r="11" spans="1:5" x14ac:dyDescent="0.2">
      <c r="A11" s="173" t="s">
        <v>114</v>
      </c>
      <c r="B11" s="174">
        <v>33586.684405018474</v>
      </c>
      <c r="C11" s="239"/>
      <c r="D11" s="173" t="s">
        <v>114</v>
      </c>
      <c r="E11" s="174">
        <v>33586.684405018474</v>
      </c>
    </row>
    <row r="12" spans="1:5" x14ac:dyDescent="0.2">
      <c r="A12" s="1"/>
      <c r="B12" s="1"/>
      <c r="C12" s="239"/>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AG264"/>
  <sheetViews>
    <sheetView workbookViewId="0">
      <selection activeCell="F1" sqref="A1:XFD1"/>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58" t="s">
        <v>492</v>
      </c>
      <c r="B1" s="758"/>
      <c r="C1" s="758"/>
      <c r="D1" s="758"/>
      <c r="E1" s="758"/>
      <c r="F1" s="192"/>
    </row>
    <row r="2" spans="1:8" x14ac:dyDescent="0.2">
      <c r="A2" s="759"/>
      <c r="B2" s="759"/>
      <c r="C2" s="759"/>
      <c r="D2" s="759"/>
      <c r="E2" s="759"/>
      <c r="H2" s="55" t="s">
        <v>362</v>
      </c>
    </row>
    <row r="3" spans="1:8" x14ac:dyDescent="0.2">
      <c r="A3" s="56"/>
      <c r="B3" s="56"/>
      <c r="C3" s="634" t="s">
        <v>491</v>
      </c>
      <c r="D3" s="634" t="s">
        <v>583</v>
      </c>
      <c r="E3" s="634" t="s">
        <v>648</v>
      </c>
      <c r="F3" s="634" t="s">
        <v>583</v>
      </c>
      <c r="G3" s="634" t="s">
        <v>647</v>
      </c>
      <c r="H3" s="634" t="s">
        <v>583</v>
      </c>
    </row>
    <row r="4" spans="1:8" ht="15" x14ac:dyDescent="0.25">
      <c r="A4" s="649">
        <v>2017</v>
      </c>
      <c r="B4" s="632" t="s">
        <v>509</v>
      </c>
      <c r="C4" s="638" t="s">
        <v>509</v>
      </c>
      <c r="D4" s="638" t="s">
        <v>509</v>
      </c>
      <c r="E4" s="638" t="s">
        <v>509</v>
      </c>
      <c r="F4" s="638" t="s">
        <v>509</v>
      </c>
      <c r="G4" s="638" t="s">
        <v>509</v>
      </c>
      <c r="H4" s="638" t="s">
        <v>509</v>
      </c>
    </row>
    <row r="5" spans="1:8" ht="15" x14ac:dyDescent="0.25">
      <c r="A5" s="682" t="s">
        <v>509</v>
      </c>
      <c r="B5" s="1" t="s">
        <v>667</v>
      </c>
      <c r="C5" s="242">
        <v>8.4754970299999979</v>
      </c>
      <c r="D5" s="450">
        <v>3.0915500917802441</v>
      </c>
      <c r="E5" s="242">
        <v>6.58015303</v>
      </c>
      <c r="F5" s="450">
        <v>3.8192370956730866</v>
      </c>
      <c r="G5" s="242" t="s">
        <v>142</v>
      </c>
      <c r="H5" s="450" t="s">
        <v>142</v>
      </c>
    </row>
    <row r="6" spans="1:8" ht="15" x14ac:dyDescent="0.25">
      <c r="A6" s="682" t="s">
        <v>509</v>
      </c>
      <c r="B6" s="1" t="s">
        <v>668</v>
      </c>
      <c r="C6" s="242">
        <v>8.6130582999999987</v>
      </c>
      <c r="D6" s="450">
        <v>1.6230466427288794</v>
      </c>
      <c r="E6" s="242">
        <v>6.7177142999999999</v>
      </c>
      <c r="F6" s="450">
        <v>2.0905481889681821</v>
      </c>
      <c r="G6" s="242" t="s">
        <v>142</v>
      </c>
      <c r="H6" s="450" t="s">
        <v>142</v>
      </c>
    </row>
    <row r="7" spans="1:8" ht="15" x14ac:dyDescent="0.25">
      <c r="A7" s="682" t="s">
        <v>509</v>
      </c>
      <c r="B7" s="1" t="s">
        <v>670</v>
      </c>
      <c r="C7" s="242">
        <v>8.5372844699999977</v>
      </c>
      <c r="D7" s="450">
        <v>-0.87975522004769258</v>
      </c>
      <c r="E7" s="242">
        <v>6.6419404700000007</v>
      </c>
      <c r="F7" s="450">
        <v>-1.1279704169616036</v>
      </c>
      <c r="G7" s="242" t="s">
        <v>142</v>
      </c>
      <c r="H7" s="450" t="s">
        <v>142</v>
      </c>
    </row>
    <row r="8" spans="1:8" ht="15" x14ac:dyDescent="0.25">
      <c r="A8" s="682" t="s">
        <v>509</v>
      </c>
      <c r="B8" s="1" t="s">
        <v>669</v>
      </c>
      <c r="C8" s="242">
        <v>8.4378188399999985</v>
      </c>
      <c r="D8" s="450">
        <v>-1.1650733948191752</v>
      </c>
      <c r="E8" s="242">
        <v>6.5424748399999997</v>
      </c>
      <c r="F8" s="450">
        <v>-1.4975387155193964</v>
      </c>
      <c r="G8" s="242" t="s">
        <v>142</v>
      </c>
      <c r="H8" s="450" t="s">
        <v>142</v>
      </c>
    </row>
    <row r="9" spans="1:8" ht="15" x14ac:dyDescent="0.25">
      <c r="A9" s="649">
        <v>2018</v>
      </c>
      <c r="B9" s="632" t="s">
        <v>509</v>
      </c>
      <c r="C9" s="638" t="s">
        <v>509</v>
      </c>
      <c r="D9" s="638" t="s">
        <v>509</v>
      </c>
      <c r="E9" s="638" t="s">
        <v>509</v>
      </c>
      <c r="F9" s="638" t="s">
        <v>509</v>
      </c>
      <c r="G9" s="638" t="s">
        <v>509</v>
      </c>
      <c r="H9" s="638" t="s">
        <v>509</v>
      </c>
    </row>
    <row r="10" spans="1:8" ht="15" x14ac:dyDescent="0.25">
      <c r="A10" s="682" t="s">
        <v>509</v>
      </c>
      <c r="B10" s="1" t="s">
        <v>667</v>
      </c>
      <c r="C10" s="242">
        <v>8.8541459599999985</v>
      </c>
      <c r="D10" s="450">
        <v>4.9340608976620333</v>
      </c>
      <c r="E10" s="242">
        <v>6.9721119600000003</v>
      </c>
      <c r="F10" s="450">
        <v>6.5668899079786245</v>
      </c>
      <c r="G10" s="242" t="s">
        <v>142</v>
      </c>
      <c r="H10" s="450" t="s">
        <v>142</v>
      </c>
    </row>
    <row r="11" spans="1:8" ht="15" x14ac:dyDescent="0.25">
      <c r="A11" s="682" t="s">
        <v>509</v>
      </c>
      <c r="B11" s="1" t="s">
        <v>668</v>
      </c>
      <c r="C11" s="242">
        <v>8.6007973699999987</v>
      </c>
      <c r="D11" s="450">
        <v>-2.8613554728433672</v>
      </c>
      <c r="E11" s="242">
        <v>6.7187633700000005</v>
      </c>
      <c r="F11" s="450">
        <v>-3.6337424220020682</v>
      </c>
      <c r="G11" s="242" t="s">
        <v>142</v>
      </c>
      <c r="H11" s="450" t="s">
        <v>142</v>
      </c>
    </row>
    <row r="12" spans="1:8" ht="15" x14ac:dyDescent="0.25">
      <c r="A12" s="682" t="s">
        <v>509</v>
      </c>
      <c r="B12" s="1" t="s">
        <v>670</v>
      </c>
      <c r="C12" s="242">
        <v>8.8592170699999997</v>
      </c>
      <c r="D12" s="450">
        <v>3.0046016535790225</v>
      </c>
      <c r="E12" s="242">
        <v>6.9771830700000006</v>
      </c>
      <c r="F12" s="450">
        <v>3.8462390438376182</v>
      </c>
      <c r="G12" s="242" t="s">
        <v>142</v>
      </c>
      <c r="H12" s="450" t="s">
        <v>142</v>
      </c>
    </row>
    <row r="13" spans="1:8" ht="15" x14ac:dyDescent="0.25">
      <c r="A13" s="682" t="s">
        <v>509</v>
      </c>
      <c r="B13" s="1" t="s">
        <v>669</v>
      </c>
      <c r="C13" s="242">
        <v>9.4778791799999986</v>
      </c>
      <c r="D13" s="450">
        <v>6.9832594134641628</v>
      </c>
      <c r="E13" s="242">
        <v>7.5958451799999995</v>
      </c>
      <c r="F13" s="450">
        <v>8.8669324538735204</v>
      </c>
      <c r="G13" s="242" t="s">
        <v>142</v>
      </c>
      <c r="H13" s="450" t="s">
        <v>142</v>
      </c>
    </row>
    <row r="14" spans="1:8" ht="15" x14ac:dyDescent="0.25">
      <c r="A14" s="649">
        <v>2019</v>
      </c>
      <c r="B14" s="632" t="s">
        <v>509</v>
      </c>
      <c r="C14" s="638" t="s">
        <v>509</v>
      </c>
      <c r="D14" s="638" t="s">
        <v>509</v>
      </c>
      <c r="E14" s="638" t="s">
        <v>509</v>
      </c>
      <c r="F14" s="638" t="s">
        <v>509</v>
      </c>
      <c r="G14" s="638" t="s">
        <v>509</v>
      </c>
      <c r="H14" s="638" t="s">
        <v>509</v>
      </c>
    </row>
    <row r="15" spans="1:8" ht="15" x14ac:dyDescent="0.25">
      <c r="A15" s="682" t="s">
        <v>509</v>
      </c>
      <c r="B15" s="1" t="s">
        <v>667</v>
      </c>
      <c r="C15" s="242">
        <v>9.1141193000000005</v>
      </c>
      <c r="D15" s="450">
        <v>-3.8379881521131418</v>
      </c>
      <c r="E15" s="242">
        <v>7.2296652999999997</v>
      </c>
      <c r="F15" s="450">
        <v>-4.8207917792237023</v>
      </c>
      <c r="G15" s="242" t="s">
        <v>142</v>
      </c>
      <c r="H15" s="450" t="s">
        <v>142</v>
      </c>
    </row>
    <row r="16" spans="1:8" ht="15" x14ac:dyDescent="0.25">
      <c r="A16" s="682" t="s">
        <v>509</v>
      </c>
      <c r="B16" s="1" t="s">
        <v>668</v>
      </c>
      <c r="C16" s="242">
        <v>8.6282825199999991</v>
      </c>
      <c r="D16" s="450">
        <v>-5.3305949155175245</v>
      </c>
      <c r="E16" s="242">
        <v>6.7438285199999992</v>
      </c>
      <c r="F16" s="450">
        <v>-6.7200452557603256</v>
      </c>
      <c r="G16" s="242" t="s">
        <v>142</v>
      </c>
      <c r="H16" s="450" t="s">
        <v>142</v>
      </c>
    </row>
    <row r="17" spans="1:8" ht="15" x14ac:dyDescent="0.25">
      <c r="A17" s="649">
        <v>2020</v>
      </c>
      <c r="B17" s="632" t="s">
        <v>509</v>
      </c>
      <c r="C17" s="638" t="s">
        <v>509</v>
      </c>
      <c r="D17" s="638" t="s">
        <v>509</v>
      </c>
      <c r="E17" s="638" t="s">
        <v>509</v>
      </c>
      <c r="F17" s="638" t="s">
        <v>509</v>
      </c>
      <c r="G17" s="638" t="s">
        <v>509</v>
      </c>
      <c r="H17" s="638" t="s">
        <v>509</v>
      </c>
    </row>
    <row r="18" spans="1:8" ht="15" x14ac:dyDescent="0.25">
      <c r="A18" s="682" t="s">
        <v>509</v>
      </c>
      <c r="B18" s="1" t="s">
        <v>667</v>
      </c>
      <c r="C18" s="242">
        <v>8.3495372399999983</v>
      </c>
      <c r="D18" s="450">
        <v>-3.2305998250970669</v>
      </c>
      <c r="E18" s="242">
        <v>6.4662932399999997</v>
      </c>
      <c r="F18" s="450">
        <v>-4.1153964573227242</v>
      </c>
      <c r="G18" s="242" t="s">
        <v>142</v>
      </c>
      <c r="H18" s="450" t="s">
        <v>142</v>
      </c>
    </row>
    <row r="19" spans="1:8" ht="15" x14ac:dyDescent="0.25">
      <c r="A19" s="682" t="s">
        <v>509</v>
      </c>
      <c r="B19" s="1" t="s">
        <v>670</v>
      </c>
      <c r="C19" s="242">
        <v>7.9797079999999987</v>
      </c>
      <c r="D19" s="450">
        <v>-4.4293381701235424</v>
      </c>
      <c r="E19" s="242">
        <v>6.0964640000000001</v>
      </c>
      <c r="F19" s="450">
        <v>-5.7193391371777569</v>
      </c>
      <c r="G19" s="242" t="s">
        <v>142</v>
      </c>
      <c r="H19" s="450" t="s">
        <v>142</v>
      </c>
    </row>
    <row r="20" spans="1:8" s="1" customFormat="1" ht="15" x14ac:dyDescent="0.25">
      <c r="A20" s="682" t="s">
        <v>509</v>
      </c>
      <c r="B20" s="1" t="s">
        <v>669</v>
      </c>
      <c r="C20" s="242">
        <v>7.7840267999999995</v>
      </c>
      <c r="D20" s="450">
        <v>-2.452235094316725</v>
      </c>
      <c r="E20" s="242">
        <v>5.7697397999999991</v>
      </c>
      <c r="F20" s="450">
        <v>-5.3592410288980794</v>
      </c>
      <c r="G20" s="242" t="s">
        <v>142</v>
      </c>
      <c r="H20" s="450" t="s">
        <v>142</v>
      </c>
    </row>
    <row r="21" spans="1:8" s="1" customFormat="1" ht="15" x14ac:dyDescent="0.25">
      <c r="A21" s="649">
        <v>2021</v>
      </c>
      <c r="B21" s="632" t="s">
        <v>509</v>
      </c>
      <c r="C21" s="638" t="s">
        <v>509</v>
      </c>
      <c r="D21" s="638" t="s">
        <v>509</v>
      </c>
      <c r="E21" s="638" t="s">
        <v>509</v>
      </c>
      <c r="F21" s="638" t="s">
        <v>509</v>
      </c>
      <c r="G21" s="638" t="s">
        <v>509</v>
      </c>
      <c r="H21" s="638" t="s">
        <v>509</v>
      </c>
    </row>
    <row r="22" spans="1:8" s="1" customFormat="1" ht="15" x14ac:dyDescent="0.25">
      <c r="A22" s="682" t="s">
        <v>509</v>
      </c>
      <c r="B22" s="1" t="s">
        <v>667</v>
      </c>
      <c r="C22" s="242">
        <v>8.1517022399999988</v>
      </c>
      <c r="D22" s="450">
        <v>4.7234606129567709</v>
      </c>
      <c r="E22" s="242">
        <v>6.1374152400000002</v>
      </c>
      <c r="F22" s="450">
        <v>6.3724787034590564</v>
      </c>
      <c r="G22" s="242" t="s">
        <v>142</v>
      </c>
      <c r="H22" s="450" t="s">
        <v>142</v>
      </c>
    </row>
    <row r="23" spans="1:8" s="1" customFormat="1" ht="15" x14ac:dyDescent="0.25">
      <c r="A23" s="682" t="s">
        <v>509</v>
      </c>
      <c r="B23" s="1" t="s">
        <v>670</v>
      </c>
      <c r="C23" s="242">
        <v>8.3919162799999985</v>
      </c>
      <c r="D23" s="450">
        <v>2.9467960547096692</v>
      </c>
      <c r="E23" s="242">
        <v>6.3776292799999998</v>
      </c>
      <c r="F23" s="450">
        <v>3.9139284308877831</v>
      </c>
      <c r="G23" s="242" t="s">
        <v>142</v>
      </c>
      <c r="H23" s="450" t="s">
        <v>142</v>
      </c>
    </row>
    <row r="24" spans="1:8" s="1" customFormat="1" ht="15" x14ac:dyDescent="0.25">
      <c r="A24" s="682" t="s">
        <v>509</v>
      </c>
      <c r="B24" s="1" t="s">
        <v>669</v>
      </c>
      <c r="C24" s="242">
        <v>8.3238000000000003</v>
      </c>
      <c r="D24" s="450">
        <v>-0.81</v>
      </c>
      <c r="E24" s="242">
        <v>7.1341999999999999</v>
      </c>
      <c r="F24" s="450">
        <v>11.86</v>
      </c>
      <c r="G24" s="242">
        <v>6.7427999999999999</v>
      </c>
      <c r="H24" s="450" t="s">
        <v>142</v>
      </c>
    </row>
    <row r="25" spans="1:8" s="1" customFormat="1" ht="15" x14ac:dyDescent="0.25">
      <c r="A25" s="649">
        <v>2022</v>
      </c>
      <c r="B25" s="632" t="s">
        <v>509</v>
      </c>
      <c r="C25" s="638" t="s">
        <v>509</v>
      </c>
      <c r="D25" s="638" t="s">
        <v>509</v>
      </c>
      <c r="E25" s="638" t="s">
        <v>509</v>
      </c>
      <c r="F25" s="638" t="s">
        <v>509</v>
      </c>
      <c r="G25" s="638" t="s">
        <v>509</v>
      </c>
      <c r="H25" s="638" t="s">
        <v>509</v>
      </c>
    </row>
    <row r="26" spans="1:8" s="1" customFormat="1" ht="15" x14ac:dyDescent="0.25">
      <c r="A26" s="725" t="s">
        <v>509</v>
      </c>
      <c r="B26" s="191" t="s">
        <v>667</v>
      </c>
      <c r="C26" s="726">
        <v>8.7993390099999989</v>
      </c>
      <c r="D26" s="727">
        <v>5.712735698136596</v>
      </c>
      <c r="E26" s="726">
        <v>7.6110379399999983</v>
      </c>
      <c r="F26" s="727">
        <v>6.6834530348602481</v>
      </c>
      <c r="G26" s="726">
        <v>7.2198340499999993</v>
      </c>
      <c r="H26" s="727">
        <v>7.0746595149630291</v>
      </c>
    </row>
    <row r="27" spans="1:8" s="1" customFormat="1" ht="15" x14ac:dyDescent="0.25">
      <c r="A27" s="722" t="s">
        <v>509</v>
      </c>
      <c r="B27" s="212" t="s">
        <v>668</v>
      </c>
      <c r="C27" s="723">
        <v>9.3430694499999998</v>
      </c>
      <c r="D27" s="724">
        <v>6.1792191365974087</v>
      </c>
      <c r="E27" s="723">
        <v>8.154769589999999</v>
      </c>
      <c r="F27" s="724">
        <v>7.1439881693718217</v>
      </c>
      <c r="G27" s="723">
        <v>7.7635644899999985</v>
      </c>
      <c r="H27" s="724">
        <v>7.5310656205456574</v>
      </c>
    </row>
    <row r="28" spans="1:8" s="1" customFormat="1" x14ac:dyDescent="0.2">
      <c r="A28" s="80" t="s">
        <v>258</v>
      </c>
      <c r="H28" s="161" t="s">
        <v>570</v>
      </c>
    </row>
    <row r="29" spans="1:8" s="1" customFormat="1" x14ac:dyDescent="0.2">
      <c r="A29" s="80" t="s">
        <v>691</v>
      </c>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68">
        <f>INDICE!A3</f>
        <v>44682</v>
      </c>
      <c r="C3" s="769"/>
      <c r="D3" s="769" t="s">
        <v>115</v>
      </c>
      <c r="E3" s="769"/>
      <c r="F3" s="769" t="s">
        <v>116</v>
      </c>
      <c r="G3" s="769"/>
      <c r="H3" s="769"/>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7">
        <v>133.16065000000003</v>
      </c>
      <c r="C5" s="72">
        <v>23.826969300435017</v>
      </c>
      <c r="D5" s="71">
        <v>860.54395000000011</v>
      </c>
      <c r="E5" s="72">
        <v>8.1652865183525964</v>
      </c>
      <c r="F5" s="71">
        <v>1865.96831</v>
      </c>
      <c r="G5" s="72">
        <v>-2.4162645291693385</v>
      </c>
      <c r="H5" s="310">
        <v>3.3192428496821087</v>
      </c>
      <c r="I5"/>
    </row>
    <row r="6" spans="1:9" ht="14.25" x14ac:dyDescent="0.2">
      <c r="A6" s="3" t="s">
        <v>48</v>
      </c>
      <c r="B6" s="308">
        <v>478.68688000000054</v>
      </c>
      <c r="C6" s="59">
        <v>10.589890212903089</v>
      </c>
      <c r="D6" s="58">
        <v>2195.4750600000011</v>
      </c>
      <c r="E6" s="59">
        <v>21.279153356604759</v>
      </c>
      <c r="F6" s="58">
        <v>5633.1766199999984</v>
      </c>
      <c r="G6" s="59">
        <v>20.800230263367151</v>
      </c>
      <c r="H6" s="311">
        <v>10.020470935506628</v>
      </c>
      <c r="I6"/>
    </row>
    <row r="7" spans="1:9" ht="14.25" x14ac:dyDescent="0.2">
      <c r="A7" s="3" t="s">
        <v>49</v>
      </c>
      <c r="B7" s="308">
        <v>530.03401000000008</v>
      </c>
      <c r="C7" s="59">
        <v>200.48333895616838</v>
      </c>
      <c r="D7" s="58">
        <v>2113.8350299999997</v>
      </c>
      <c r="E7" s="59">
        <v>214.67171953172115</v>
      </c>
      <c r="F7" s="58">
        <v>4783.4374799999996</v>
      </c>
      <c r="G7" s="59">
        <v>169.14535249277168</v>
      </c>
      <c r="H7" s="311">
        <v>8.5089283495877819</v>
      </c>
      <c r="I7"/>
    </row>
    <row r="8" spans="1:9" ht="14.25" x14ac:dyDescent="0.2">
      <c r="A8" s="3" t="s">
        <v>122</v>
      </c>
      <c r="B8" s="308">
        <v>2679.1203799999989</v>
      </c>
      <c r="C8" s="59">
        <v>6.2782518010745791</v>
      </c>
      <c r="D8" s="58">
        <v>13129.884050000001</v>
      </c>
      <c r="E8" s="59">
        <v>5.8835987981174638</v>
      </c>
      <c r="F8" s="58">
        <v>32034.014099999997</v>
      </c>
      <c r="G8" s="59">
        <v>8.6377221001131623</v>
      </c>
      <c r="H8" s="311">
        <v>56.983107204023653</v>
      </c>
      <c r="I8"/>
    </row>
    <row r="9" spans="1:9" ht="14.25" x14ac:dyDescent="0.2">
      <c r="A9" s="3" t="s">
        <v>123</v>
      </c>
      <c r="B9" s="308">
        <v>708.28926000000001</v>
      </c>
      <c r="C9" s="59">
        <v>46.282207047212452</v>
      </c>
      <c r="D9" s="58">
        <v>3095.4793100000002</v>
      </c>
      <c r="E9" s="59">
        <v>26.9040848129507</v>
      </c>
      <c r="F9" s="58">
        <v>6929.3962899999997</v>
      </c>
      <c r="G9" s="73">
        <v>18.204348950724388</v>
      </c>
      <c r="H9" s="311">
        <v>12.326227066630208</v>
      </c>
      <c r="I9"/>
    </row>
    <row r="10" spans="1:9" ht="14.25" x14ac:dyDescent="0.2">
      <c r="A10" s="3" t="s">
        <v>604</v>
      </c>
      <c r="B10" s="308">
        <v>494.51799999999997</v>
      </c>
      <c r="C10" s="336">
        <v>-3.1670447803707069</v>
      </c>
      <c r="D10" s="58">
        <v>2182.2319408333101</v>
      </c>
      <c r="E10" s="336">
        <v>-14.00298125277795</v>
      </c>
      <c r="F10" s="58">
        <v>4970.6925859068524</v>
      </c>
      <c r="G10" s="59">
        <v>-18.0169685706928</v>
      </c>
      <c r="H10" s="311">
        <v>8.8420235945696142</v>
      </c>
      <c r="I10"/>
    </row>
    <row r="11" spans="1:9" ht="14.25" x14ac:dyDescent="0.2">
      <c r="A11" s="60" t="s">
        <v>605</v>
      </c>
      <c r="B11" s="61">
        <v>5023.8091799999993</v>
      </c>
      <c r="C11" s="62">
        <v>18.695448277309225</v>
      </c>
      <c r="D11" s="61">
        <v>23577.449340833311</v>
      </c>
      <c r="E11" s="62">
        <v>14.150520303791026</v>
      </c>
      <c r="F11" s="61">
        <v>56216.685385906851</v>
      </c>
      <c r="G11" s="62">
        <v>12.964397649064944</v>
      </c>
      <c r="H11" s="62">
        <v>100</v>
      </c>
      <c r="I11"/>
    </row>
    <row r="12" spans="1:9" ht="14.25" x14ac:dyDescent="0.2">
      <c r="A12" s="3"/>
      <c r="B12" s="3"/>
      <c r="C12" s="3"/>
      <c r="D12" s="3"/>
      <c r="E12" s="3"/>
      <c r="F12" s="3"/>
      <c r="G12" s="3"/>
      <c r="H12" s="79" t="s">
        <v>220</v>
      </c>
      <c r="I12"/>
    </row>
    <row r="13" spans="1:9" ht="14.25" x14ac:dyDescent="0.2">
      <c r="A13" s="80" t="s">
        <v>478</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69" priority="8" operator="equal">
      <formula>0</formula>
    </cfRule>
  </conditionalFormatting>
  <conditionalFormatting sqref="E10">
    <cfRule type="cellIs" dxfId="268" priority="9" operator="between">
      <formula>0</formula>
      <formula>0.5</formula>
    </cfRule>
  </conditionalFormatting>
  <conditionalFormatting sqref="C10">
    <cfRule type="cellIs" dxfId="267" priority="7" operator="between">
      <formula>0</formula>
      <formula>0.5</formula>
    </cfRule>
  </conditionalFormatting>
  <conditionalFormatting sqref="C10">
    <cfRule type="cellIs" dxfId="266"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2021</v>
      </c>
      <c r="C3" s="145" t="s">
        <v>509</v>
      </c>
      <c r="D3" s="145" t="s">
        <v>509</v>
      </c>
      <c r="E3" s="145" t="s">
        <v>509</v>
      </c>
      <c r="F3" s="145" t="s">
        <v>509</v>
      </c>
      <c r="G3" s="145" t="s">
        <v>509</v>
      </c>
      <c r="H3" s="145" t="s">
        <v>509</v>
      </c>
      <c r="I3" s="145">
        <v>2022</v>
      </c>
      <c r="J3" s="145" t="s">
        <v>509</v>
      </c>
      <c r="K3" s="145" t="s">
        <v>509</v>
      </c>
      <c r="L3" s="145" t="s">
        <v>509</v>
      </c>
      <c r="M3" s="145" t="s">
        <v>509</v>
      </c>
    </row>
    <row r="4" spans="1:13" x14ac:dyDescent="0.2">
      <c r="B4" s="547">
        <v>44348</v>
      </c>
      <c r="C4" s="547">
        <v>44378</v>
      </c>
      <c r="D4" s="547">
        <v>44409</v>
      </c>
      <c r="E4" s="547">
        <v>44440</v>
      </c>
      <c r="F4" s="547">
        <v>44470</v>
      </c>
      <c r="G4" s="547">
        <v>44501</v>
      </c>
      <c r="H4" s="547">
        <v>44531</v>
      </c>
      <c r="I4" s="547">
        <v>44562</v>
      </c>
      <c r="J4" s="547">
        <v>44593</v>
      </c>
      <c r="K4" s="547">
        <v>44621</v>
      </c>
      <c r="L4" s="547">
        <v>44652</v>
      </c>
      <c r="M4" s="547">
        <v>44682</v>
      </c>
    </row>
    <row r="5" spans="1:13" x14ac:dyDescent="0.2">
      <c r="A5" s="562" t="s">
        <v>540</v>
      </c>
      <c r="B5" s="549">
        <v>3.2576363636363639</v>
      </c>
      <c r="C5" s="549">
        <v>3.8396190476190473</v>
      </c>
      <c r="D5" s="549">
        <v>4.0652727272727276</v>
      </c>
      <c r="E5" s="549">
        <v>5.1609047619047619</v>
      </c>
      <c r="F5" s="549">
        <v>5.5246666666666666</v>
      </c>
      <c r="G5" s="549">
        <v>5.0506500000000001</v>
      </c>
      <c r="H5" s="549">
        <v>3.7578181818181817</v>
      </c>
      <c r="I5" s="549">
        <v>4.3823999999999996</v>
      </c>
      <c r="J5" s="549">
        <v>4.6904210526315779</v>
      </c>
      <c r="K5" s="549">
        <v>4.8973478260869561</v>
      </c>
      <c r="L5" s="549">
        <v>6.5949</v>
      </c>
      <c r="M5" s="549">
        <v>8.1437619047619041</v>
      </c>
    </row>
    <row r="6" spans="1:13" x14ac:dyDescent="0.2">
      <c r="A6" s="18" t="s">
        <v>541</v>
      </c>
      <c r="B6" s="549">
        <v>72.249090909090924</v>
      </c>
      <c r="C6" s="549">
        <v>90.462727272727264</v>
      </c>
      <c r="D6" s="549">
        <v>109.64761904761906</v>
      </c>
      <c r="E6" s="549">
        <v>157.72499999999999</v>
      </c>
      <c r="F6" s="549">
        <v>207.20714285714288</v>
      </c>
      <c r="G6" s="549">
        <v>200.98863636363637</v>
      </c>
      <c r="H6" s="549">
        <v>276.63809523809522</v>
      </c>
      <c r="I6" s="549">
        <v>202.77249999999998</v>
      </c>
      <c r="J6" s="549">
        <v>189.36250000000001</v>
      </c>
      <c r="K6" s="549">
        <v>299.10869565217394</v>
      </c>
      <c r="L6" s="549">
        <v>172.56736842105263</v>
      </c>
      <c r="M6" s="549">
        <v>94.19047619047619</v>
      </c>
    </row>
    <row r="7" spans="1:13" x14ac:dyDescent="0.2">
      <c r="A7" s="524" t="s">
        <v>542</v>
      </c>
      <c r="B7" s="549">
        <v>29.239090909090908</v>
      </c>
      <c r="C7" s="549">
        <v>36.212727272727271</v>
      </c>
      <c r="D7" s="549">
        <v>44.306666666666665</v>
      </c>
      <c r="E7" s="549">
        <v>64.826363636363638</v>
      </c>
      <c r="F7" s="549">
        <v>87.698095238095249</v>
      </c>
      <c r="G7" s="549">
        <v>81.949090909090913</v>
      </c>
      <c r="H7" s="549">
        <v>113.03428571428573</v>
      </c>
      <c r="I7" s="549">
        <v>85.078000000000003</v>
      </c>
      <c r="J7" s="549">
        <v>80.030999999999992</v>
      </c>
      <c r="K7" s="549">
        <v>129.28086956521739</v>
      </c>
      <c r="L7" s="549">
        <v>101.24299999999999</v>
      </c>
      <c r="M7" s="589">
        <v>88.359523809523822</v>
      </c>
    </row>
    <row r="8" spans="1:13" x14ac:dyDescent="0.2">
      <c r="A8" s="448" t="s">
        <v>543</v>
      </c>
      <c r="B8" s="590">
        <v>28.896666666666661</v>
      </c>
      <c r="C8" s="590">
        <v>36.558709677419358</v>
      </c>
      <c r="D8" s="590">
        <v>44.841935483870984</v>
      </c>
      <c r="E8" s="590">
        <v>65.238</v>
      </c>
      <c r="F8" s="590">
        <v>86.793548387096806</v>
      </c>
      <c r="G8" s="590">
        <v>84.291000000000011</v>
      </c>
      <c r="H8" s="590">
        <v>111.13838709677421</v>
      </c>
      <c r="I8" s="590">
        <v>83.622580645161264</v>
      </c>
      <c r="J8" s="590">
        <v>81.350714285714275</v>
      </c>
      <c r="K8" s="590">
        <v>124.35516129032258</v>
      </c>
      <c r="L8" s="590">
        <v>87.852333333333334</v>
      </c>
      <c r="M8" s="590">
        <v>77.260645161290327</v>
      </c>
    </row>
    <row r="9" spans="1:13" x14ac:dyDescent="0.2">
      <c r="M9" s="161" t="s">
        <v>544</v>
      </c>
    </row>
    <row r="10" spans="1:13" x14ac:dyDescent="0.2">
      <c r="A10" s="451"/>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1"/>
  <sheetViews>
    <sheetView workbookViewId="0">
      <selection activeCell="G14" sqref="G14"/>
    </sheetView>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10">
        <f>INDICE!A3</f>
        <v>44682</v>
      </c>
      <c r="C3" s="811">
        <v>41671</v>
      </c>
      <c r="D3" s="810">
        <f>DATE(YEAR(B3),MONTH(B3)-1,1)</f>
        <v>44652</v>
      </c>
      <c r="E3" s="811"/>
      <c r="F3" s="810">
        <f>DATE(YEAR(B3)-1,MONTH(B3),1)</f>
        <v>44317</v>
      </c>
      <c r="G3" s="811"/>
      <c r="H3" s="761" t="s">
        <v>421</v>
      </c>
      <c r="I3" s="76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7">
        <f>D3</f>
        <v>44652</v>
      </c>
      <c r="I4" s="287">
        <f>F3</f>
        <v>44317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365</v>
      </c>
      <c r="B5" s="241">
        <v>5325.4219999999996</v>
      </c>
      <c r="C5" s="453">
        <v>36.056655581957394</v>
      </c>
      <c r="D5" s="241">
        <v>5198.8220000000001</v>
      </c>
      <c r="E5" s="453">
        <v>36.450008038346809</v>
      </c>
      <c r="F5" s="241">
        <v>5493.8729999999996</v>
      </c>
      <c r="G5" s="453">
        <v>32.554704456121506</v>
      </c>
      <c r="H5" s="639">
        <v>2.4351670436110231</v>
      </c>
      <c r="I5" s="247">
        <v>-3.0661611580755515</v>
      </c>
      <c r="K5" s="246"/>
    </row>
    <row r="6" spans="1:71" s="13" customFormat="1" ht="15" x14ac:dyDescent="0.2">
      <c r="A6" s="16" t="s">
        <v>117</v>
      </c>
      <c r="B6" s="241">
        <v>9444.1730000000007</v>
      </c>
      <c r="C6" s="453">
        <v>63.943344418042614</v>
      </c>
      <c r="D6" s="241">
        <v>9064.0609999999997</v>
      </c>
      <c r="E6" s="453">
        <v>63.549991961653198</v>
      </c>
      <c r="F6" s="241">
        <v>11381.946</v>
      </c>
      <c r="G6" s="453">
        <v>67.445295543878487</v>
      </c>
      <c r="H6" s="247">
        <v>4.1936169670526375</v>
      </c>
      <c r="I6" s="247">
        <v>-17.024970949607379</v>
      </c>
      <c r="K6" s="246"/>
    </row>
    <row r="7" spans="1:71" s="69" customFormat="1" ht="12.75" x14ac:dyDescent="0.2">
      <c r="A7" s="76" t="s">
        <v>114</v>
      </c>
      <c r="B7" s="77">
        <v>14769.594999999999</v>
      </c>
      <c r="C7" s="78">
        <v>100</v>
      </c>
      <c r="D7" s="77">
        <v>14262.883</v>
      </c>
      <c r="E7" s="78">
        <v>100</v>
      </c>
      <c r="F7" s="77">
        <v>16875.819</v>
      </c>
      <c r="G7" s="78">
        <v>100</v>
      </c>
      <c r="H7" s="78">
        <v>3.5526618286078593</v>
      </c>
      <c r="I7" s="640">
        <v>-12.480721676382048</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1" t="s">
        <v>493</v>
      </c>
      <c r="B9" s="244"/>
      <c r="C9" s="245"/>
      <c r="D9" s="244"/>
      <c r="E9" s="244"/>
      <c r="F9" s="244"/>
      <c r="G9" s="244"/>
      <c r="H9" s="244"/>
      <c r="I9" s="244"/>
      <c r="J9" s="244"/>
      <c r="K9" s="244"/>
      <c r="L9" s="244"/>
    </row>
    <row r="10" spans="1:71" x14ac:dyDescent="0.2">
      <c r="A10" s="452" t="s">
        <v>463</v>
      </c>
    </row>
    <row r="11" spans="1:71" x14ac:dyDescent="0.2">
      <c r="A11" s="451"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2"/>
  <sheetViews>
    <sheetView workbookViewId="0">
      <selection activeCell="H6" sqref="H6"/>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10">
        <f>INDICE!A3</f>
        <v>44682</v>
      </c>
      <c r="C3" s="811">
        <v>41671</v>
      </c>
      <c r="D3" s="810">
        <f>DATE(YEAR(B3),MONTH(B3)-1,1)</f>
        <v>44652</v>
      </c>
      <c r="E3" s="811"/>
      <c r="F3" s="810">
        <f>DATE(YEAR(B3)-1,MONTH(B3),1)</f>
        <v>44317</v>
      </c>
      <c r="G3" s="811"/>
      <c r="H3" s="761" t="s">
        <v>421</v>
      </c>
      <c r="I3" s="76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44652</v>
      </c>
      <c r="I4" s="287">
        <f>F3</f>
        <v>44317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465</v>
      </c>
      <c r="B5" s="241">
        <v>5579.5450000000001</v>
      </c>
      <c r="C5" s="453">
        <v>38.614561110977995</v>
      </c>
      <c r="D5" s="241">
        <v>5579.5450000000001</v>
      </c>
      <c r="E5" s="453">
        <v>39.942544278544723</v>
      </c>
      <c r="F5" s="241">
        <v>5827.3770000000004</v>
      </c>
      <c r="G5" s="453">
        <v>36.508943596578895</v>
      </c>
      <c r="H5" s="477" t="s">
        <v>142</v>
      </c>
      <c r="I5" s="73">
        <v>-4.252891137813811</v>
      </c>
      <c r="K5" s="246"/>
    </row>
    <row r="6" spans="1:71" s="13" customFormat="1" ht="15" x14ac:dyDescent="0.2">
      <c r="A6" s="16" t="s">
        <v>515</v>
      </c>
      <c r="B6" s="241">
        <v>8869.7840599999945</v>
      </c>
      <c r="C6" s="453">
        <v>61.385438889022005</v>
      </c>
      <c r="D6" s="241">
        <v>8389.3823699999939</v>
      </c>
      <c r="E6" s="453">
        <v>60.057455721455277</v>
      </c>
      <c r="F6" s="241">
        <v>10134.12839</v>
      </c>
      <c r="G6" s="453">
        <v>63.491056403421112</v>
      </c>
      <c r="H6" s="402">
        <v>5.7263058090890304</v>
      </c>
      <c r="I6" s="402">
        <v>-12.47610333462536</v>
      </c>
      <c r="K6" s="246"/>
    </row>
    <row r="7" spans="1:71" s="69" customFormat="1" ht="12.75" x14ac:dyDescent="0.2">
      <c r="A7" s="76" t="s">
        <v>114</v>
      </c>
      <c r="B7" s="77">
        <v>14449.329059999995</v>
      </c>
      <c r="C7" s="78">
        <v>100</v>
      </c>
      <c r="D7" s="77">
        <v>13968.927369999994</v>
      </c>
      <c r="E7" s="78">
        <v>100</v>
      </c>
      <c r="F7" s="77">
        <v>15961.50539</v>
      </c>
      <c r="G7" s="78">
        <v>100</v>
      </c>
      <c r="H7" s="78">
        <v>3.4390735757687656</v>
      </c>
      <c r="I7" s="78">
        <v>-9.4738954318644364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1" t="s">
        <v>493</v>
      </c>
    </row>
    <row r="10" spans="1:71" x14ac:dyDescent="0.2">
      <c r="A10" s="451" t="s">
        <v>463</v>
      </c>
    </row>
    <row r="11" spans="1:71" x14ac:dyDescent="0.2">
      <c r="A11" s="437" t="s">
        <v>532</v>
      </c>
    </row>
    <row r="12" spans="1:71" x14ac:dyDescent="0.2">
      <c r="C12" s="1" t="s">
        <v>369</v>
      </c>
    </row>
  </sheetData>
  <mergeCells count="4">
    <mergeCell ref="B3:C3"/>
    <mergeCell ref="D3:E3"/>
    <mergeCell ref="F3:G3"/>
    <mergeCell ref="H3:I3"/>
  </mergeCells>
  <conditionalFormatting sqref="I5">
    <cfRule type="cellIs" dxfId="8" priority="3" operator="between">
      <formula>-0.5</formula>
      <formula>0.5</formula>
    </cfRule>
    <cfRule type="cellIs" dxfId="7"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00" t="s">
        <v>502</v>
      </c>
      <c r="B1" s="800"/>
      <c r="C1" s="800"/>
      <c r="D1" s="800"/>
      <c r="E1" s="800"/>
      <c r="F1" s="800"/>
    </row>
    <row r="2" spans="1:9" x14ac:dyDescent="0.2">
      <c r="A2" s="801"/>
      <c r="B2" s="801"/>
      <c r="C2" s="801"/>
      <c r="D2" s="801"/>
      <c r="E2" s="801"/>
      <c r="F2" s="801"/>
      <c r="I2" s="161" t="s">
        <v>464</v>
      </c>
    </row>
    <row r="3" spans="1:9" x14ac:dyDescent="0.2">
      <c r="A3" s="255"/>
      <c r="B3" s="257"/>
      <c r="C3" s="257"/>
      <c r="D3" s="768">
        <f>INDICE!A3</f>
        <v>44682</v>
      </c>
      <c r="E3" s="768">
        <v>41671</v>
      </c>
      <c r="F3" s="768">
        <f>DATE(YEAR(D3),MONTH(D3)-1,1)</f>
        <v>44652</v>
      </c>
      <c r="G3" s="768"/>
      <c r="H3" s="771">
        <f>DATE(YEAR(D3)-1,MONTH(D3),1)</f>
        <v>44317</v>
      </c>
      <c r="I3" s="771"/>
    </row>
    <row r="4" spans="1:9" x14ac:dyDescent="0.2">
      <c r="A4" s="221"/>
      <c r="B4" s="222"/>
      <c r="C4" s="222"/>
      <c r="D4" s="82" t="s">
        <v>368</v>
      </c>
      <c r="E4" s="184" t="s">
        <v>106</v>
      </c>
      <c r="F4" s="82" t="s">
        <v>368</v>
      </c>
      <c r="G4" s="184" t="s">
        <v>106</v>
      </c>
      <c r="H4" s="82" t="s">
        <v>368</v>
      </c>
      <c r="I4" s="184" t="s">
        <v>106</v>
      </c>
    </row>
    <row r="5" spans="1:9" x14ac:dyDescent="0.2">
      <c r="A5" s="550" t="s">
        <v>367</v>
      </c>
      <c r="B5" s="166"/>
      <c r="C5" s="166"/>
      <c r="D5" s="402">
        <v>119.50238210000875</v>
      </c>
      <c r="E5" s="456">
        <v>100</v>
      </c>
      <c r="F5" s="402">
        <v>115.38570635782469</v>
      </c>
      <c r="G5" s="456">
        <v>100</v>
      </c>
      <c r="H5" s="402">
        <v>100.70754067584481</v>
      </c>
      <c r="I5" s="456">
        <v>100</v>
      </c>
    </row>
    <row r="6" spans="1:9" x14ac:dyDescent="0.2">
      <c r="A6" s="591" t="s">
        <v>461</v>
      </c>
      <c r="B6" s="166"/>
      <c r="C6" s="166"/>
      <c r="D6" s="402">
        <v>73.984948975391887</v>
      </c>
      <c r="E6" s="456">
        <v>61.910857068502303</v>
      </c>
      <c r="F6" s="402">
        <v>69.868273233207816</v>
      </c>
      <c r="G6" s="456">
        <v>60.551930944148367</v>
      </c>
      <c r="H6" s="402">
        <v>62.912421777221518</v>
      </c>
      <c r="I6" s="456">
        <v>62.470418158380639</v>
      </c>
    </row>
    <row r="7" spans="1:9" x14ac:dyDescent="0.2">
      <c r="A7" s="591" t="s">
        <v>462</v>
      </c>
      <c r="B7" s="166"/>
      <c r="C7" s="166"/>
      <c r="D7" s="402">
        <v>45.517433124616872</v>
      </c>
      <c r="E7" s="456">
        <v>38.089142931497719</v>
      </c>
      <c r="F7" s="402">
        <v>45.517433124616872</v>
      </c>
      <c r="G7" s="456">
        <v>39.448069055851633</v>
      </c>
      <c r="H7" s="402">
        <v>37.795118898623286</v>
      </c>
      <c r="I7" s="456">
        <v>37.529581841619361</v>
      </c>
    </row>
    <row r="8" spans="1:9" x14ac:dyDescent="0.2">
      <c r="A8" s="551" t="s">
        <v>611</v>
      </c>
      <c r="B8" s="254"/>
      <c r="C8" s="254"/>
      <c r="D8" s="449">
        <v>90</v>
      </c>
      <c r="E8" s="457"/>
      <c r="F8" s="449">
        <v>90</v>
      </c>
      <c r="G8" s="457"/>
      <c r="H8" s="449">
        <v>90</v>
      </c>
      <c r="I8" s="457"/>
    </row>
    <row r="9" spans="1:9" x14ac:dyDescent="0.2">
      <c r="B9" s="133"/>
      <c r="C9" s="133"/>
      <c r="D9" s="133"/>
      <c r="E9" s="226"/>
      <c r="I9" s="161" t="s">
        <v>220</v>
      </c>
    </row>
    <row r="10" spans="1:9" x14ac:dyDescent="0.2">
      <c r="A10" s="409" t="s">
        <v>575</v>
      </c>
      <c r="B10" s="252"/>
      <c r="C10" s="252"/>
      <c r="D10" s="252"/>
      <c r="E10" s="252"/>
      <c r="F10" s="252"/>
      <c r="G10" s="252"/>
      <c r="H10" s="252"/>
      <c r="I10" s="252"/>
    </row>
    <row r="11" spans="1:9" x14ac:dyDescent="0.2">
      <c r="A11" s="409" t="s">
        <v>553</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236"/>
  <sheetViews>
    <sheetView workbookViewId="0">
      <selection activeCell="L19" sqref="L19"/>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00" t="s">
        <v>465</v>
      </c>
      <c r="B1" s="800"/>
      <c r="C1" s="800"/>
      <c r="D1" s="800"/>
      <c r="E1" s="256"/>
      <c r="F1" s="1"/>
      <c r="G1" s="1"/>
      <c r="H1" s="1"/>
      <c r="I1" s="1"/>
    </row>
    <row r="2" spans="1:40" ht="15" x14ac:dyDescent="0.2">
      <c r="A2" s="800"/>
      <c r="B2" s="800"/>
      <c r="C2" s="800"/>
      <c r="D2" s="800"/>
      <c r="E2" s="256"/>
      <c r="F2" s="1"/>
      <c r="G2" s="212"/>
      <c r="H2" s="251"/>
      <c r="I2" s="250" t="s">
        <v>151</v>
      </c>
    </row>
    <row r="3" spans="1:40" x14ac:dyDescent="0.2">
      <c r="A3" s="255"/>
      <c r="B3" s="810">
        <f>INDICE!A3</f>
        <v>44682</v>
      </c>
      <c r="C3" s="811">
        <v>41671</v>
      </c>
      <c r="D3" s="810">
        <f>DATE(YEAR(B3),MONTH(B3)-1,1)</f>
        <v>44652</v>
      </c>
      <c r="E3" s="811"/>
      <c r="F3" s="810">
        <f>DATE(YEAR(B3)-1,MONTH(B3),1)</f>
        <v>44317</v>
      </c>
      <c r="G3" s="811"/>
      <c r="H3" s="761" t="s">
        <v>421</v>
      </c>
      <c r="I3" s="761"/>
    </row>
    <row r="4" spans="1:40" x14ac:dyDescent="0.2">
      <c r="A4" s="221"/>
      <c r="B4" s="184" t="s">
        <v>47</v>
      </c>
      <c r="C4" s="184" t="s">
        <v>106</v>
      </c>
      <c r="D4" s="184" t="s">
        <v>47</v>
      </c>
      <c r="E4" s="184" t="s">
        <v>106</v>
      </c>
      <c r="F4" s="184" t="s">
        <v>47</v>
      </c>
      <c r="G4" s="184" t="s">
        <v>106</v>
      </c>
      <c r="H4" s="700">
        <f>D3</f>
        <v>44652</v>
      </c>
      <c r="I4" s="700">
        <f>F3</f>
        <v>44317</v>
      </c>
    </row>
    <row r="5" spans="1:40" x14ac:dyDescent="0.2">
      <c r="A5" s="550" t="s">
        <v>48</v>
      </c>
      <c r="B5" s="240">
        <v>441.37799999999999</v>
      </c>
      <c r="C5" s="247">
        <v>7.9106450436370697</v>
      </c>
      <c r="D5" s="240">
        <v>441.37799999999999</v>
      </c>
      <c r="E5" s="247">
        <v>7.9106450436370697</v>
      </c>
      <c r="F5" s="240">
        <v>435.53</v>
      </c>
      <c r="G5" s="247">
        <v>7.4738600231287586</v>
      </c>
      <c r="H5" s="438">
        <v>0</v>
      </c>
      <c r="I5" s="402">
        <v>1.3427318439602354</v>
      </c>
    </row>
    <row r="6" spans="1:40" x14ac:dyDescent="0.2">
      <c r="A6" s="591" t="s">
        <v>49</v>
      </c>
      <c r="B6" s="240">
        <v>333.65899999999999</v>
      </c>
      <c r="C6" s="247">
        <v>5.9800395910419217</v>
      </c>
      <c r="D6" s="240">
        <v>333.65899999999999</v>
      </c>
      <c r="E6" s="247">
        <v>5.9800395910419217</v>
      </c>
      <c r="F6" s="240">
        <v>336.11700000000002</v>
      </c>
      <c r="G6" s="247">
        <v>5.767895229706264</v>
      </c>
      <c r="H6" s="446">
        <v>0</v>
      </c>
      <c r="I6" s="402">
        <v>-0.73129297238759916</v>
      </c>
    </row>
    <row r="7" spans="1:40" x14ac:dyDescent="0.2">
      <c r="A7" s="591" t="s">
        <v>122</v>
      </c>
      <c r="B7" s="240">
        <v>3178.4160000000002</v>
      </c>
      <c r="C7" s="247">
        <v>56.965505251772321</v>
      </c>
      <c r="D7" s="240">
        <v>3178.4160000000002</v>
      </c>
      <c r="E7" s="247">
        <v>56.965505251772321</v>
      </c>
      <c r="F7" s="240">
        <v>3415.692</v>
      </c>
      <c r="G7" s="247">
        <v>58.614570500587135</v>
      </c>
      <c r="H7" s="446">
        <v>0</v>
      </c>
      <c r="I7" s="73">
        <v>-6.9466450722137667</v>
      </c>
    </row>
    <row r="8" spans="1:40" x14ac:dyDescent="0.2">
      <c r="A8" s="591" t="s">
        <v>123</v>
      </c>
      <c r="B8" s="240">
        <v>35</v>
      </c>
      <c r="C8" s="247">
        <v>0.6272912934656858</v>
      </c>
      <c r="D8" s="240">
        <v>35</v>
      </c>
      <c r="E8" s="247">
        <v>0.6272912934656858</v>
      </c>
      <c r="F8" s="240">
        <v>48.250999999999998</v>
      </c>
      <c r="G8" s="247">
        <v>0.82800546455120361</v>
      </c>
      <c r="H8" s="438">
        <v>0</v>
      </c>
      <c r="I8" s="402">
        <v>-27.462643261279553</v>
      </c>
    </row>
    <row r="9" spans="1:40" x14ac:dyDescent="0.2">
      <c r="A9" s="551" t="s">
        <v>366</v>
      </c>
      <c r="B9" s="449">
        <v>1591.0920000000001</v>
      </c>
      <c r="C9" s="454">
        <v>28.516518820083004</v>
      </c>
      <c r="D9" s="449">
        <v>1591.0920000000001</v>
      </c>
      <c r="E9" s="454">
        <v>28.516518820083004</v>
      </c>
      <c r="F9" s="449">
        <v>1591.787</v>
      </c>
      <c r="G9" s="454">
        <v>27.315668782026631</v>
      </c>
      <c r="H9" s="438">
        <v>0</v>
      </c>
      <c r="I9" s="96">
        <v>-4.3661620556012602E-2</v>
      </c>
    </row>
    <row r="10" spans="1:40" s="69" customFormat="1" x14ac:dyDescent="0.2">
      <c r="A10" s="76" t="s">
        <v>114</v>
      </c>
      <c r="B10" s="77">
        <v>5579.5450000000001</v>
      </c>
      <c r="C10" s="253">
        <v>100</v>
      </c>
      <c r="D10" s="77">
        <v>5579.5450000000001</v>
      </c>
      <c r="E10" s="253">
        <v>100</v>
      </c>
      <c r="F10" s="77">
        <v>5827.3770000000004</v>
      </c>
      <c r="G10" s="253">
        <v>100</v>
      </c>
      <c r="H10" s="640">
        <v>0</v>
      </c>
      <c r="I10" s="78">
        <v>-4.252891137813811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3" customFormat="1" ht="12.75" x14ac:dyDescent="0.2">
      <c r="A12" s="452" t="s">
        <v>493</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463</v>
      </c>
      <c r="B13" s="252"/>
      <c r="C13" s="252"/>
      <c r="D13" s="252"/>
      <c r="E13" s="252"/>
      <c r="F13" s="252"/>
      <c r="G13" s="252"/>
      <c r="H13" s="252"/>
      <c r="I13" s="252"/>
    </row>
    <row r="14" spans="1:40" x14ac:dyDescent="0.2">
      <c r="A14" s="437" t="s">
        <v>531</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
    <cfRule type="cellIs" dxfId="6" priority="26" operator="equal">
      <formula>0</formula>
    </cfRule>
  </conditionalFormatting>
  <conditionalFormatting sqref="I7">
    <cfRule type="cellIs" dxfId="5" priority="7" operator="between">
      <formula>-0.5</formula>
      <formula>0.5</formula>
    </cfRule>
    <cfRule type="cellIs" dxfId="4" priority="8" operator="between">
      <formula>0</formula>
      <formula>0.49</formula>
    </cfRule>
  </conditionalFormatting>
  <conditionalFormatting sqref="I9">
    <cfRule type="cellIs" dxfId="3" priority="1" operator="between">
      <formula>-0.5</formula>
      <formula>0.5</formula>
    </cfRule>
    <cfRule type="cellIs" dxfId="2"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00" t="s">
        <v>40</v>
      </c>
      <c r="B1" s="800"/>
      <c r="C1" s="800"/>
      <c r="D1" s="11"/>
      <c r="E1" s="11"/>
      <c r="F1" s="11"/>
      <c r="G1" s="11"/>
      <c r="H1" s="11"/>
      <c r="I1" s="11"/>
      <c r="J1" s="11"/>
      <c r="K1" s="11"/>
      <c r="L1" s="11"/>
    </row>
    <row r="2" spans="1:47" x14ac:dyDescent="0.2">
      <c r="A2" s="800"/>
      <c r="B2" s="800"/>
      <c r="C2" s="800"/>
      <c r="D2" s="261"/>
      <c r="E2" s="11"/>
      <c r="F2" s="11"/>
      <c r="H2" s="11"/>
      <c r="I2" s="11"/>
      <c r="J2" s="11"/>
      <c r="K2" s="11"/>
    </row>
    <row r="3" spans="1:47" x14ac:dyDescent="0.2">
      <c r="A3" s="260"/>
      <c r="B3" s="11"/>
      <c r="C3" s="11"/>
      <c r="D3" s="11"/>
      <c r="E3" s="11"/>
      <c r="F3" s="11"/>
      <c r="G3" s="11"/>
      <c r="H3" s="228"/>
      <c r="I3" s="250" t="s">
        <v>495</v>
      </c>
      <c r="J3" s="11"/>
      <c r="K3" s="11"/>
      <c r="L3" s="11"/>
    </row>
    <row r="4" spans="1:47" x14ac:dyDescent="0.2">
      <c r="A4" s="11"/>
      <c r="B4" s="810">
        <f>INDICE!A3</f>
        <v>44682</v>
      </c>
      <c r="C4" s="811">
        <v>41671</v>
      </c>
      <c r="D4" s="810">
        <f>DATE(YEAR(B4),MONTH(B4)-1,1)</f>
        <v>44652</v>
      </c>
      <c r="E4" s="811"/>
      <c r="F4" s="810">
        <f>DATE(YEAR(B4)-1,MONTH(B4),1)</f>
        <v>44317</v>
      </c>
      <c r="G4" s="811"/>
      <c r="H4" s="761" t="s">
        <v>421</v>
      </c>
      <c r="I4" s="761"/>
      <c r="J4" s="11"/>
      <c r="K4" s="11"/>
      <c r="L4" s="11"/>
    </row>
    <row r="5" spans="1:47" x14ac:dyDescent="0.2">
      <c r="A5" s="260"/>
      <c r="B5" s="184" t="s">
        <v>54</v>
      </c>
      <c r="C5" s="184" t="s">
        <v>106</v>
      </c>
      <c r="D5" s="184" t="s">
        <v>54</v>
      </c>
      <c r="E5" s="184" t="s">
        <v>106</v>
      </c>
      <c r="F5" s="184" t="s">
        <v>54</v>
      </c>
      <c r="G5" s="184" t="s">
        <v>106</v>
      </c>
      <c r="H5" s="287">
        <f>D4</f>
        <v>44652</v>
      </c>
      <c r="I5" s="287">
        <f>F4</f>
        <v>44317</v>
      </c>
      <c r="J5" s="11"/>
      <c r="K5" s="11"/>
      <c r="L5" s="11"/>
    </row>
    <row r="6" spans="1:47" ht="15" customHeight="1" x14ac:dyDescent="0.2">
      <c r="A6" s="11" t="s">
        <v>371</v>
      </c>
      <c r="B6" s="230">
        <v>15850.701949999999</v>
      </c>
      <c r="C6" s="229">
        <v>40.328351285560458</v>
      </c>
      <c r="D6" s="230">
        <v>14433.021480000001</v>
      </c>
      <c r="E6" s="229">
        <v>39.865946123305434</v>
      </c>
      <c r="F6" s="230">
        <v>11576.258420000002</v>
      </c>
      <c r="G6" s="229">
        <v>34.413593456946131</v>
      </c>
      <c r="H6" s="229">
        <v>9.8224787648552532</v>
      </c>
      <c r="I6" s="229">
        <v>36.924223483255616</v>
      </c>
      <c r="J6" s="11"/>
      <c r="K6" s="11"/>
      <c r="L6" s="11"/>
    </row>
    <row r="7" spans="1:47" x14ac:dyDescent="0.2">
      <c r="A7" s="259" t="s">
        <v>370</v>
      </c>
      <c r="B7" s="230">
        <v>23453.414000000001</v>
      </c>
      <c r="C7" s="229">
        <v>59.671648714439542</v>
      </c>
      <c r="D7" s="230">
        <v>21770.864000000001</v>
      </c>
      <c r="E7" s="229">
        <v>60.134053876694558</v>
      </c>
      <c r="F7" s="230">
        <v>22062.363000000001</v>
      </c>
      <c r="G7" s="229">
        <v>65.586406543053869</v>
      </c>
      <c r="H7" s="751">
        <v>7.7284484437549148</v>
      </c>
      <c r="I7" s="668">
        <v>6.305086177758926</v>
      </c>
      <c r="J7" s="11"/>
      <c r="K7" s="11"/>
      <c r="L7" s="11"/>
    </row>
    <row r="8" spans="1:47" x14ac:dyDescent="0.2">
      <c r="A8" s="173" t="s">
        <v>114</v>
      </c>
      <c r="B8" s="174">
        <v>39304.115949999999</v>
      </c>
      <c r="C8" s="175">
        <v>100</v>
      </c>
      <c r="D8" s="174">
        <v>36203.885480000004</v>
      </c>
      <c r="E8" s="175">
        <v>100</v>
      </c>
      <c r="F8" s="174">
        <v>33638.621420000003</v>
      </c>
      <c r="G8" s="175">
        <v>100</v>
      </c>
      <c r="H8" s="78">
        <v>8.5632534433704492</v>
      </c>
      <c r="I8" s="78">
        <v>16.84223161009669</v>
      </c>
      <c r="J8" s="230"/>
      <c r="K8" s="11"/>
    </row>
    <row r="9" spans="1:47" s="243" customFormat="1" x14ac:dyDescent="0.2">
      <c r="A9" s="11"/>
      <c r="B9" s="11"/>
      <c r="C9" s="11"/>
      <c r="D9" s="11"/>
      <c r="E9" s="11"/>
      <c r="F9" s="11"/>
      <c r="H9" s="11"/>
      <c r="I9" s="161" t="s">
        <v>220</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2" t="s">
        <v>493</v>
      </c>
      <c r="B10" s="244"/>
      <c r="C10" s="245"/>
      <c r="D10" s="244"/>
      <c r="E10" s="244"/>
      <c r="F10" s="244"/>
      <c r="G10" s="244"/>
      <c r="H10" s="11"/>
      <c r="I10" s="11"/>
      <c r="J10" s="11"/>
      <c r="K10" s="11"/>
      <c r="L10" s="11"/>
    </row>
    <row r="11" spans="1:47" x14ac:dyDescent="0.2">
      <c r="A11" s="133" t="s">
        <v>494</v>
      </c>
      <c r="B11" s="11"/>
      <c r="C11" s="258"/>
      <c r="D11" s="11"/>
      <c r="E11" s="11"/>
      <c r="F11" s="11"/>
      <c r="G11" s="11"/>
      <c r="H11" s="11"/>
      <c r="I11" s="11"/>
      <c r="J11" s="11"/>
      <c r="K11" s="11"/>
      <c r="L11" s="11"/>
    </row>
    <row r="12" spans="1:47" x14ac:dyDescent="0.2">
      <c r="A12" s="133" t="s">
        <v>463</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230"/>
      <c r="C14" s="11"/>
      <c r="D14" s="230"/>
      <c r="E14" s="230"/>
      <c r="F14" s="631"/>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369</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12" t="s">
        <v>1</v>
      </c>
      <c r="B1" s="812"/>
      <c r="C1" s="812"/>
      <c r="D1" s="812"/>
      <c r="E1" s="262"/>
      <c r="F1" s="262"/>
      <c r="G1" s="263"/>
    </row>
    <row r="2" spans="1:7" x14ac:dyDescent="0.2">
      <c r="A2" s="812"/>
      <c r="B2" s="812"/>
      <c r="C2" s="812"/>
      <c r="D2" s="812"/>
      <c r="E2" s="263"/>
      <c r="F2" s="263"/>
      <c r="G2" s="263"/>
    </row>
    <row r="3" spans="1:7" x14ac:dyDescent="0.2">
      <c r="A3" s="408"/>
      <c r="B3" s="408"/>
      <c r="C3" s="408"/>
      <c r="D3" s="263"/>
      <c r="E3" s="263"/>
      <c r="F3" s="263"/>
      <c r="G3" s="263"/>
    </row>
    <row r="4" spans="1:7" x14ac:dyDescent="0.2">
      <c r="A4" s="262" t="s">
        <v>372</v>
      </c>
      <c r="B4" s="263"/>
      <c r="C4" s="263"/>
      <c r="D4" s="263"/>
      <c r="E4" s="263"/>
      <c r="F4" s="263"/>
      <c r="G4" s="263"/>
    </row>
    <row r="5" spans="1:7" x14ac:dyDescent="0.2">
      <c r="A5" s="264"/>
      <c r="B5" s="264" t="s">
        <v>373</v>
      </c>
      <c r="C5" s="264" t="s">
        <v>374</v>
      </c>
      <c r="D5" s="264" t="s">
        <v>375</v>
      </c>
      <c r="E5" s="264" t="s">
        <v>376</v>
      </c>
      <c r="F5" s="264" t="s">
        <v>54</v>
      </c>
      <c r="G5" s="263"/>
    </row>
    <row r="6" spans="1:7" x14ac:dyDescent="0.2">
      <c r="A6" s="265" t="s">
        <v>373</v>
      </c>
      <c r="B6" s="266">
        <v>1</v>
      </c>
      <c r="C6" s="266">
        <v>238.8</v>
      </c>
      <c r="D6" s="266">
        <v>0.23880000000000001</v>
      </c>
      <c r="E6" s="267" t="s">
        <v>377</v>
      </c>
      <c r="F6" s="267">
        <v>0.27779999999999999</v>
      </c>
      <c r="G6" s="263"/>
    </row>
    <row r="7" spans="1:7" x14ac:dyDescent="0.2">
      <c r="A7" s="262" t="s">
        <v>374</v>
      </c>
      <c r="B7" s="268" t="s">
        <v>378</v>
      </c>
      <c r="C7" s="263">
        <v>1</v>
      </c>
      <c r="D7" s="269" t="s">
        <v>379</v>
      </c>
      <c r="E7" s="269" t="s">
        <v>380</v>
      </c>
      <c r="F7" s="268" t="s">
        <v>381</v>
      </c>
      <c r="G7" s="263"/>
    </row>
    <row r="8" spans="1:7" x14ac:dyDescent="0.2">
      <c r="A8" s="262" t="s">
        <v>375</v>
      </c>
      <c r="B8" s="268">
        <v>4.1867999999999999</v>
      </c>
      <c r="C8" s="269" t="s">
        <v>382</v>
      </c>
      <c r="D8" s="263">
        <v>1</v>
      </c>
      <c r="E8" s="269" t="s">
        <v>383</v>
      </c>
      <c r="F8" s="268">
        <v>1.163</v>
      </c>
      <c r="G8" s="263"/>
    </row>
    <row r="9" spans="1:7" x14ac:dyDescent="0.2">
      <c r="A9" s="262" t="s">
        <v>376</v>
      </c>
      <c r="B9" s="268" t="s">
        <v>384</v>
      </c>
      <c r="C9" s="269" t="s">
        <v>385</v>
      </c>
      <c r="D9" s="269" t="s">
        <v>386</v>
      </c>
      <c r="E9" s="268">
        <v>1</v>
      </c>
      <c r="F9" s="270">
        <v>11630</v>
      </c>
      <c r="G9" s="263"/>
    </row>
    <row r="10" spans="1:7" x14ac:dyDescent="0.2">
      <c r="A10" s="271" t="s">
        <v>54</v>
      </c>
      <c r="B10" s="272">
        <v>3.6</v>
      </c>
      <c r="C10" s="272">
        <v>860</v>
      </c>
      <c r="D10" s="272">
        <v>0.86</v>
      </c>
      <c r="E10" s="273" t="s">
        <v>387</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388</v>
      </c>
      <c r="B13" s="263"/>
      <c r="C13" s="263"/>
      <c r="D13" s="263"/>
      <c r="E13" s="263"/>
      <c r="F13" s="263"/>
      <c r="G13" s="263"/>
    </row>
    <row r="14" spans="1:7" x14ac:dyDescent="0.2">
      <c r="A14" s="264"/>
      <c r="B14" s="274" t="s">
        <v>389</v>
      </c>
      <c r="C14" s="264" t="s">
        <v>390</v>
      </c>
      <c r="D14" s="264" t="s">
        <v>391</v>
      </c>
      <c r="E14" s="264" t="s">
        <v>392</v>
      </c>
      <c r="F14" s="264" t="s">
        <v>393</v>
      </c>
      <c r="G14" s="263"/>
    </row>
    <row r="15" spans="1:7" x14ac:dyDescent="0.2">
      <c r="A15" s="265" t="s">
        <v>389</v>
      </c>
      <c r="B15" s="266">
        <v>1</v>
      </c>
      <c r="C15" s="266">
        <v>2.3810000000000001E-2</v>
      </c>
      <c r="D15" s="266">
        <v>0.13370000000000001</v>
      </c>
      <c r="E15" s="266">
        <v>3.7850000000000001</v>
      </c>
      <c r="F15" s="266">
        <v>3.8E-3</v>
      </c>
      <c r="G15" s="263"/>
    </row>
    <row r="16" spans="1:7" x14ac:dyDescent="0.2">
      <c r="A16" s="262" t="s">
        <v>390</v>
      </c>
      <c r="B16" s="263">
        <v>42</v>
      </c>
      <c r="C16" s="263">
        <v>1</v>
      </c>
      <c r="D16" s="263">
        <v>5.6150000000000002</v>
      </c>
      <c r="E16" s="263">
        <v>159</v>
      </c>
      <c r="F16" s="263">
        <v>0.159</v>
      </c>
      <c r="G16" s="263"/>
    </row>
    <row r="17" spans="1:7" x14ac:dyDescent="0.2">
      <c r="A17" s="262" t="s">
        <v>391</v>
      </c>
      <c r="B17" s="263">
        <v>7.48</v>
      </c>
      <c r="C17" s="263">
        <v>0.17810000000000001</v>
      </c>
      <c r="D17" s="263">
        <v>1</v>
      </c>
      <c r="E17" s="263">
        <v>28.3</v>
      </c>
      <c r="F17" s="263">
        <v>2.8299999999999999E-2</v>
      </c>
      <c r="G17" s="263"/>
    </row>
    <row r="18" spans="1:7" x14ac:dyDescent="0.2">
      <c r="A18" s="262" t="s">
        <v>392</v>
      </c>
      <c r="B18" s="263">
        <v>0.26419999999999999</v>
      </c>
      <c r="C18" s="263">
        <v>6.3E-3</v>
      </c>
      <c r="D18" s="263">
        <v>3.5299999999999998E-2</v>
      </c>
      <c r="E18" s="263">
        <v>1</v>
      </c>
      <c r="F18" s="263">
        <v>1E-3</v>
      </c>
      <c r="G18" s="263"/>
    </row>
    <row r="19" spans="1:7" x14ac:dyDescent="0.2">
      <c r="A19" s="271" t="s">
        <v>393</v>
      </c>
      <c r="B19" s="272">
        <v>264.2</v>
      </c>
      <c r="C19" s="272">
        <v>6.2889999999999997</v>
      </c>
      <c r="D19" s="272">
        <v>35.314700000000002</v>
      </c>
      <c r="E19" s="275">
        <v>1000</v>
      </c>
      <c r="F19" s="272">
        <v>1</v>
      </c>
      <c r="G19" s="263"/>
    </row>
    <row r="20" spans="1:7" x14ac:dyDescent="0.2">
      <c r="A20" s="263"/>
      <c r="B20" s="263"/>
      <c r="C20" s="263"/>
      <c r="D20" s="263"/>
      <c r="E20" s="263"/>
      <c r="F20" s="263"/>
      <c r="G20" s="263"/>
    </row>
    <row r="21" spans="1:7" x14ac:dyDescent="0.2">
      <c r="A21" s="263"/>
      <c r="B21" s="263"/>
      <c r="C21" s="263"/>
      <c r="D21" s="263"/>
      <c r="E21" s="263"/>
      <c r="F21" s="263"/>
      <c r="G21" s="263"/>
    </row>
    <row r="22" spans="1:7" x14ac:dyDescent="0.2">
      <c r="A22" s="262" t="s">
        <v>394</v>
      </c>
      <c r="B22" s="263"/>
      <c r="C22" s="263"/>
      <c r="D22" s="263"/>
      <c r="E22" s="263"/>
      <c r="F22" s="263"/>
      <c r="G22" s="263"/>
    </row>
    <row r="23" spans="1:7" x14ac:dyDescent="0.2">
      <c r="A23" s="276" t="s">
        <v>268</v>
      </c>
      <c r="B23" s="276"/>
      <c r="C23" s="276"/>
      <c r="D23" s="276"/>
      <c r="E23" s="276"/>
      <c r="F23" s="276"/>
      <c r="G23" s="263"/>
    </row>
    <row r="24" spans="1:7" x14ac:dyDescent="0.2">
      <c r="A24" s="813" t="s">
        <v>395</v>
      </c>
      <c r="B24" s="813"/>
      <c r="C24" s="813"/>
      <c r="D24" s="814" t="s">
        <v>396</v>
      </c>
      <c r="E24" s="814"/>
      <c r="F24" s="814"/>
      <c r="G24" s="263"/>
    </row>
    <row r="25" spans="1:7" x14ac:dyDescent="0.2">
      <c r="A25" s="263"/>
      <c r="B25" s="263"/>
      <c r="C25" s="263"/>
      <c r="D25" s="263"/>
      <c r="E25" s="263"/>
      <c r="F25" s="263"/>
      <c r="G25" s="263"/>
    </row>
    <row r="26" spans="1:7" x14ac:dyDescent="0.2">
      <c r="A26" s="263"/>
      <c r="B26" s="263"/>
      <c r="C26" s="263"/>
      <c r="D26" s="263"/>
      <c r="E26" s="263"/>
      <c r="F26" s="263"/>
      <c r="G26" s="263"/>
    </row>
    <row r="27" spans="1:7" x14ac:dyDescent="0.2">
      <c r="A27" s="6" t="s">
        <v>397</v>
      </c>
      <c r="B27" s="263"/>
      <c r="C27" s="6"/>
      <c r="D27" s="262" t="s">
        <v>398</v>
      </c>
      <c r="E27" s="263"/>
      <c r="F27" s="263"/>
      <c r="G27" s="263"/>
    </row>
    <row r="28" spans="1:7" x14ac:dyDescent="0.2">
      <c r="A28" s="274" t="s">
        <v>268</v>
      </c>
      <c r="B28" s="264" t="s">
        <v>400</v>
      </c>
      <c r="C28" s="3"/>
      <c r="D28" s="265" t="s">
        <v>109</v>
      </c>
      <c r="E28" s="266"/>
      <c r="F28" s="267" t="s">
        <v>401</v>
      </c>
      <c r="G28" s="263"/>
    </row>
    <row r="29" spans="1:7" x14ac:dyDescent="0.2">
      <c r="A29" s="277" t="s">
        <v>554</v>
      </c>
      <c r="B29" s="278" t="s">
        <v>405</v>
      </c>
      <c r="C29" s="3"/>
      <c r="D29" s="271" t="s">
        <v>366</v>
      </c>
      <c r="E29" s="272"/>
      <c r="F29" s="273" t="s">
        <v>406</v>
      </c>
      <c r="G29" s="263"/>
    </row>
    <row r="30" spans="1:7" x14ac:dyDescent="0.2">
      <c r="A30" s="6" t="s">
        <v>658</v>
      </c>
      <c r="B30" s="712" t="s">
        <v>407</v>
      </c>
      <c r="C30" s="3"/>
      <c r="D30" s="262"/>
      <c r="E30" s="263"/>
      <c r="F30" s="268"/>
      <c r="G30" s="263"/>
    </row>
    <row r="31" spans="1:7" x14ac:dyDescent="0.2">
      <c r="A31" s="6" t="s">
        <v>659</v>
      </c>
      <c r="B31" s="712" t="s">
        <v>660</v>
      </c>
      <c r="C31" s="3"/>
      <c r="D31" s="262"/>
      <c r="E31" s="263"/>
      <c r="F31" s="268"/>
      <c r="G31" s="263"/>
    </row>
    <row r="32" spans="1:7" x14ac:dyDescent="0.2">
      <c r="A32" s="65" t="s">
        <v>657</v>
      </c>
      <c r="B32" s="279" t="s">
        <v>661</v>
      </c>
      <c r="C32" s="263"/>
      <c r="D32" s="263"/>
      <c r="E32" s="263"/>
      <c r="F32" s="263"/>
      <c r="G32" s="263"/>
    </row>
    <row r="33" spans="1:7" x14ac:dyDescent="0.2">
      <c r="A33" s="263" t="s">
        <v>655</v>
      </c>
      <c r="B33" s="712"/>
      <c r="C33" s="263"/>
      <c r="D33" s="263"/>
      <c r="E33" s="263"/>
      <c r="F33" s="263"/>
      <c r="G33" s="263"/>
    </row>
    <row r="34" spans="1:7" x14ac:dyDescent="0.2">
      <c r="A34" s="263" t="s">
        <v>656</v>
      </c>
      <c r="B34" s="263"/>
      <c r="C34" s="263"/>
      <c r="D34" s="263"/>
      <c r="E34" s="263"/>
      <c r="F34" s="263"/>
      <c r="G34" s="263"/>
    </row>
    <row r="35" spans="1:7" x14ac:dyDescent="0.2">
      <c r="A35" s="263"/>
      <c r="B35" s="263"/>
      <c r="C35" s="263"/>
      <c r="D35" s="263"/>
      <c r="E35" s="263"/>
      <c r="F35" s="263"/>
      <c r="G35" s="263"/>
    </row>
    <row r="36" spans="1:7" x14ac:dyDescent="0.2">
      <c r="A36" s="262" t="s">
        <v>399</v>
      </c>
      <c r="B36" s="263"/>
      <c r="C36" s="263"/>
      <c r="D36" s="263"/>
      <c r="E36" s="262" t="s">
        <v>408</v>
      </c>
      <c r="F36" s="263"/>
      <c r="G36" s="263"/>
    </row>
    <row r="37" spans="1:7" x14ac:dyDescent="0.2">
      <c r="A37" s="276" t="s">
        <v>402</v>
      </c>
      <c r="B37" s="276" t="s">
        <v>403</v>
      </c>
      <c r="C37" s="276" t="s">
        <v>404</v>
      </c>
      <c r="D37" s="263"/>
      <c r="E37" s="264"/>
      <c r="F37" s="264" t="s">
        <v>409</v>
      </c>
      <c r="G37" s="263"/>
    </row>
    <row r="38" spans="1:7" x14ac:dyDescent="0.2">
      <c r="A38" s="1"/>
      <c r="B38" s="1"/>
      <c r="C38" s="1"/>
      <c r="D38" s="1"/>
      <c r="E38" s="265" t="s">
        <v>410</v>
      </c>
      <c r="F38" s="280">
        <v>11.6</v>
      </c>
      <c r="G38" s="263"/>
    </row>
    <row r="39" spans="1:7" x14ac:dyDescent="0.2">
      <c r="A39" s="1"/>
      <c r="B39" s="1"/>
      <c r="C39" s="1"/>
      <c r="D39" s="1"/>
      <c r="E39" s="262" t="s">
        <v>48</v>
      </c>
      <c r="F39" s="280">
        <v>8.5299999999999994</v>
      </c>
      <c r="G39" s="263"/>
    </row>
    <row r="40" spans="1:7" ht="14.25" customHeight="1" x14ac:dyDescent="0.2">
      <c r="A40" s="1"/>
      <c r="B40" s="1"/>
      <c r="C40" s="1"/>
      <c r="D40" s="1"/>
      <c r="E40" s="262" t="s">
        <v>49</v>
      </c>
      <c r="F40" s="280">
        <v>7.88</v>
      </c>
      <c r="G40" s="263"/>
    </row>
    <row r="41" spans="1:7" ht="14.25" customHeight="1" x14ac:dyDescent="0.2">
      <c r="A41" s="1"/>
      <c r="B41" s="1"/>
      <c r="C41" s="1"/>
      <c r="D41" s="1"/>
      <c r="E41" s="596" t="s">
        <v>411</v>
      </c>
      <c r="F41" s="280">
        <v>7.93</v>
      </c>
      <c r="G41" s="263"/>
    </row>
    <row r="42" spans="1:7" x14ac:dyDescent="0.2">
      <c r="A42" s="1"/>
      <c r="B42" s="1"/>
      <c r="C42" s="1"/>
      <c r="D42" s="1"/>
      <c r="E42" s="262" t="s">
        <v>122</v>
      </c>
      <c r="F42" s="280">
        <v>7.46</v>
      </c>
      <c r="G42" s="263"/>
    </row>
    <row r="43" spans="1:7" x14ac:dyDescent="0.2">
      <c r="A43" s="1"/>
      <c r="B43" s="1"/>
      <c r="C43" s="1"/>
      <c r="D43" s="1"/>
      <c r="E43" s="262" t="s">
        <v>123</v>
      </c>
      <c r="F43" s="280">
        <v>6.66</v>
      </c>
      <c r="G43" s="263"/>
    </row>
    <row r="44" spans="1:7" x14ac:dyDescent="0.2">
      <c r="A44" s="1"/>
      <c r="B44" s="1"/>
      <c r="C44" s="1"/>
      <c r="D44" s="1"/>
      <c r="E44" s="271" t="s">
        <v>412</v>
      </c>
      <c r="F44" s="281">
        <v>8</v>
      </c>
      <c r="G44" s="263"/>
    </row>
    <row r="45" spans="1:7" x14ac:dyDescent="0.2">
      <c r="A45" s="263"/>
      <c r="B45" s="263"/>
      <c r="C45" s="263"/>
      <c r="D45" s="263"/>
      <c r="E45" s="263"/>
      <c r="F45" s="263"/>
      <c r="G45" s="263"/>
    </row>
    <row r="46" spans="1:7" ht="15" x14ac:dyDescent="0.25">
      <c r="A46" s="282" t="s">
        <v>564</v>
      </c>
      <c r="B46" s="263"/>
      <c r="C46" s="263"/>
      <c r="D46" s="263"/>
      <c r="E46" s="263"/>
      <c r="F46" s="263"/>
      <c r="G46" s="263"/>
    </row>
    <row r="47" spans="1:7" x14ac:dyDescent="0.2">
      <c r="A47" s="1" t="s">
        <v>565</v>
      </c>
      <c r="B47" s="263"/>
      <c r="C47" s="263"/>
      <c r="D47" s="263"/>
      <c r="E47" s="263"/>
      <c r="F47" s="263"/>
      <c r="G47" s="263"/>
    </row>
    <row r="48" spans="1:7" x14ac:dyDescent="0.2">
      <c r="A48" s="263"/>
      <c r="B48" s="263"/>
      <c r="C48" s="263"/>
      <c r="D48" s="263"/>
      <c r="E48" s="263"/>
      <c r="F48" s="263"/>
      <c r="G48" s="263"/>
    </row>
    <row r="49" spans="1:200" ht="15" x14ac:dyDescent="0.25">
      <c r="A49" s="282" t="s">
        <v>413</v>
      </c>
      <c r="B49" s="1"/>
      <c r="C49" s="1"/>
      <c r="D49" s="1"/>
      <c r="E49" s="1"/>
      <c r="F49" s="1"/>
      <c r="G49" s="1"/>
    </row>
    <row r="50" spans="1:200" ht="14.25" customHeight="1" x14ac:dyDescent="0.2">
      <c r="A50" s="815" t="s">
        <v>602</v>
      </c>
      <c r="B50" s="815"/>
      <c r="C50" s="815"/>
      <c r="D50" s="815"/>
      <c r="E50" s="815"/>
      <c r="F50" s="815"/>
      <c r="G50" s="815"/>
    </row>
    <row r="51" spans="1:200" x14ac:dyDescent="0.2">
      <c r="A51" s="815"/>
      <c r="B51" s="815"/>
      <c r="C51" s="815"/>
      <c r="D51" s="815"/>
      <c r="E51" s="815"/>
      <c r="F51" s="815"/>
      <c r="G51" s="815"/>
    </row>
    <row r="52" spans="1:200" x14ac:dyDescent="0.2">
      <c r="A52" s="815"/>
      <c r="B52" s="815"/>
      <c r="C52" s="815"/>
      <c r="D52" s="815"/>
      <c r="E52" s="815"/>
      <c r="F52" s="815"/>
      <c r="G52" s="815"/>
    </row>
    <row r="53" spans="1:200" ht="15" x14ac:dyDescent="0.25">
      <c r="A53" s="282" t="s">
        <v>414</v>
      </c>
      <c r="B53" s="1"/>
      <c r="C53" s="1"/>
      <c r="D53" s="1"/>
      <c r="E53" s="1"/>
      <c r="F53" s="1"/>
      <c r="G53" s="1"/>
    </row>
    <row r="54" spans="1:200" x14ac:dyDescent="0.2">
      <c r="A54" s="1" t="s">
        <v>559</v>
      </c>
      <c r="B54" s="1"/>
      <c r="C54" s="1"/>
      <c r="D54" s="1"/>
      <c r="E54" s="1"/>
      <c r="F54" s="1"/>
      <c r="G54" s="1"/>
    </row>
    <row r="55" spans="1:200" x14ac:dyDescent="0.2">
      <c r="A55" s="1" t="s">
        <v>676</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82" t="s">
        <v>415</v>
      </c>
      <c r="B58" s="1"/>
      <c r="C58" s="1"/>
      <c r="D58" s="1"/>
      <c r="E58" s="1"/>
      <c r="F58" s="1"/>
      <c r="G58" s="1"/>
    </row>
    <row r="59" spans="1:200" ht="14.25" customHeight="1" x14ac:dyDescent="0.2">
      <c r="A59" s="815" t="s">
        <v>635</v>
      </c>
      <c r="B59" s="815"/>
      <c r="C59" s="815"/>
      <c r="D59" s="815"/>
      <c r="E59" s="815"/>
      <c r="F59" s="815"/>
      <c r="G59" s="815"/>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15"/>
      <c r="B60" s="815"/>
      <c r="C60" s="815"/>
      <c r="D60" s="815"/>
      <c r="E60" s="815"/>
      <c r="F60" s="815"/>
      <c r="G60" s="815"/>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15"/>
      <c r="B61" s="815"/>
      <c r="C61" s="815"/>
      <c r="D61" s="815"/>
      <c r="E61" s="815"/>
      <c r="F61" s="815"/>
      <c r="G61" s="815"/>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15"/>
      <c r="B62" s="815"/>
      <c r="C62" s="815"/>
      <c r="D62" s="815"/>
      <c r="E62" s="815"/>
      <c r="F62" s="815"/>
      <c r="G62" s="815"/>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15"/>
      <c r="B63" s="815"/>
      <c r="C63" s="815"/>
      <c r="D63" s="815"/>
      <c r="E63" s="815"/>
      <c r="F63" s="815"/>
      <c r="G63" s="815"/>
    </row>
    <row r="64" spans="1:200" ht="15" x14ac:dyDescent="0.25">
      <c r="A64" s="282"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82" t="s">
        <v>618</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619</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424</v>
      </c>
      <c r="B1" s="565"/>
      <c r="C1" s="565"/>
      <c r="D1" s="565"/>
    </row>
    <row r="2" spans="1:18" x14ac:dyDescent="0.2">
      <c r="A2" s="566"/>
      <c r="B2" s="448"/>
      <c r="C2" s="448"/>
      <c r="D2" s="567"/>
    </row>
    <row r="3" spans="1:18" x14ac:dyDescent="0.2">
      <c r="A3" s="672"/>
      <c r="B3" s="672">
        <v>2020</v>
      </c>
      <c r="C3" s="672">
        <v>2021</v>
      </c>
      <c r="D3" s="672">
        <v>2022</v>
      </c>
    </row>
    <row r="4" spans="1:18" x14ac:dyDescent="0.2">
      <c r="A4" s="18" t="s">
        <v>126</v>
      </c>
      <c r="B4" s="569">
        <v>-1.3834465118535726</v>
      </c>
      <c r="C4" s="569">
        <v>-19.313384266054616</v>
      </c>
      <c r="D4" s="569">
        <v>12.243955274810549</v>
      </c>
      <c r="Q4" s="570"/>
      <c r="R4" s="570"/>
    </row>
    <row r="5" spans="1:18" x14ac:dyDescent="0.2">
      <c r="A5" s="18" t="s">
        <v>127</v>
      </c>
      <c r="B5" s="569">
        <v>-1.1920875137886489</v>
      </c>
      <c r="C5" s="569">
        <v>-20.736819855976879</v>
      </c>
      <c r="D5" s="569">
        <v>15.920927232578912</v>
      </c>
    </row>
    <row r="6" spans="1:18" x14ac:dyDescent="0.2">
      <c r="A6" s="18" t="s">
        <v>128</v>
      </c>
      <c r="B6" s="569">
        <v>-2.4650981855077378</v>
      </c>
      <c r="C6" s="569">
        <v>-19.11580402170221</v>
      </c>
      <c r="D6" s="569">
        <v>15.26464515755721</v>
      </c>
    </row>
    <row r="7" spans="1:18" x14ac:dyDescent="0.2">
      <c r="A7" s="18" t="s">
        <v>129</v>
      </c>
      <c r="B7" s="569">
        <v>-6.2499167722701383</v>
      </c>
      <c r="C7" s="569">
        <v>-13.708492505646944</v>
      </c>
      <c r="D7" s="569">
        <v>13.778857762411661</v>
      </c>
    </row>
    <row r="8" spans="1:18" x14ac:dyDescent="0.2">
      <c r="A8" s="18" t="s">
        <v>130</v>
      </c>
      <c r="B8" s="569">
        <v>-9.9157566737326146</v>
      </c>
      <c r="C8" s="569">
        <v>-8.5698317682070684</v>
      </c>
      <c r="D8" s="571">
        <v>12.964397649064926</v>
      </c>
    </row>
    <row r="9" spans="1:18" x14ac:dyDescent="0.2">
      <c r="A9" s="18" t="s">
        <v>131</v>
      </c>
      <c r="B9" s="569">
        <v>-11.730373128456444</v>
      </c>
      <c r="C9" s="569">
        <v>-5.1781111975243279</v>
      </c>
      <c r="D9" s="571" t="s">
        <v>509</v>
      </c>
    </row>
    <row r="10" spans="1:18" x14ac:dyDescent="0.2">
      <c r="A10" s="18" t="s">
        <v>132</v>
      </c>
      <c r="B10" s="569">
        <v>-13.400060711958705</v>
      </c>
      <c r="C10" s="569">
        <v>-2.8771455700893824</v>
      </c>
      <c r="D10" s="705" t="s">
        <v>509</v>
      </c>
    </row>
    <row r="11" spans="1:18" x14ac:dyDescent="0.2">
      <c r="A11" s="18" t="s">
        <v>133</v>
      </c>
      <c r="B11" s="569">
        <v>-14.646959424478679</v>
      </c>
      <c r="C11" s="569">
        <v>-0.28365567297688116</v>
      </c>
      <c r="D11" s="706" t="s">
        <v>509</v>
      </c>
    </row>
    <row r="12" spans="1:18" x14ac:dyDescent="0.2">
      <c r="A12" s="18" t="s">
        <v>134</v>
      </c>
      <c r="B12" s="569">
        <v>-15.603977611828453</v>
      </c>
      <c r="C12" s="569">
        <v>1.9819077388599844</v>
      </c>
      <c r="D12" s="571" t="s">
        <v>509</v>
      </c>
    </row>
    <row r="13" spans="1:18" x14ac:dyDescent="0.2">
      <c r="A13" s="18" t="s">
        <v>135</v>
      </c>
      <c r="B13" s="569">
        <v>-16.791264416427683</v>
      </c>
      <c r="C13" s="569">
        <v>4.352676790216889</v>
      </c>
      <c r="D13" s="571" t="s">
        <v>509</v>
      </c>
    </row>
    <row r="14" spans="1:18" x14ac:dyDescent="0.2">
      <c r="A14" s="18" t="s">
        <v>136</v>
      </c>
      <c r="B14" s="569">
        <v>-17.940809286069378</v>
      </c>
      <c r="C14" s="569">
        <v>7.7510496651106209</v>
      </c>
      <c r="D14" s="569" t="s">
        <v>509</v>
      </c>
    </row>
    <row r="15" spans="1:18" x14ac:dyDescent="0.2">
      <c r="A15" s="448" t="s">
        <v>137</v>
      </c>
      <c r="B15" s="454">
        <v>-18.522349811599476</v>
      </c>
      <c r="C15" s="454">
        <v>9.3722586047538758</v>
      </c>
      <c r="D15" s="454" t="s">
        <v>509</v>
      </c>
    </row>
    <row r="16" spans="1:18" x14ac:dyDescent="0.2">
      <c r="A16" s="57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768">
        <f>INDICE!A3</f>
        <v>44682</v>
      </c>
      <c r="C3" s="769"/>
      <c r="D3" s="769" t="s">
        <v>115</v>
      </c>
      <c r="E3" s="769"/>
      <c r="F3" s="769" t="s">
        <v>116</v>
      </c>
      <c r="G3" s="769"/>
      <c r="H3" s="769"/>
    </row>
    <row r="4" spans="1:8" s="69" customFormat="1" x14ac:dyDescent="0.2">
      <c r="A4" s="289"/>
      <c r="B4" s="82" t="s">
        <v>47</v>
      </c>
      <c r="C4" s="82" t="s">
        <v>421</v>
      </c>
      <c r="D4" s="82" t="s">
        <v>47</v>
      </c>
      <c r="E4" s="82" t="s">
        <v>421</v>
      </c>
      <c r="F4" s="82" t="s">
        <v>47</v>
      </c>
      <c r="G4" s="83" t="s">
        <v>421</v>
      </c>
      <c r="H4" s="83" t="s">
        <v>121</v>
      </c>
    </row>
    <row r="5" spans="1:8" x14ac:dyDescent="0.2">
      <c r="A5" s="320" t="s">
        <v>138</v>
      </c>
      <c r="B5" s="329">
        <v>49.524130000000007</v>
      </c>
      <c r="C5" s="322">
        <v>-8.1640914455086566</v>
      </c>
      <c r="D5" s="321">
        <v>380.07119000000006</v>
      </c>
      <c r="E5" s="322">
        <v>6.4384636106616516E-2</v>
      </c>
      <c r="F5" s="321">
        <v>810.82501999999999</v>
      </c>
      <c r="G5" s="322">
        <v>1.931093363171859</v>
      </c>
      <c r="H5" s="327">
        <v>43.453311380191664</v>
      </c>
    </row>
    <row r="6" spans="1:8" x14ac:dyDescent="0.2">
      <c r="A6" s="320" t="s">
        <v>139</v>
      </c>
      <c r="B6" s="329">
        <v>33.034949999999995</v>
      </c>
      <c r="C6" s="322">
        <v>25.632632664610028</v>
      </c>
      <c r="D6" s="321">
        <v>272.82940000000002</v>
      </c>
      <c r="E6" s="322">
        <v>18.437405934238029</v>
      </c>
      <c r="F6" s="321">
        <v>516.94763999999998</v>
      </c>
      <c r="G6" s="322">
        <v>17.979201834363018</v>
      </c>
      <c r="H6" s="327">
        <v>27.703988177591288</v>
      </c>
    </row>
    <row r="7" spans="1:8" x14ac:dyDescent="0.2">
      <c r="A7" s="320" t="s">
        <v>140</v>
      </c>
      <c r="B7" s="329">
        <v>8.6195100000000018</v>
      </c>
      <c r="C7" s="322">
        <v>28.063940522655429</v>
      </c>
      <c r="D7" s="321">
        <v>38.891949999999994</v>
      </c>
      <c r="E7" s="322">
        <v>33.55453947628228</v>
      </c>
      <c r="F7" s="321">
        <v>92.952420000000018</v>
      </c>
      <c r="G7" s="322">
        <v>31.582987774779436</v>
      </c>
      <c r="H7" s="327">
        <v>4.9814575897057987</v>
      </c>
    </row>
    <row r="8" spans="1:8" x14ac:dyDescent="0.2">
      <c r="A8" s="323" t="s">
        <v>441</v>
      </c>
      <c r="B8" s="328">
        <v>41.982059999999997</v>
      </c>
      <c r="C8" s="325">
        <v>103.94084936855764</v>
      </c>
      <c r="D8" s="324">
        <v>168.75140999999999</v>
      </c>
      <c r="E8" s="326">
        <v>7.9818146705843152</v>
      </c>
      <c r="F8" s="324">
        <v>445.24322999999998</v>
      </c>
      <c r="G8" s="326">
        <v>-26.756850629277213</v>
      </c>
      <c r="H8" s="493">
        <v>23.861242852511253</v>
      </c>
    </row>
    <row r="9" spans="1:8" s="69" customFormat="1" x14ac:dyDescent="0.2">
      <c r="A9" s="290" t="s">
        <v>114</v>
      </c>
      <c r="B9" s="61">
        <v>133.16065000000003</v>
      </c>
      <c r="C9" s="62">
        <v>23.826969300435017</v>
      </c>
      <c r="D9" s="61">
        <v>860.54395000000011</v>
      </c>
      <c r="E9" s="62">
        <v>8.1652865183525964</v>
      </c>
      <c r="F9" s="61">
        <v>1865.96831</v>
      </c>
      <c r="G9" s="62">
        <v>-2.4162645291693385</v>
      </c>
      <c r="H9" s="62">
        <v>100</v>
      </c>
    </row>
    <row r="10" spans="1:8" x14ac:dyDescent="0.2">
      <c r="A10" s="314"/>
      <c r="B10" s="313"/>
      <c r="C10" s="319"/>
      <c r="D10" s="313"/>
      <c r="E10" s="319"/>
      <c r="F10" s="313"/>
      <c r="G10" s="319"/>
      <c r="H10" s="79" t="s">
        <v>220</v>
      </c>
    </row>
    <row r="11" spans="1:8" x14ac:dyDescent="0.2">
      <c r="A11" s="291" t="s">
        <v>478</v>
      </c>
      <c r="B11" s="313"/>
      <c r="C11" s="313"/>
      <c r="D11" s="313"/>
      <c r="E11" s="313"/>
      <c r="F11" s="313"/>
      <c r="G11" s="319"/>
      <c r="H11" s="319"/>
    </row>
    <row r="12" spans="1:8" x14ac:dyDescent="0.2">
      <c r="A12" s="291" t="s">
        <v>518</v>
      </c>
      <c r="B12" s="313"/>
      <c r="C12" s="313"/>
      <c r="D12" s="313"/>
      <c r="E12" s="313"/>
      <c r="F12" s="313"/>
      <c r="G12" s="319"/>
      <c r="H12" s="319"/>
    </row>
    <row r="13" spans="1:8" ht="14.25" x14ac:dyDescent="0.2">
      <c r="A13" s="133" t="s">
        <v>532</v>
      </c>
      <c r="B13" s="1"/>
      <c r="C13" s="1"/>
      <c r="D13" s="1"/>
      <c r="E13" s="1"/>
      <c r="F13" s="1"/>
      <c r="G13" s="1"/>
      <c r="H13" s="1"/>
    </row>
    <row r="17" spans="3:21" x14ac:dyDescent="0.2">
      <c r="C17" s="598"/>
      <c r="D17" s="598"/>
      <c r="E17" s="598"/>
      <c r="F17" s="598"/>
      <c r="G17" s="598"/>
      <c r="H17" s="598"/>
      <c r="I17" s="598"/>
      <c r="J17" s="598"/>
      <c r="K17" s="598"/>
      <c r="L17" s="598"/>
      <c r="M17" s="598"/>
      <c r="N17" s="598"/>
      <c r="O17" s="598"/>
      <c r="P17" s="598"/>
      <c r="Q17" s="598"/>
      <c r="R17" s="598"/>
      <c r="S17" s="598"/>
      <c r="T17" s="598"/>
      <c r="U17" s="598"/>
    </row>
  </sheetData>
  <mergeCells count="3">
    <mergeCell ref="B3:C3"/>
    <mergeCell ref="D3:E3"/>
    <mergeCell ref="F3:H3"/>
  </mergeCells>
  <conditionalFormatting sqref="B8">
    <cfRule type="cellIs" dxfId="265" priority="7" operator="between">
      <formula>0</formula>
      <formula>0.5</formula>
    </cfRule>
  </conditionalFormatting>
  <conditionalFormatting sqref="D8">
    <cfRule type="cellIs" dxfId="264" priority="6" operator="between">
      <formula>0</formula>
      <formula>0.5</formula>
    </cfRule>
  </conditionalFormatting>
  <conditionalFormatting sqref="F8">
    <cfRule type="cellIs" dxfId="263" priority="5" operator="between">
      <formula>0</formula>
      <formula>0.5</formula>
    </cfRule>
  </conditionalFormatting>
  <conditionalFormatting sqref="H8">
    <cfRule type="cellIs" dxfId="262" priority="4" operator="between">
      <formula>0</formula>
      <formula>0.5</formula>
    </cfRule>
  </conditionalFormatting>
  <conditionalFormatting sqref="C17:U17">
    <cfRule type="cellIs" dxfId="261"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8"/>
  <sheetViews>
    <sheetView zoomScale="115" zoomScaleNormal="115" zoomScaleSheetLayoutView="100" workbookViewId="0">
      <selection activeCell="F8" sqref="F8"/>
    </sheetView>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768">
        <f>INDICE!A3</f>
        <v>44682</v>
      </c>
      <c r="C3" s="769"/>
      <c r="D3" s="770" t="s">
        <v>115</v>
      </c>
      <c r="E3" s="770"/>
      <c r="F3" s="770" t="s">
        <v>116</v>
      </c>
      <c r="G3" s="770"/>
      <c r="H3" s="770"/>
    </row>
    <row r="4" spans="1:14" x14ac:dyDescent="0.2">
      <c r="A4" s="66"/>
      <c r="B4" s="82" t="s">
        <v>47</v>
      </c>
      <c r="C4" s="82" t="s">
        <v>425</v>
      </c>
      <c r="D4" s="82" t="s">
        <v>47</v>
      </c>
      <c r="E4" s="82" t="s">
        <v>421</v>
      </c>
      <c r="F4" s="82" t="s">
        <v>47</v>
      </c>
      <c r="G4" s="83" t="s">
        <v>421</v>
      </c>
      <c r="H4" s="83" t="s">
        <v>106</v>
      </c>
    </row>
    <row r="5" spans="1:14" x14ac:dyDescent="0.2">
      <c r="A5" s="84" t="s">
        <v>183</v>
      </c>
      <c r="B5" s="343">
        <v>452.88203000000055</v>
      </c>
      <c r="C5" s="339">
        <v>13.118720447373484</v>
      </c>
      <c r="D5" s="338">
        <v>2072.8583700000008</v>
      </c>
      <c r="E5" s="340">
        <v>24.183641657511512</v>
      </c>
      <c r="F5" s="338">
        <v>5273.6896899999974</v>
      </c>
      <c r="G5" s="340">
        <v>22.871037673884977</v>
      </c>
      <c r="H5" s="345">
        <v>93.618397677720949</v>
      </c>
    </row>
    <row r="6" spans="1:14" x14ac:dyDescent="0.2">
      <c r="A6" s="84" t="s">
        <v>184</v>
      </c>
      <c r="B6" s="329">
        <v>25.249529999999982</v>
      </c>
      <c r="C6" s="322">
        <v>-20.976461188079227</v>
      </c>
      <c r="D6" s="321">
        <v>120.76713000000005</v>
      </c>
      <c r="E6" s="322">
        <v>-13.228302859891143</v>
      </c>
      <c r="F6" s="321">
        <v>354.59455000000003</v>
      </c>
      <c r="G6" s="322">
        <v>-3.1690292767177461</v>
      </c>
      <c r="H6" s="327">
        <v>6.294752923972764</v>
      </c>
    </row>
    <row r="7" spans="1:14" x14ac:dyDescent="0.2">
      <c r="A7" s="84" t="s">
        <v>188</v>
      </c>
      <c r="B7" s="344">
        <v>0</v>
      </c>
      <c r="C7" s="336">
        <v>0</v>
      </c>
      <c r="D7" s="335">
        <v>0</v>
      </c>
      <c r="E7" s="595">
        <v>0</v>
      </c>
      <c r="F7" s="335">
        <v>1.5720000000000001E-2</v>
      </c>
      <c r="G7" s="595">
        <v>-72.147413182140326</v>
      </c>
      <c r="H7" s="344">
        <v>2.790610176181553E-4</v>
      </c>
    </row>
    <row r="8" spans="1:14" x14ac:dyDescent="0.2">
      <c r="A8" s="84" t="s">
        <v>145</v>
      </c>
      <c r="B8" s="344">
        <v>0</v>
      </c>
      <c r="C8" s="336">
        <v>0</v>
      </c>
      <c r="D8" s="335">
        <v>0</v>
      </c>
      <c r="E8" s="595">
        <v>0</v>
      </c>
      <c r="F8" s="335">
        <v>0.22547999999999999</v>
      </c>
      <c r="G8" s="336">
        <v>27.837623313300824</v>
      </c>
      <c r="H8" s="344">
        <v>4.002714901561173E-3</v>
      </c>
    </row>
    <row r="9" spans="1:14" x14ac:dyDescent="0.2">
      <c r="A9" s="342" t="s">
        <v>146</v>
      </c>
      <c r="B9" s="330">
        <v>478.13156000000055</v>
      </c>
      <c r="C9" s="331">
        <v>10.598563821741733</v>
      </c>
      <c r="D9" s="330">
        <v>2193.625500000001</v>
      </c>
      <c r="E9" s="331">
        <v>21.303566859062894</v>
      </c>
      <c r="F9" s="330">
        <v>5628.5254399999976</v>
      </c>
      <c r="G9" s="331">
        <v>20.823087155389846</v>
      </c>
      <c r="H9" s="331">
        <v>99.917432377612897</v>
      </c>
    </row>
    <row r="10" spans="1:14" x14ac:dyDescent="0.2">
      <c r="A10" s="84" t="s">
        <v>147</v>
      </c>
      <c r="B10" s="344">
        <v>0.55531999999999992</v>
      </c>
      <c r="C10" s="336">
        <v>3.594813916612253</v>
      </c>
      <c r="D10" s="335">
        <v>1.8495599999999999</v>
      </c>
      <c r="E10" s="336">
        <v>-2.0915053438993785</v>
      </c>
      <c r="F10" s="335">
        <v>4.6511799999999992</v>
      </c>
      <c r="G10" s="336">
        <v>-1.7027526813547107</v>
      </c>
      <c r="H10" s="327">
        <v>8.2567622387099956E-2</v>
      </c>
    </row>
    <row r="11" spans="1:14" x14ac:dyDescent="0.2">
      <c r="A11" s="60" t="s">
        <v>148</v>
      </c>
      <c r="B11" s="332">
        <v>478.68688000000054</v>
      </c>
      <c r="C11" s="333">
        <v>10.589890212903089</v>
      </c>
      <c r="D11" s="332">
        <v>2195.4750600000011</v>
      </c>
      <c r="E11" s="333">
        <v>21.279153356604759</v>
      </c>
      <c r="F11" s="332">
        <v>5633.1766199999984</v>
      </c>
      <c r="G11" s="333">
        <v>20.800230263367151</v>
      </c>
      <c r="H11" s="333">
        <v>100</v>
      </c>
    </row>
    <row r="12" spans="1:14" x14ac:dyDescent="0.2">
      <c r="A12" s="369" t="s">
        <v>149</v>
      </c>
      <c r="B12" s="334"/>
      <c r="C12" s="334"/>
      <c r="D12" s="334"/>
      <c r="E12" s="334"/>
      <c r="F12" s="334"/>
      <c r="G12" s="334"/>
      <c r="H12" s="334"/>
    </row>
    <row r="13" spans="1:14" x14ac:dyDescent="0.2">
      <c r="A13" s="599" t="s">
        <v>188</v>
      </c>
      <c r="B13" s="600">
        <v>13.235040000000005</v>
      </c>
      <c r="C13" s="601">
        <v>14.433243729535528</v>
      </c>
      <c r="D13" s="602">
        <v>66.376199999999983</v>
      </c>
      <c r="E13" s="601">
        <v>-5.8589494006142893</v>
      </c>
      <c r="F13" s="602">
        <v>172.42347999999998</v>
      </c>
      <c r="G13" s="601">
        <v>14.945507649301772</v>
      </c>
      <c r="H13" s="603">
        <v>3.0608569841007407</v>
      </c>
    </row>
    <row r="14" spans="1:14" x14ac:dyDescent="0.2">
      <c r="A14" s="604" t="s">
        <v>150</v>
      </c>
      <c r="B14" s="605">
        <v>2.7648637455866742</v>
      </c>
      <c r="C14" s="606"/>
      <c r="D14" s="607">
        <v>3.0233183336639655</v>
      </c>
      <c r="E14" s="606"/>
      <c r="F14" s="607">
        <v>3.0608569841007407</v>
      </c>
      <c r="G14" s="606"/>
      <c r="H14" s="608"/>
    </row>
    <row r="15" spans="1:14" x14ac:dyDescent="0.2">
      <c r="A15" s="84"/>
      <c r="B15" s="84"/>
      <c r="C15" s="84"/>
      <c r="D15" s="84"/>
      <c r="E15" s="84"/>
      <c r="F15" s="84"/>
      <c r="G15" s="84"/>
      <c r="H15" s="79" t="s">
        <v>220</v>
      </c>
    </row>
    <row r="16" spans="1:14" x14ac:dyDescent="0.2">
      <c r="A16" s="80" t="s">
        <v>478</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H8">
    <cfRule type="cellIs" dxfId="260" priority="22" operator="between">
      <formula>0</formula>
      <formula>0.5</formula>
    </cfRule>
  </conditionalFormatting>
  <conditionalFormatting sqref="B10 D10 F10:G10">
    <cfRule type="cellIs" dxfId="259" priority="24" operator="between">
      <formula>0</formula>
      <formula>0.5</formula>
    </cfRule>
  </conditionalFormatting>
  <conditionalFormatting sqref="B8:C8 F8:G8">
    <cfRule type="cellIs" dxfId="258" priority="23" operator="between">
      <formula>0</formula>
      <formula>0.5</formula>
    </cfRule>
  </conditionalFormatting>
  <conditionalFormatting sqref="C8">
    <cfRule type="cellIs" dxfId="257" priority="21" operator="equal">
      <formula>0</formula>
    </cfRule>
  </conditionalFormatting>
  <conditionalFormatting sqref="B8">
    <cfRule type="cellIs" dxfId="256" priority="20" operator="equal">
      <formula>0</formula>
    </cfRule>
  </conditionalFormatting>
  <conditionalFormatting sqref="D8">
    <cfRule type="cellIs" dxfId="255" priority="18" operator="between">
      <formula>0</formula>
      <formula>0.5</formula>
    </cfRule>
  </conditionalFormatting>
  <conditionalFormatting sqref="D8">
    <cfRule type="cellIs" dxfId="254" priority="17" operator="equal">
      <formula>0</formula>
    </cfRule>
  </conditionalFormatting>
  <conditionalFormatting sqref="B7">
    <cfRule type="cellIs" dxfId="253" priority="15" operator="between">
      <formula>0</formula>
      <formula>0.5</formula>
    </cfRule>
  </conditionalFormatting>
  <conditionalFormatting sqref="B7">
    <cfRule type="cellIs" dxfId="252" priority="14" operator="equal">
      <formula>0</formula>
    </cfRule>
  </conditionalFormatting>
  <conditionalFormatting sqref="C7">
    <cfRule type="cellIs" dxfId="251" priority="13" operator="between">
      <formula>0</formula>
      <formula>0.5</formula>
    </cfRule>
  </conditionalFormatting>
  <conditionalFormatting sqref="C7">
    <cfRule type="cellIs" dxfId="250" priority="12" operator="equal">
      <formula>0</formula>
    </cfRule>
  </conditionalFormatting>
  <conditionalFormatting sqref="D7">
    <cfRule type="cellIs" dxfId="249" priority="11" operator="between">
      <formula>0</formula>
      <formula>0.5</formula>
    </cfRule>
  </conditionalFormatting>
  <conditionalFormatting sqref="D7">
    <cfRule type="cellIs" dxfId="248" priority="10" operator="equal">
      <formula>0</formula>
    </cfRule>
  </conditionalFormatting>
  <conditionalFormatting sqref="H7">
    <cfRule type="cellIs" dxfId="247" priority="9" operator="between">
      <formula>0</formula>
      <formula>0.5</formula>
    </cfRule>
  </conditionalFormatting>
  <conditionalFormatting sqref="F7">
    <cfRule type="cellIs" dxfId="246" priority="8" operator="between">
      <formula>0</formula>
      <formula>0.5</formula>
    </cfRule>
  </conditionalFormatting>
  <conditionalFormatting sqref="F7">
    <cfRule type="cellIs" dxfId="245"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606</v>
      </c>
    </row>
    <row r="2" spans="1:12" ht="15.75" x14ac:dyDescent="0.25">
      <c r="A2" s="2"/>
      <c r="B2" s="89"/>
      <c r="H2" s="79" t="s">
        <v>151</v>
      </c>
    </row>
    <row r="3" spans="1:12" ht="13.9" customHeight="1" x14ac:dyDescent="0.2">
      <c r="A3" s="90"/>
      <c r="B3" s="771">
        <f>INDICE!A3</f>
        <v>44682</v>
      </c>
      <c r="C3" s="771"/>
      <c r="D3" s="771"/>
      <c r="E3" s="91"/>
      <c r="F3" s="772" t="s">
        <v>116</v>
      </c>
      <c r="G3" s="772"/>
      <c r="H3" s="772"/>
    </row>
    <row r="4" spans="1:12" x14ac:dyDescent="0.2">
      <c r="A4" s="92"/>
      <c r="B4" s="93" t="s">
        <v>143</v>
      </c>
      <c r="C4" s="499" t="s">
        <v>144</v>
      </c>
      <c r="D4" s="93" t="s">
        <v>152</v>
      </c>
      <c r="E4" s="93"/>
      <c r="F4" s="93" t="s">
        <v>143</v>
      </c>
      <c r="G4" s="499" t="s">
        <v>144</v>
      </c>
      <c r="H4" s="93" t="s">
        <v>152</v>
      </c>
    </row>
    <row r="5" spans="1:12" x14ac:dyDescent="0.2">
      <c r="A5" s="90" t="s">
        <v>153</v>
      </c>
      <c r="B5" s="94">
        <v>67.82089000000002</v>
      </c>
      <c r="C5" s="96">
        <v>2.3649400000000003</v>
      </c>
      <c r="D5" s="346">
        <v>70.185830000000024</v>
      </c>
      <c r="E5" s="94"/>
      <c r="F5" s="94">
        <v>804.15679000000102</v>
      </c>
      <c r="G5" s="96">
        <v>34.489689999999989</v>
      </c>
      <c r="H5" s="346">
        <v>838.64648000000102</v>
      </c>
    </row>
    <row r="6" spans="1:12" x14ac:dyDescent="0.2">
      <c r="A6" s="92" t="s">
        <v>154</v>
      </c>
      <c r="B6" s="95">
        <v>12.176140000000002</v>
      </c>
      <c r="C6" s="96">
        <v>0.46644000000000002</v>
      </c>
      <c r="D6" s="347">
        <v>12.642580000000002</v>
      </c>
      <c r="E6" s="95"/>
      <c r="F6" s="95">
        <v>155.85386000000014</v>
      </c>
      <c r="G6" s="96">
        <v>7.3406000000000011</v>
      </c>
      <c r="H6" s="347">
        <v>163.19446000000013</v>
      </c>
    </row>
    <row r="7" spans="1:12" x14ac:dyDescent="0.2">
      <c r="A7" s="92" t="s">
        <v>155</v>
      </c>
      <c r="B7" s="95">
        <v>7.8077699999999997</v>
      </c>
      <c r="C7" s="96">
        <v>0.45302999999999993</v>
      </c>
      <c r="D7" s="347">
        <v>8.2607999999999997</v>
      </c>
      <c r="E7" s="95"/>
      <c r="F7" s="95">
        <v>97.057019999999952</v>
      </c>
      <c r="G7" s="96">
        <v>6.7826599999999999</v>
      </c>
      <c r="H7" s="347">
        <v>103.83967999999996</v>
      </c>
    </row>
    <row r="8" spans="1:12" x14ac:dyDescent="0.2">
      <c r="A8" s="92" t="s">
        <v>156</v>
      </c>
      <c r="B8" s="95">
        <v>20.789840000000002</v>
      </c>
      <c r="C8" s="96">
        <v>0.88861999999999997</v>
      </c>
      <c r="D8" s="347">
        <v>21.678460000000001</v>
      </c>
      <c r="E8" s="95"/>
      <c r="F8" s="95">
        <v>230.6435899999999</v>
      </c>
      <c r="G8" s="96">
        <v>11.613640000000004</v>
      </c>
      <c r="H8" s="347">
        <v>242.25722999999991</v>
      </c>
    </row>
    <row r="9" spans="1:12" x14ac:dyDescent="0.2">
      <c r="A9" s="92" t="s">
        <v>157</v>
      </c>
      <c r="B9" s="95">
        <v>34.334020000000002</v>
      </c>
      <c r="C9" s="96">
        <v>8.5388699999999993</v>
      </c>
      <c r="D9" s="347">
        <v>42.872889999999998</v>
      </c>
      <c r="E9" s="95"/>
      <c r="F9" s="95">
        <v>391.24414999999999</v>
      </c>
      <c r="G9" s="96">
        <v>111.17346000000002</v>
      </c>
      <c r="H9" s="347">
        <v>502.41761000000002</v>
      </c>
    </row>
    <row r="10" spans="1:12" x14ac:dyDescent="0.2">
      <c r="A10" s="92" t="s">
        <v>158</v>
      </c>
      <c r="B10" s="95">
        <v>5.6854800000000001</v>
      </c>
      <c r="C10" s="96">
        <v>0.26086999999999999</v>
      </c>
      <c r="D10" s="347">
        <v>5.9463499999999998</v>
      </c>
      <c r="E10" s="95"/>
      <c r="F10" s="95">
        <v>71.574470000000048</v>
      </c>
      <c r="G10" s="96">
        <v>3.8596799999999996</v>
      </c>
      <c r="H10" s="347">
        <v>75.434150000000045</v>
      </c>
    </row>
    <row r="11" spans="1:12" x14ac:dyDescent="0.2">
      <c r="A11" s="92" t="s">
        <v>159</v>
      </c>
      <c r="B11" s="95">
        <v>22.907250000000005</v>
      </c>
      <c r="C11" s="96">
        <v>1.0522600000000002</v>
      </c>
      <c r="D11" s="347">
        <v>23.959510000000005</v>
      </c>
      <c r="E11" s="95"/>
      <c r="F11" s="95">
        <v>288.81158999999957</v>
      </c>
      <c r="G11" s="96">
        <v>16.929530000000018</v>
      </c>
      <c r="H11" s="347">
        <v>305.74111999999957</v>
      </c>
    </row>
    <row r="12" spans="1:12" x14ac:dyDescent="0.2">
      <c r="A12" s="92" t="s">
        <v>512</v>
      </c>
      <c r="B12" s="95">
        <v>17.567420000000002</v>
      </c>
      <c r="C12" s="96">
        <v>0.57181999999999999</v>
      </c>
      <c r="D12" s="347">
        <v>18.139240000000001</v>
      </c>
      <c r="E12" s="95"/>
      <c r="F12" s="95">
        <v>213.09971000000039</v>
      </c>
      <c r="G12" s="96">
        <v>9.6953799999999983</v>
      </c>
      <c r="H12" s="347">
        <v>222.79509000000039</v>
      </c>
      <c r="J12" s="96"/>
    </row>
    <row r="13" spans="1:12" x14ac:dyDescent="0.2">
      <c r="A13" s="92" t="s">
        <v>160</v>
      </c>
      <c r="B13" s="95">
        <v>82.297800000000024</v>
      </c>
      <c r="C13" s="96">
        <v>3.7364499999999992</v>
      </c>
      <c r="D13" s="347">
        <v>86.034250000000029</v>
      </c>
      <c r="E13" s="95"/>
      <c r="F13" s="95">
        <v>909.67073999999968</v>
      </c>
      <c r="G13" s="96">
        <v>53.523519999999976</v>
      </c>
      <c r="H13" s="347">
        <v>963.19425999999964</v>
      </c>
      <c r="J13" s="96"/>
      <c r="L13" s="713"/>
    </row>
    <row r="14" spans="1:12" x14ac:dyDescent="0.2">
      <c r="A14" s="92" t="s">
        <v>161</v>
      </c>
      <c r="B14" s="95">
        <v>0.45379000000000003</v>
      </c>
      <c r="C14" s="96">
        <v>4.5609999999999998E-2</v>
      </c>
      <c r="D14" s="348">
        <v>0.49940000000000001</v>
      </c>
      <c r="E14" s="96"/>
      <c r="F14" s="95">
        <v>5.2875100000000019</v>
      </c>
      <c r="G14" s="96">
        <v>0.58863999999999994</v>
      </c>
      <c r="H14" s="348">
        <v>5.8761500000000018</v>
      </c>
      <c r="J14" s="96"/>
    </row>
    <row r="15" spans="1:12" x14ac:dyDescent="0.2">
      <c r="A15" s="92" t="s">
        <v>162</v>
      </c>
      <c r="B15" s="95">
        <v>51.126069999999999</v>
      </c>
      <c r="C15" s="96">
        <v>1.8123900000000004</v>
      </c>
      <c r="D15" s="347">
        <v>52.938459999999999</v>
      </c>
      <c r="E15" s="95"/>
      <c r="F15" s="95">
        <v>594.41812999999991</v>
      </c>
      <c r="G15" s="96">
        <v>26.09474999999998</v>
      </c>
      <c r="H15" s="347">
        <v>620.51287999999988</v>
      </c>
      <c r="J15" s="96"/>
    </row>
    <row r="16" spans="1:12" x14ac:dyDescent="0.2">
      <c r="A16" s="92" t="s">
        <v>163</v>
      </c>
      <c r="B16" s="95">
        <v>8.4552799999999984</v>
      </c>
      <c r="C16" s="96">
        <v>0.21824000000000002</v>
      </c>
      <c r="D16" s="347">
        <v>8.6735199999999981</v>
      </c>
      <c r="E16" s="95"/>
      <c r="F16" s="95">
        <v>102.57979999999999</v>
      </c>
      <c r="G16" s="96">
        <v>3.667659999999997</v>
      </c>
      <c r="H16" s="347">
        <v>106.24745999999999</v>
      </c>
      <c r="J16" s="96"/>
    </row>
    <row r="17" spans="1:11" x14ac:dyDescent="0.2">
      <c r="A17" s="92" t="s">
        <v>164</v>
      </c>
      <c r="B17" s="95">
        <v>22.033609999999996</v>
      </c>
      <c r="C17" s="96">
        <v>1.0451000000000001</v>
      </c>
      <c r="D17" s="347">
        <v>23.078709999999997</v>
      </c>
      <c r="E17" s="95"/>
      <c r="F17" s="95">
        <v>264.8152300000001</v>
      </c>
      <c r="G17" s="96">
        <v>15.771200000000013</v>
      </c>
      <c r="H17" s="347">
        <v>280.58643000000012</v>
      </c>
      <c r="J17" s="96"/>
    </row>
    <row r="18" spans="1:11" x14ac:dyDescent="0.2">
      <c r="A18" s="92" t="s">
        <v>165</v>
      </c>
      <c r="B18" s="95">
        <v>2.0624899999999999</v>
      </c>
      <c r="C18" s="96">
        <v>0.10133</v>
      </c>
      <c r="D18" s="347">
        <v>2.1638199999999999</v>
      </c>
      <c r="E18" s="95"/>
      <c r="F18" s="95">
        <v>24.898089999999989</v>
      </c>
      <c r="G18" s="96">
        <v>1.4014399999999994</v>
      </c>
      <c r="H18" s="347">
        <v>26.29952999999999</v>
      </c>
      <c r="J18" s="96"/>
    </row>
    <row r="19" spans="1:11" x14ac:dyDescent="0.2">
      <c r="A19" s="92" t="s">
        <v>166</v>
      </c>
      <c r="B19" s="95">
        <v>61.430009999999996</v>
      </c>
      <c r="C19" s="96">
        <v>2.2240099999999998</v>
      </c>
      <c r="D19" s="347">
        <v>63.654019999999996</v>
      </c>
      <c r="E19" s="95"/>
      <c r="F19" s="95">
        <v>683.41925000000003</v>
      </c>
      <c r="G19" s="96">
        <v>29.843429999999998</v>
      </c>
      <c r="H19" s="347">
        <v>713.26268000000005</v>
      </c>
      <c r="J19" s="96"/>
    </row>
    <row r="20" spans="1:11" x14ac:dyDescent="0.2">
      <c r="A20" s="92" t="s">
        <v>167</v>
      </c>
      <c r="B20" s="96">
        <v>0.53212999999999999</v>
      </c>
      <c r="C20" s="96">
        <v>0</v>
      </c>
      <c r="D20" s="348">
        <v>0.53212999999999999</v>
      </c>
      <c r="E20" s="96"/>
      <c r="F20" s="95">
        <v>6.0521900000000004</v>
      </c>
      <c r="G20" s="96">
        <v>0</v>
      </c>
      <c r="H20" s="348">
        <v>6.0521900000000004</v>
      </c>
      <c r="J20" s="96"/>
    </row>
    <row r="21" spans="1:11" x14ac:dyDescent="0.2">
      <c r="A21" s="92" t="s">
        <v>168</v>
      </c>
      <c r="B21" s="95">
        <v>12.461249999999998</v>
      </c>
      <c r="C21" s="96">
        <v>0.46012000000000003</v>
      </c>
      <c r="D21" s="347">
        <v>12.921369999999998</v>
      </c>
      <c r="E21" s="95"/>
      <c r="F21" s="95">
        <v>151.05693999999994</v>
      </c>
      <c r="G21" s="96">
        <v>7.2089900000000027</v>
      </c>
      <c r="H21" s="347">
        <v>158.26592999999994</v>
      </c>
      <c r="J21" s="96"/>
      <c r="K21" s="96"/>
    </row>
    <row r="22" spans="1:11" x14ac:dyDescent="0.2">
      <c r="A22" s="92" t="s">
        <v>169</v>
      </c>
      <c r="B22" s="95">
        <v>6.5417800000000002</v>
      </c>
      <c r="C22" s="96">
        <v>0.20254000000000003</v>
      </c>
      <c r="D22" s="347">
        <v>6.7443200000000001</v>
      </c>
      <c r="E22" s="95"/>
      <c r="F22" s="95">
        <v>94.686949999999968</v>
      </c>
      <c r="G22" s="96">
        <v>3.1047499999999992</v>
      </c>
      <c r="H22" s="347">
        <v>97.791699999999963</v>
      </c>
      <c r="J22" s="96"/>
    </row>
    <row r="23" spans="1:11" x14ac:dyDescent="0.2">
      <c r="A23" s="97" t="s">
        <v>170</v>
      </c>
      <c r="B23" s="98">
        <v>16.399010000000001</v>
      </c>
      <c r="C23" s="96">
        <v>0.80689</v>
      </c>
      <c r="D23" s="349">
        <v>17.2059</v>
      </c>
      <c r="E23" s="98"/>
      <c r="F23" s="98">
        <v>184.36368999999985</v>
      </c>
      <c r="G23" s="96">
        <v>11.505530000000011</v>
      </c>
      <c r="H23" s="349">
        <v>195.86921999999987</v>
      </c>
      <c r="J23" s="96"/>
    </row>
    <row r="24" spans="1:11" x14ac:dyDescent="0.2">
      <c r="A24" s="99" t="s">
        <v>430</v>
      </c>
      <c r="B24" s="100">
        <v>452.88202999999999</v>
      </c>
      <c r="C24" s="100">
        <v>25.249529999999996</v>
      </c>
      <c r="D24" s="100">
        <v>478.13155999999998</v>
      </c>
      <c r="E24" s="100"/>
      <c r="F24" s="100">
        <v>5273.6897000000063</v>
      </c>
      <c r="G24" s="100">
        <v>354.59455000000168</v>
      </c>
      <c r="H24" s="100">
        <v>5628.2842500000079</v>
      </c>
      <c r="J24" s="96"/>
    </row>
    <row r="25" spans="1:11" x14ac:dyDescent="0.2">
      <c r="H25" s="79" t="s">
        <v>220</v>
      </c>
      <c r="J25" s="96"/>
    </row>
    <row r="26" spans="1:11" x14ac:dyDescent="0.2">
      <c r="A26" s="350"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44" priority="11" operator="between">
      <formula>0</formula>
      <formula>0.5</formula>
    </cfRule>
    <cfRule type="cellIs" dxfId="243" priority="12" operator="between">
      <formula>0</formula>
      <formula>0.49</formula>
    </cfRule>
  </conditionalFormatting>
  <conditionalFormatting sqref="C5:C23">
    <cfRule type="cellIs" dxfId="242" priority="10" stopIfTrue="1" operator="equal">
      <formula>0</formula>
    </cfRule>
  </conditionalFormatting>
  <conditionalFormatting sqref="G20">
    <cfRule type="cellIs" dxfId="241" priority="9" stopIfTrue="1" operator="equal">
      <formula>0</formula>
    </cfRule>
  </conditionalFormatting>
  <conditionalFormatting sqref="G5:G23">
    <cfRule type="cellIs" dxfId="240" priority="8" stopIfTrue="1" operator="equal">
      <formula>0</formula>
    </cfRule>
  </conditionalFormatting>
  <conditionalFormatting sqref="J12:J30">
    <cfRule type="cellIs" dxfId="239" priority="6" operator="between">
      <formula>0</formula>
      <formula>0.5</formula>
    </cfRule>
    <cfRule type="cellIs" dxfId="238" priority="7" operator="between">
      <formula>0</formula>
      <formula>0.49</formula>
    </cfRule>
  </conditionalFormatting>
  <conditionalFormatting sqref="J27">
    <cfRule type="cellIs" dxfId="237" priority="5" stopIfTrue="1" operator="equal">
      <formula>0</formula>
    </cfRule>
  </conditionalFormatting>
  <conditionalFormatting sqref="J12:J30">
    <cfRule type="cellIs" dxfId="236"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Alberto Perez Cepeda</cp:lastModifiedBy>
  <cp:lastPrinted>2019-09-24T11:28:59Z</cp:lastPrinted>
  <dcterms:created xsi:type="dcterms:W3CDTF">2014-01-27T14:19:56Z</dcterms:created>
  <dcterms:modified xsi:type="dcterms:W3CDTF">2022-09-07T09:57:38Z</dcterms:modified>
</cp:coreProperties>
</file>