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U:\INFORMES CORES WEB\BEH\BEH 2014\2022\07.JULIO\"/>
    </mc:Choice>
  </mc:AlternateContent>
  <xr:revisionPtr revIDLastSave="0" documentId="13_ncr:1_{208D3394-C0FE-4346-9C2F-AD15D22D4A8B}"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25" l="1"/>
  <c r="D10" i="25"/>
  <c r="B10" i="25"/>
  <c r="F10" i="46" l="1"/>
  <c r="D10" i="46"/>
  <c r="B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<sst xmlns="http://schemas.openxmlformats.org/spreadsheetml/2006/main" count="1911" uniqueCount="702">
  <si>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</si>
  <si>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</si>
  <si>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</si>
  <si>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</si>
  <si>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</si>
  <si>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</si>
  <si>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</si>
  <si>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</si>
  <si>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</si>
  <si>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</si>
  <si>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</si>
  <si>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</si>
  <si>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</si>
  <si>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</si>
  <si>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</si>
  <si>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</si>
  <si>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</si>
  <si>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</si>
  <si>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</si>
  <si>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</si>
  <si>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</si>
  <si>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</si>
  <si>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</si>
  <si>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</si>
  <si>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</si>
  <si>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</si>
  <si>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</si>
  <si>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</si>
  <si>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</si>
  <si>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</si>
  <si>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</si>
  <si>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</si>
  <si>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</si>
  <si>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</si>
  <si>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</si>
  <si>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</si>
  <si>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</si>
  <si>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</si>
  <si>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</si>
  <si>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</si>
  <si>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</si>
  <si>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</si>
  <si>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</si>
  <si>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</si>
  <si>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</si>
  <si>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</si>
  <si>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</si>
  <si>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</si>
  <si>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</si>
  <si>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</si>
  <si>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</si>
  <si>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</si>
  <si>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</si>
  <si>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</si>
  <si>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</si>
  <si>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</si>
  <si>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</si>
  <si>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</si>
  <si>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</si>
  <si>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</si>
  <si>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</si>
  <si>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</si>
  <si>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</si>
  <si>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</si>
  <si>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</si>
  <si>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</si>
  <si>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</si>
  <si>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</si>
  <si>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</si>
  <si>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</si>
  <si>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</si>
  <si>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</si>
  <si>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</si>
  <si>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</si>
  <si>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</si>
  <si>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</si>
  <si>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</si>
  <si>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</si>
  <si>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</si>
  <si>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</si>
  <si>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</si>
  <si>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</si>
  <si>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</si>
  <si>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</si>
  <si>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</si>
  <si>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</si>
  <si>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</si>
  <si>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</si>
  <si>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</si>
  <si>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</si>
  <si>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</si>
  <si>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</si>
  <si>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</si>
  <si>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</si>
  <si>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</si>
  <si>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</si>
  <si>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</si>
  <si>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</si>
  <si>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</si>
  <si>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</si>
  <si>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</si>
  <si>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</si>
  <si>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</si>
  <si>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</si>
  <si>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</si>
  <si>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</si>
  <si>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</si>
  <si>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</si>
  <si>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</si>
  <si>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</si>
  <si>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</si>
  <si>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</si>
  <si>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</si>
  <si>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</si>
  <si>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</si>
  <si>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</si>
  <si>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</si>
  <si>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</si>
  <si>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</si>
  <si>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</si>
  <si>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</si>
  <si>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</si>
  <si>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</si>
  <si>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</si>
  <si>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</si>
  <si>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</si>
  <si>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</si>
  <si>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</si>
  <si>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</si>
  <si>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</si>
  <si>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</si>
  <si>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</si>
  <si>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</si>
  <si>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</si>
  <si>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</si>
  <si>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</si>
  <si>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</si>
  <si>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</si>
  <si>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</si>
  <si>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</si>
  <si>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</si>
  <si>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</si>
  <si>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</si>
  <si>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</si>
  <si>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</si>
  <si>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</si>
  <si>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</si>
  <si>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</si>
  <si>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</si>
  <si>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</si>
  <si>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</si>
  <si>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</si>
  <si>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</si>
  <si>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</si>
  <si>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</si>
  <si>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</si>
  <si>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</si>
  <si>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</si>
  <si>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</si>
  <si>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</si>
  <si>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</si>
  <si>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</si>
  <si>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</si>
  <si>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</si>
  <si>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</si>
  <si>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</si>
  <si>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</si>
  <si>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</si>
  <si>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</si>
  <si>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</si>
  <si>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</si>
  <si>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</si>
  <si>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</si>
  <si>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</si>
  <si>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</si>
  <si>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</si>
  <si>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</si>
  <si>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</si>
  <si>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</si>
  <si>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</si>
  <si>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</si>
  <si>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</si>
  <si>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</si>
  <si>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</si>
  <si>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</si>
  <si>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</si>
  <si>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</si>
  <si>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</si>
  <si>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</si>
  <si>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</si>
  <si>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</si>
  <si>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</si>
  <si>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</si>
  <si>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</si>
  <si>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</si>
  <si>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</si>
  <si>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</si>
  <si>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</si>
  <si>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</si>
  <si>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</si>
  <si>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</si>
  <si>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</si>
  <si>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</si>
  <si>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</si>
  <si>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</si>
  <si>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</si>
  <si>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</si>
  <si>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</si>
  <si>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</si>
  <si>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</si>
  <si>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</si>
  <si>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</si>
  <si>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</si>
  <si>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</si>
  <si>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</si>
  <si>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</si>
  <si>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</si>
  <si>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</si>
  <si>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</si>
  <si>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</si>
  <si>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</si>
  <si>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</si>
  <si>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</si>
  <si>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</si>
  <si>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</si>
  <si>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</si>
  <si>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</si>
  <si>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</si>
  <si>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</si>
  <si>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</si>
  <si>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</si>
  <si>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</si>
  <si>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</si>
  <si>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</si>
  <si>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</si>
  <si>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</si>
  <si>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</si>
  <si>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</si>
  <si>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</si>
  <si>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</si>
  <si>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</si>
  <si>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</si>
  <si>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</si>
  <si>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</si>
  <si>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</si>
  <si>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</si>
  <si>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</si>
  <si>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</si>
  <si>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</si>
  <si>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</si>
  <si>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</si>
  <si>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</si>
  <si>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</si>
  <si>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</si>
  <si>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</si>
  <si>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</si>
  <si>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</si>
  <si>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</si>
  <si>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</si>
  <si>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</si>
  <si>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</si>
  <si>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</si>
  <si>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</si>
  <si>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</si>
  <si>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</si>
  <si>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</si>
  <si>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</si>
  <si>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</si>
  <si>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</si>
  <si>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</si>
  <si>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</si>
  <si>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</si>
  <si>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</si>
  <si>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</si>
  <si>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</si>
  <si>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</si>
  <si>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</si>
  <si>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</si>
  <si>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</si>
  <si>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</si>
  <si>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</si>
  <si>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</si>
  <si>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</si>
  <si>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</si>
  <si>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</si>
  <si>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</si>
  <si>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</si>
  <si>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</si>
  <si>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</si>
  <si>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</si>
  <si>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</si>
  <si>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</si>
  <si>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</si>
  <si>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</si>
  <si>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</si>
  <si>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</si>
  <si>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</si>
  <si>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</si>
  <si>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</si>
  <si>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</si>
  <si>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</si>
  <si>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</si>
  <si>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</si>
  <si>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</si>
  <si>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</si>
  <si>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</si>
  <si>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</si>
  <si>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</si>
  <si>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</si>
  <si>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</si>
  <si>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</si>
  <si>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</si>
  <si>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</si>
  <si>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</si>
  <si>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</si>
  <si>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</si>
  <si>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</si>
  <si>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</si>
  <si>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</si>
  <si>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</si>
  <si>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</si>
  <si>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</si>
  <si>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</si>
  <si>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</si>
  <si>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</si>
  <si>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</si>
  <si>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</si>
  <si>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</si>
  <si>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</si>
  <si>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</si>
  <si>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</si>
  <si>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</si>
  <si>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</si>
  <si>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</si>
  <si>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</si>
  <si>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</si>
  <si>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</si>
  <si>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</si>
  <si>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</si>
  <si>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</si>
  <si>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</si>
  <si>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</si>
  <si>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</si>
  <si>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</si>
  <si>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</si>
  <si>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</si>
  <si>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</si>
  <si>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</si>
  <si>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</si>
  <si>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</si>
  <si>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</si>
  <si>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</si>
  <si>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</si>
  <si>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</si>
  <si>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</si>
  <si>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</si>
  <si>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</si>
  <si>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</si>
  <si>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</si>
  <si>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</si>
  <si>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</si>
  <si>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</si>
  <si>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</si>
  <si>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</si>
  <si>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</si>
  <si>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</si>
  <si>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</si>
  <si>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</si>
  <si>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</si>
  <si>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</si>
  <si>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</si>
  <si>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</si>
  <si>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</si>
  <si>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</si>
  <si>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</si>
  <si>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</si>
  <si>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</si>
  <si>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</si>
  <si>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</si>
  <si>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</si>
  <si>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</si>
  <si>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</si>
  <si>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</si>
  <si>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</si>
  <si>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</si>
  <si>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</si>
  <si>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</si>
  <si>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</si>
  <si>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</si>
  <si>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</si>
  <si>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</si>
  <si>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</si>
  <si>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</si>
  <si>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</si>
  <si>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</si>
  <si>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</si>
  <si>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</si>
  <si>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</si>
  <si>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</si>
  <si>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</si>
  <si>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</si>
  <si>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</si>
  <si>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</si>
  <si>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</si>
  <si>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</si>
  <si>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</si>
  <si>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</si>
  <si>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</si>
  <si>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</si>
  <si>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</si>
  <si>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</si>
  <si>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</si>
  <si>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</si>
  <si>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</si>
  <si>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</si>
  <si>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</si>
  <si>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</si>
  <si>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</si>
  <si>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</si>
  <si>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</si>
  <si>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</si>
  <si>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</si>
  <si>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</si>
  <si>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</si>
  <si>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</si>
  <si>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</si>
  <si>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</si>
  <si>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</si>
  <si>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</si>
  <si>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</si>
  <si>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</si>
  <si>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</si>
  <si>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</si>
  <si>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</si>
  <si>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</si>
  <si>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</si>
  <si>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</si>
  <si>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</si>
  <si>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</si>
  <si>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</si>
  <si>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</si>
  <si>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</si>
  <si>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</si>
  <si>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</si>
  <si>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</si>
  <si>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</si>
  <si>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</si>
  <si>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</si>
  <si>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</si>
  <si>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</si>
  <si>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</si>
  <si>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</si>
  <si>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</si>
  <si>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</si>
  <si>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</si>
  <si>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</si>
  <si>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</si>
  <si>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</si>
  <si>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</si>
  <si>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</si>
  <si>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</si>
  <si>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</si>
  <si>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</si>
  <si>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</si>
  <si>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</si>
  <si>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</si>
  <si>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</si>
  <si>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</si>
  <si>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</si>
  <si>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</si>
  <si>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</si>
  <si>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</si>
  <si>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</si>
  <si>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</si>
  <si>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</si>
  <si>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</si>
  <si>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</si>
  <si>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</si>
  <si>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</si>
  <si>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</si>
  <si>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</si>
  <si>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</si>
  <si>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</si>
  <si>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</si>
  <si>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</si>
  <si>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</si>
  <si>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</si>
  <si>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</si>
  <si>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</si>
  <si>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</si>
  <si>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</si>
  <si>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</si>
  <si>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</si>
  <si>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</si>
  <si>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</si>
  <si>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</si>
  <si>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</si>
  <si>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</si>
  <si>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</si>
  <si>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</si>
  <si>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</si>
  <si>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</si>
  <si>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</si>
  <si>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</si>
  <si>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</si>
  <si>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</si>
  <si>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</si>
  <si>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</si>
  <si>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</si>
  <si>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</si>
  <si>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</si>
  <si>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</si>
  <si>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</si>
  <si>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</si>
  <si>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</si>
  <si>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</si>
  <si>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</si>
  <si>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</si>
  <si>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</si>
  <si>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</si>
  <si>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</si>
  <si>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</si>
  <si>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</si>
  <si>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</si>
  <si>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</si>
  <si>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</si>
  <si>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</si>
  <si>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</si>
  <si>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</si>
  <si>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</si>
  <si>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</si>
  <si>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</si>
  <si>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</si>
  <si>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</si>
  <si>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</si>
  <si>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</si>
  <si>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</si>
  <si>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</si>
  <si>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</si>
  <si>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</si>
  <si>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</si>
  <si>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</si>
  <si>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</si>
  <si>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</si>
  <si>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</si>
  <si>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</si>
  <si>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</si>
  <si>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</si>
  <si>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</si>
  <si>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</si>
  <si>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</si>
  <si>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</si>
  <si>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</si>
  <si>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</si>
  <si>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</si>
  <si>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</si>
  <si>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</si>
  <si>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</si>
  <si>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</si>
  <si>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</si>
  <si>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</si>
  <si>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</si>
  <si>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</si>
  <si>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</si>
  <si>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</si>
  <si>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</si>
  <si>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</si>
  <si>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</si>
  <si>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</si>
  <si>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</si>
  <si>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</si>
  <si>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</si>
  <si>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</si>
  <si>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</si>
  <si>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</si>
  <si>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</si>
  <si>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</si>
  <si>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</si>
  <si>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</si>
  <si>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</si>
  <si>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</si>
  <si>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</si>
  <si>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</si>
  <si>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</si>
  <si>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</si>
  <si>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</si>
  <si>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</si>
  <si>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</si>
  <si>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</si>
  <si>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</si>
  <si>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</si>
  <si>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</si>
  <si>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</si>
  <si>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</si>
  <si>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</si>
  <si>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</si>
  <si>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</si>
  <si>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</si>
  <si>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</si>
  <si>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</si>
  <si>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</si>
  <si>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</si>
  <si>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</si>
  <si>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</si>
  <si>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</si>
  <si>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</si>
  <si>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</si>
  <si>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</si>
  <si>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</si>
  <si>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</si>
  <si>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</si>
  <si>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</si>
  <si>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</si>
  <si>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</si>
  <si>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</si>
  <si>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</si>
  <si>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</si>
  <si>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</si>
  <si>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</si>
  <si>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</si>
  <si>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</si>
  <si>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</si>
  <si>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</si>
  <si>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</si>
  <si>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</si>
  <si>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</si>
  <si>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</si>
  <si>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</si>
  <si>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</si>
  <si>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</si>
  <si>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</si>
  <si>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</si>
  <si>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</si>
  <si>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</si>
  <si>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</si>
  <si>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</si>
  <si>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</si>
  <si>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</si>
  <si>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</si>
  <si>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</si>
  <si>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</si>
  <si>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</si>
  <si>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</si>
  <si>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</si>
  <si>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</si>
  <si>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</si>
  <si>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</si>
  <si>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</si>
  <si>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</si>
  <si>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</si>
  <si>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</si>
  <si>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</si>
  <si>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</si>
  <si>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</si>
  <si>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</si>
  <si>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</si>
  <si>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</si>
  <si>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</si>
  <si>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</si>
  <si>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</si>
  <si>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</si>
  <si>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</si>
  <si>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</si>
  <si>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</si>
  <si>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 xml:space="preserve">        UE **</t>
  </si>
  <si>
    <t>1 Enero</t>
  </si>
  <si>
    <t>1 Abril</t>
  </si>
  <si>
    <t>1 Octubre</t>
  </si>
  <si>
    <t>1 Julio</t>
  </si>
  <si>
    <t>Otros Amércia Central y del Sur</t>
  </si>
  <si>
    <t>18 Enero</t>
  </si>
  <si>
    <t>Bahréin</t>
  </si>
  <si>
    <t xml:space="preserve">Plantas de regasificación </t>
  </si>
  <si>
    <t>Otras salidas</t>
  </si>
  <si>
    <t xml:space="preserve">Estonia, Finlandia, Francia, Grecia, Hungría, Irlanda, Italia, Japón, Lituania, Luxemburgo, México, Noruega, Nueva Zelanda, </t>
  </si>
  <si>
    <t>15 Marzo</t>
  </si>
  <si>
    <t>Albania</t>
  </si>
  <si>
    <t>Corea del Sur</t>
  </si>
  <si>
    <t>UE**</t>
  </si>
  <si>
    <t>*Desde abril de 2022 los descuentos aplicados a los carburantes en los distintos EEMM se han reportado con disparidad de criterios al Boletín Petrolero Europeo. Es por ello que la comparativa de estos precios puede ser incorrecta. El precio de España no incluyen el descuento de 20 c€/l aprobado por el RD-ley 6/2022.</t>
  </si>
  <si>
    <t>* El precio no incluye el descuento de 20 c€/l aprobado por el RD-ley 6/2022</t>
  </si>
  <si>
    <t>PVP gasolina 95 I.O. y gasóleo de automoción *</t>
  </si>
  <si>
    <t>PVP medio de la gasolina 95 I.O.  *</t>
  </si>
  <si>
    <t>PVP medio del gasóleo de automoción *</t>
  </si>
  <si>
    <t>PVP medio del gasóleo calefacción*</t>
  </si>
  <si>
    <t>**Tarifa TUR 2: consumo estimado de 12.000 kWh/año hasta 30 de septiembre de 2021 y de 8.000 kWh/año desde 1 de octubre de 2021.</t>
  </si>
  <si>
    <t>Ghana</t>
  </si>
  <si>
    <t>12 Mayo</t>
  </si>
  <si>
    <t>Año 2021*</t>
  </si>
  <si>
    <t>Tv (%)
2021/2020</t>
  </si>
  <si>
    <t>*Datos provisionales</t>
  </si>
  <si>
    <t>jun-22</t>
  </si>
  <si>
    <t>Emiratos Árabes Unidos</t>
  </si>
  <si>
    <t>2º 2022</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</si>
  <si>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</si>
  <si>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jul-22</t>
  </si>
  <si>
    <t>jul-21</t>
  </si>
  <si>
    <t>UE***</t>
  </si>
  <si>
    <t>'(*) Tasa de variación respecto al mismo periodo del año anterior // '- igual que 0,0 / ^ distinto de 0,0</t>
  </si>
  <si>
    <t>Marruecos GN</t>
  </si>
  <si>
    <t>BOLETÍN ESTADÍSTICO HIDROCARBUROS JULIO 2022</t>
  </si>
  <si>
    <t>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</si>
</sst>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7" borderId="26" applyNumberFormat="0" applyFont="0" applyAlignment="0" applyProtection="0"/>
    <xf numFmtId="0" fontId="4" fillId="17" borderId="26" applyNumberFormat="0" applyFont="0" applyAlignment="0" applyProtection="0"/>
    <xf numFmtId="0" fontId="4" fillId="17"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32" borderId="27" applyNumberFormat="0" applyAlignment="0" applyProtection="0"/>
    <xf numFmtId="0" fontId="64" fillId="32" borderId="27" applyNumberFormat="0" applyAlignment="0" applyProtection="0"/>
    <xf numFmtId="0" fontId="65" fillId="33" borderId="28" applyNumberFormat="0" applyAlignment="0" applyProtection="0"/>
    <xf numFmtId="0" fontId="65" fillId="33"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8" fillId="23" borderId="27" applyNumberFormat="0" applyAlignment="0" applyProtection="0"/>
    <xf numFmtId="0" fontId="68" fillId="23" borderId="27" applyNumberFormat="0" applyAlignment="0" applyProtection="0"/>
    <xf numFmtId="0" fontId="69" fillId="19" borderId="0" applyNumberFormat="0" applyBorder="0" applyAlignment="0" applyProtection="0"/>
    <xf numFmtId="0" fontId="69" fillId="19"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8" borderId="0" applyNumberFormat="0" applyBorder="0" applyAlignment="0" applyProtection="0"/>
    <xf numFmtId="0" fontId="70" fillId="38"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2" borderId="31" applyNumberFormat="0" applyAlignment="0" applyProtection="0"/>
    <xf numFmtId="0" fontId="71" fillId="32"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17">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77" fontId="31" fillId="6" borderId="0" xfId="0" applyNumberFormat="1" applyFont="1" applyFill="1" applyAlignment="1">
      <alignment horizontal="right"/>
    </xf>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22" fillId="2" borderId="0" xfId="0" quotePrefix="1" applyFont="1" applyFill="1" applyAlignment="1">
      <alignment horizontal="left"/>
    </xf>
    <xf numFmtId="3" fontId="18" fillId="2" borderId="0" xfId="1" quotePrefix="1" applyNumberFormat="1" applyFon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3" fontId="8" fillId="16" borderId="12" xfId="1" quotePrefix="1" applyNumberFormat="1" applyFont="1" applyFill="1" applyBorder="1" applyAlignment="1">
      <alignment horizontal="right"/>
    </xf>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0" fontId="8" fillId="2" borderId="17" xfId="0" applyFont="1" applyFill="1" applyBorder="1"/>
    <xf numFmtId="175" fontId="17" fillId="6" borderId="12" xfId="0" applyNumberFormat="1" applyFont="1" applyFill="1" applyBorder="1"/>
    <xf numFmtId="3" fontId="17" fillId="9" borderId="24" xfId="0" applyNumberFormat="1" applyFont="1" applyFill="1" applyBorder="1"/>
    <xf numFmtId="0" fontId="22" fillId="2" borderId="0" xfId="1" applyFont="1" applyFill="1" applyAlignment="1">
      <alignment vertical="top" wrapText="1"/>
    </xf>
    <xf numFmtId="168" fontId="28" fillId="2" borderId="2" xfId="7" applyNumberFormat="1" applyFont="1" applyFill="1" applyBorder="1" applyAlignment="1" applyProtection="1">
      <protection locked="0"/>
    </xf>
    <xf numFmtId="171" fontId="13" fillId="5" borderId="0" xfId="0" applyNumberFormat="1" applyFont="1" applyFill="1" applyAlignment="1">
      <alignment horizontal="right"/>
    </xf>
    <xf numFmtId="173" fontId="13" fillId="6" borderId="0" xfId="0" applyNumberFormat="1" applyFont="1" applyFill="1" applyAlignment="1">
      <alignment horizontal="right"/>
    </xf>
    <xf numFmtId="173" fontId="4" fillId="6" borderId="0" xfId="1" quotePrefix="1" applyNumberFormat="1" applyFill="1" applyAlignment="1">
      <alignment horizontal="right"/>
    </xf>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3" fontId="4" fillId="5" borderId="0" xfId="1" quotePrefix="1" applyNumberFormat="1" applyFill="1" applyAlignment="1">
      <alignment horizontal="right"/>
    </xf>
    <xf numFmtId="168" fontId="27" fillId="2" borderId="2" xfId="7" quotePrefix="1" applyNumberFormat="1" applyFont="1" applyFill="1" applyBorder="1" applyAlignment="1" applyProtection="1">
      <alignment horizontal="right"/>
      <protection locked="0"/>
    </xf>
    <xf numFmtId="173" fontId="27" fillId="2" borderId="2" xfId="7" applyNumberFormat="1" applyFont="1" applyFill="1" applyBorder="1" applyAlignment="1" applyProtection="1">
      <alignment horizontal="right"/>
      <protection locked="0"/>
    </xf>
    <xf numFmtId="175" fontId="24" fillId="8" borderId="0" xfId="0" applyNumberFormat="1" applyFont="1" applyFill="1" applyAlignment="1">
      <alignment horizontal="right"/>
    </xf>
    <xf numFmtId="169" fontId="24" fillId="8" borderId="0" xfId="0" applyNumberFormat="1" applyFont="1" applyFill="1" applyAlignment="1">
      <alignment horizontal="right"/>
    </xf>
    <xf numFmtId="173" fontId="24" fillId="8" borderId="23" xfId="0" applyNumberFormat="1" applyFont="1" applyFill="1" applyBorder="1" applyAlignment="1">
      <alignment horizontal="right"/>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168" fontId="17" fillId="9" borderId="24" xfId="0" applyNumberFormat="1" applyFont="1" applyFill="1" applyBorder="1" applyAlignment="1">
      <alignment horizontal="right"/>
    </xf>
    <xf numFmtId="3" fontId="17" fillId="9" borderId="24" xfId="0" applyNumberFormat="1" applyFont="1" applyFill="1" applyBorder="1" applyAlignment="1">
      <alignment horizontal="right"/>
    </xf>
    <xf numFmtId="168" fontId="8" fillId="9" borderId="24" xfId="0" applyNumberFormat="1" applyFont="1" applyFill="1" applyBorder="1" applyAlignment="1">
      <alignment horizontal="right"/>
    </xf>
    <xf numFmtId="0" fontId="8" fillId="2" borderId="4" xfId="1" quotePrefix="1" applyFont="1" applyFill="1" applyBorder="1" applyAlignment="1">
      <alignment horizontal="center" vertical="center"/>
    </xf>
    <xf numFmtId="168" fontId="31" fillId="2" borderId="0" xfId="0" applyNumberFormat="1" applyFont="1" applyFill="1" applyAlignment="1">
      <alignment horizontal="left" indent="1"/>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65">
    <dxf>
      <numFmt numFmtId="186" formatCode="\^"/>
    </dxf>
    <dxf>
      <numFmt numFmtId="187" formatCode="\^;\^;\^"/>
    </dxf>
    <dxf>
      <numFmt numFmtId="186" formatCode="\^"/>
    </dxf>
    <dxf>
      <numFmt numFmtId="183" formatCode="\^;&quot;^&quot;"/>
    </dxf>
    <dxf>
      <numFmt numFmtId="186" formatCode="\^"/>
    </dxf>
    <dxf>
      <numFmt numFmtId="187" formatCode="\^;\^;\^"/>
    </dxf>
    <dxf>
      <numFmt numFmtId="188" formatCode="&quot;-&quot;"/>
    </dxf>
    <dxf>
      <numFmt numFmtId="186" formatCode="\^"/>
    </dxf>
    <dxf>
      <numFmt numFmtId="187" formatCode="\^;\^;\^"/>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6" formatCode="\^"/>
    </dxf>
    <dxf>
      <numFmt numFmtId="187" formatCode="\^;\^;\^"/>
    </dxf>
    <dxf>
      <numFmt numFmtId="188" formatCode="&quot;-&quot;"/>
    </dxf>
    <dxf>
      <numFmt numFmtId="186" formatCode="\^"/>
    </dxf>
    <dxf>
      <numFmt numFmtId="186" formatCode="\^"/>
    </dxf>
    <dxf>
      <numFmt numFmtId="186" formatCode="\^"/>
    </dxf>
    <dxf>
      <numFmt numFmtId="189" formatCode="&quot;^&quot;"/>
    </dxf>
    <dxf>
      <numFmt numFmtId="189" formatCode="&quot;^&quot;"/>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3" formatCode="\^;&quot;^&quot;"/>
    </dxf>
    <dxf>
      <numFmt numFmtId="186" formatCode="\^"/>
    </dxf>
    <dxf>
      <numFmt numFmtId="183" formatCode="\^;&quot;^&quot;"/>
    </dxf>
    <dxf>
      <numFmt numFmtId="186" formatCode="\^"/>
    </dxf>
    <dxf>
      <numFmt numFmtId="183" formatCode="\^;&quot;^&quot;"/>
    </dxf>
    <dxf>
      <numFmt numFmtId="186" formatCode="\^"/>
    </dxf>
    <dxf>
      <numFmt numFmtId="183" formatCode="\^;&quot;^&quot;"/>
    </dxf>
    <dxf>
      <numFmt numFmtId="188" formatCode="&quot;-&quot;"/>
    </dxf>
    <dxf>
      <numFmt numFmtId="187" formatCode="\^;\^;\^"/>
    </dxf>
    <dxf>
      <numFmt numFmtId="188" formatCode="&quot;-&quot;"/>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7"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6" formatCode="\^"/>
    </dxf>
    <dxf>
      <numFmt numFmtId="188" formatCode="&quot;-&quot;"/>
    </dxf>
    <dxf>
      <numFmt numFmtId="187" formatCode="\^;\^;\^"/>
    </dxf>
    <dxf>
      <numFmt numFmtId="186" formatCode="\^"/>
    </dxf>
    <dxf>
      <numFmt numFmtId="186" formatCode="\^"/>
    </dxf>
    <dxf>
      <numFmt numFmtId="187"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8" formatCode="&quot;-&quot;"/>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3"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8" formatCode="&quot;-&quot;"/>
    </dxf>
    <dxf>
      <numFmt numFmtId="186"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3" sqref="A3"/>
    </sheetView>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700</v>
      </c>
    </row>
    <row r="3" spans="1:9" ht="15" customHeight="1" x14ac:dyDescent="0.2">
      <c r="A3" s="509">
        <v>44743</v>
      </c>
    </row>
    <row r="4" spans="1:9" ht="15" customHeight="1" x14ac:dyDescent="0.25">
      <c r="A4" s="756" t="s">
        <v>19</v>
      </c>
      <c r="B4" s="756"/>
      <c r="C4" s="756"/>
      <c r="D4" s="756"/>
      <c r="E4" s="756"/>
      <c r="F4" s="756"/>
      <c r="G4" s="756"/>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495</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503</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505</v>
      </c>
      <c r="D25" s="215"/>
      <c r="E25" s="215"/>
      <c r="F25" s="215"/>
      <c r="G25" s="8"/>
      <c r="H25" s="8"/>
    </row>
    <row r="26" spans="2:9" ht="15" customHeight="1" x14ac:dyDescent="0.2">
      <c r="C26" s="215" t="s">
        <v>33</v>
      </c>
      <c r="D26" s="215"/>
      <c r="E26" s="215"/>
      <c r="F26" s="215"/>
      <c r="G26" s="8"/>
      <c r="H26" s="8"/>
    </row>
    <row r="27" spans="2:9" ht="15" customHeight="1" x14ac:dyDescent="0.2">
      <c r="C27" s="215" t="s">
        <v>436</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498</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497</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496</v>
      </c>
      <c r="D49" s="8"/>
      <c r="E49" s="8"/>
      <c r="F49" s="8"/>
      <c r="G49" s="8"/>
    </row>
    <row r="50" spans="1:8" ht="15" customHeight="1" x14ac:dyDescent="0.2">
      <c r="B50" s="6"/>
      <c r="C50" s="8" t="s">
        <v>480</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647</v>
      </c>
      <c r="D63" s="8"/>
      <c r="E63" s="8"/>
      <c r="F63" s="8"/>
      <c r="G63" s="8"/>
    </row>
    <row r="64" spans="1:8" ht="15" customHeight="1" x14ac:dyDescent="0.2">
      <c r="B64" s="6"/>
      <c r="C64" s="8" t="s">
        <v>364</v>
      </c>
      <c r="D64" s="8"/>
      <c r="E64" s="8"/>
      <c r="F64" s="8"/>
      <c r="G64" s="8"/>
    </row>
    <row r="65" spans="2:9" ht="15" customHeight="1" x14ac:dyDescent="0.2">
      <c r="B65" s="6"/>
      <c r="C65" s="8" t="s">
        <v>652</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489</v>
      </c>
      <c r="D69" s="8"/>
      <c r="E69" s="8"/>
      <c r="F69" s="8"/>
      <c r="G69" s="10"/>
      <c r="H69" s="10"/>
    </row>
    <row r="70" spans="2:9" ht="15" customHeight="1" x14ac:dyDescent="0.2">
      <c r="B70" s="6"/>
      <c r="C70" s="8" t="s">
        <v>18</v>
      </c>
      <c r="D70" s="8"/>
      <c r="E70" s="8"/>
      <c r="F70" s="8"/>
      <c r="G70" s="10"/>
    </row>
    <row r="71" spans="2:9" ht="15" customHeight="1" x14ac:dyDescent="0.2">
      <c r="C71" s="215" t="s">
        <v>500</v>
      </c>
      <c r="D71" s="215"/>
      <c r="E71" s="215"/>
      <c r="F71" s="8"/>
      <c r="G71" s="8"/>
    </row>
    <row r="72" spans="2:9" ht="15" customHeight="1" x14ac:dyDescent="0.2">
      <c r="C72" s="8" t="s">
        <v>499</v>
      </c>
      <c r="D72" s="8"/>
      <c r="E72" s="8"/>
      <c r="F72" s="8"/>
      <c r="G72" s="8"/>
      <c r="H72" s="8"/>
    </row>
    <row r="73" spans="2:9" ht="15" customHeight="1" x14ac:dyDescent="0.2">
      <c r="C73" s="8" t="s">
        <v>341</v>
      </c>
      <c r="D73" s="8"/>
      <c r="E73" s="8"/>
      <c r="F73" s="8"/>
    </row>
    <row r="74" spans="2:9" ht="15" customHeight="1" x14ac:dyDescent="0.2">
      <c r="C74" s="8" t="s">
        <v>521</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348</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363</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501</v>
      </c>
      <c r="D90" s="8"/>
      <c r="E90" s="8"/>
      <c r="F90" s="8"/>
      <c r="G90" s="8"/>
      <c r="H90" s="8"/>
      <c r="I90" s="10"/>
      <c r="J90" s="10"/>
    </row>
    <row r="91" spans="1:10" ht="15" customHeight="1" x14ac:dyDescent="0.2">
      <c r="C91" s="215" t="s">
        <v>502</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57" t="s">
        <v>507</v>
      </c>
      <c r="B98" s="758"/>
      <c r="C98" s="758"/>
      <c r="D98" s="758"/>
      <c r="E98" s="758"/>
      <c r="F98" s="758"/>
      <c r="G98" s="758"/>
      <c r="H98" s="758"/>
      <c r="I98" s="758"/>
      <c r="J98" s="758"/>
      <c r="K98" s="758"/>
    </row>
    <row r="99" spans="1:11" ht="15" customHeight="1" x14ac:dyDescent="0.2">
      <c r="A99" s="758"/>
      <c r="B99" s="758"/>
      <c r="C99" s="758"/>
      <c r="D99" s="758"/>
      <c r="E99" s="758"/>
      <c r="F99" s="758"/>
      <c r="G99" s="758"/>
      <c r="H99" s="758"/>
      <c r="I99" s="758"/>
      <c r="J99" s="758"/>
      <c r="K99" s="758"/>
    </row>
    <row r="100" spans="1:11" ht="15" customHeight="1" x14ac:dyDescent="0.2">
      <c r="A100" s="758"/>
      <c r="B100" s="758"/>
      <c r="C100" s="758"/>
      <c r="D100" s="758"/>
      <c r="E100" s="758"/>
      <c r="F100" s="758"/>
      <c r="G100" s="758"/>
      <c r="H100" s="758"/>
      <c r="I100" s="758"/>
      <c r="J100" s="758"/>
      <c r="K100" s="758"/>
    </row>
    <row r="101" spans="1:11" ht="15" customHeight="1" x14ac:dyDescent="0.2">
      <c r="A101" s="758"/>
      <c r="B101" s="758"/>
      <c r="C101" s="758"/>
      <c r="D101" s="758"/>
      <c r="E101" s="758"/>
      <c r="F101" s="758"/>
      <c r="G101" s="758"/>
      <c r="H101" s="758"/>
      <c r="I101" s="758"/>
      <c r="J101" s="758"/>
      <c r="K101" s="758"/>
    </row>
    <row r="102" spans="1:11" ht="15" customHeight="1" x14ac:dyDescent="0.2">
      <c r="A102" s="758"/>
      <c r="B102" s="758"/>
      <c r="C102" s="758"/>
      <c r="D102" s="758"/>
      <c r="E102" s="758"/>
      <c r="F102" s="758"/>
      <c r="G102" s="758"/>
      <c r="H102" s="758"/>
      <c r="I102" s="758"/>
      <c r="J102" s="758"/>
      <c r="K102" s="75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 ref="C63" location="'Consumo de gas natural grupos'!A1" display="Consumo de gas natural por tramos de presión" xr:uid="{00000000-0004-0000-0100-000037000000}"/>
    <hyperlink ref="C65" location="'Consumo de gas natural por CCAA'!A1" display="Consumo de gas natural por Comunidades Autónomas y tramos de presión" xr:uid="{00000000-0004-0000-0100-000038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774">
        <f>INDICE!A3</f>
        <v>44743</v>
      </c>
      <c r="C3" s="775"/>
      <c r="D3" s="775" t="s">
        <v>115</v>
      </c>
      <c r="E3" s="775"/>
      <c r="F3" s="775" t="s">
        <v>116</v>
      </c>
      <c r="G3" s="776"/>
      <c r="H3" s="775"/>
    </row>
    <row r="4" spans="1:8" x14ac:dyDescent="0.2">
      <c r="A4" s="354"/>
      <c r="B4" s="355" t="s">
        <v>47</v>
      </c>
      <c r="C4" s="355" t="s">
        <v>421</v>
      </c>
      <c r="D4" s="355" t="s">
        <v>47</v>
      </c>
      <c r="E4" s="355" t="s">
        <v>421</v>
      </c>
      <c r="F4" s="355" t="s">
        <v>47</v>
      </c>
      <c r="G4" s="356" t="s">
        <v>421</v>
      </c>
      <c r="H4" s="356" t="s">
        <v>106</v>
      </c>
    </row>
    <row r="5" spans="1:8" x14ac:dyDescent="0.2">
      <c r="A5" s="357" t="s">
        <v>171</v>
      </c>
      <c r="B5" s="329">
        <v>1928.3639000000007</v>
      </c>
      <c r="C5" s="322">
        <v>-5.5107917917584937</v>
      </c>
      <c r="D5" s="321">
        <v>12925.706709999999</v>
      </c>
      <c r="E5" s="322">
        <v>4.5377656516357643</v>
      </c>
      <c r="F5" s="321">
        <v>22373.59906</v>
      </c>
      <c r="G5" s="336">
        <v>6.364056830171096</v>
      </c>
      <c r="H5" s="327">
        <v>69.990981249879695</v>
      </c>
    </row>
    <row r="6" spans="1:8" x14ac:dyDescent="0.2">
      <c r="A6" s="357" t="s">
        <v>172</v>
      </c>
      <c r="B6" s="591">
        <v>0.90169999999999995</v>
      </c>
      <c r="C6" s="336">
        <v>3129.5845272206302</v>
      </c>
      <c r="D6" s="358">
        <v>4.0774999999999997</v>
      </c>
      <c r="E6" s="322">
        <v>-43.336575875486375</v>
      </c>
      <c r="F6" s="321">
        <v>20.377140000000004</v>
      </c>
      <c r="G6" s="322">
        <v>-26.573654114812673</v>
      </c>
      <c r="H6" s="327">
        <v>6.3745489487026408E-2</v>
      </c>
    </row>
    <row r="7" spans="1:8" x14ac:dyDescent="0.2">
      <c r="A7" s="357" t="s">
        <v>173</v>
      </c>
      <c r="B7" s="344">
        <v>0</v>
      </c>
      <c r="C7" s="336">
        <v>0</v>
      </c>
      <c r="D7" s="335">
        <v>2.6969999999999997E-2</v>
      </c>
      <c r="E7" s="336">
        <v>-18.272727272727277</v>
      </c>
      <c r="F7" s="335">
        <v>5.2969999999999996E-2</v>
      </c>
      <c r="G7" s="322">
        <v>-56.378160256938145</v>
      </c>
      <c r="H7" s="591">
        <v>1.6570522546970713E-4</v>
      </c>
    </row>
    <row r="8" spans="1:8" x14ac:dyDescent="0.2">
      <c r="A8" s="368" t="s">
        <v>174</v>
      </c>
      <c r="B8" s="330">
        <v>1929.2656000000009</v>
      </c>
      <c r="C8" s="331">
        <v>-5.4680873280145788</v>
      </c>
      <c r="D8" s="330">
        <v>12929.811180000001</v>
      </c>
      <c r="E8" s="377">
        <v>4.5098590500048914</v>
      </c>
      <c r="F8" s="330">
        <v>22394.029169999998</v>
      </c>
      <c r="G8" s="331">
        <v>6.3202972169259439</v>
      </c>
      <c r="H8" s="331">
        <v>70.054892444592198</v>
      </c>
    </row>
    <row r="9" spans="1:8" x14ac:dyDescent="0.2">
      <c r="A9" s="357" t="s">
        <v>175</v>
      </c>
      <c r="B9" s="329">
        <v>301.31774000000024</v>
      </c>
      <c r="C9" s="322">
        <v>-10.04035883931596</v>
      </c>
      <c r="D9" s="321">
        <v>2526.2271199999996</v>
      </c>
      <c r="E9" s="322">
        <v>-3.6748592323767997</v>
      </c>
      <c r="F9" s="321">
        <v>4495.6083799999997</v>
      </c>
      <c r="G9" s="322">
        <v>1.6960825928094929</v>
      </c>
      <c r="H9" s="327">
        <v>14.06354163170483</v>
      </c>
    </row>
    <row r="10" spans="1:8" x14ac:dyDescent="0.2">
      <c r="A10" s="357" t="s">
        <v>176</v>
      </c>
      <c r="B10" s="329">
        <v>27.031830000000003</v>
      </c>
      <c r="C10" s="322">
        <v>-25.180020792069314</v>
      </c>
      <c r="D10" s="321">
        <v>551.27809999999999</v>
      </c>
      <c r="E10" s="336">
        <v>-12.463552753141787</v>
      </c>
      <c r="F10" s="321">
        <v>1041.51794</v>
      </c>
      <c r="G10" s="322">
        <v>0.40591053336741711</v>
      </c>
      <c r="H10" s="327">
        <v>3.2581643397856319</v>
      </c>
    </row>
    <row r="11" spans="1:8" x14ac:dyDescent="0.2">
      <c r="A11" s="357" t="s">
        <v>177</v>
      </c>
      <c r="B11" s="329">
        <v>353.72065000000003</v>
      </c>
      <c r="C11" s="322">
        <v>25.408079843517413</v>
      </c>
      <c r="D11" s="321">
        <v>2377.9364700000001</v>
      </c>
      <c r="E11" s="322">
        <v>13.286404385499621</v>
      </c>
      <c r="F11" s="321">
        <v>4035.2474099999995</v>
      </c>
      <c r="G11" s="322">
        <v>15.488115451773677</v>
      </c>
      <c r="H11" s="327">
        <v>12.623401583917342</v>
      </c>
    </row>
    <row r="12" spans="1:8" s="3" customFormat="1" x14ac:dyDescent="0.2">
      <c r="A12" s="359" t="s">
        <v>148</v>
      </c>
      <c r="B12" s="332">
        <v>2611.3358200000007</v>
      </c>
      <c r="C12" s="333">
        <v>-3.0682485566989692</v>
      </c>
      <c r="D12" s="332">
        <v>18385.252869999997</v>
      </c>
      <c r="E12" s="333">
        <v>3.7350462443967225</v>
      </c>
      <c r="F12" s="332">
        <v>31966.402899999997</v>
      </c>
      <c r="G12" s="333">
        <v>6.5020777616815444</v>
      </c>
      <c r="H12" s="333">
        <v>100</v>
      </c>
    </row>
    <row r="13" spans="1:8" x14ac:dyDescent="0.2">
      <c r="A13" s="369" t="s">
        <v>149</v>
      </c>
      <c r="B13" s="334"/>
      <c r="C13" s="334"/>
      <c r="D13" s="334"/>
      <c r="E13" s="334"/>
      <c r="F13" s="334"/>
      <c r="G13" s="334"/>
      <c r="H13" s="334"/>
    </row>
    <row r="14" spans="1:8" s="105" customFormat="1" x14ac:dyDescent="0.2">
      <c r="A14" s="608" t="s">
        <v>178</v>
      </c>
      <c r="B14" s="599">
        <v>103.86916000000001</v>
      </c>
      <c r="C14" s="600">
        <v>-23.830753748709355</v>
      </c>
      <c r="D14" s="601">
        <v>734.10572999999988</v>
      </c>
      <c r="E14" s="600">
        <v>-11.718771946871497</v>
      </c>
      <c r="F14" s="321">
        <v>1321.8251299999999</v>
      </c>
      <c r="G14" s="600">
        <v>-10.596847292727444</v>
      </c>
      <c r="H14" s="602">
        <v>4.1350449537129501</v>
      </c>
    </row>
    <row r="15" spans="1:8" s="105" customFormat="1" x14ac:dyDescent="0.2">
      <c r="A15" s="609" t="s">
        <v>561</v>
      </c>
      <c r="B15" s="604">
        <v>5.3838704219885516</v>
      </c>
      <c r="C15" s="605"/>
      <c r="D15" s="606">
        <v>5.677621426796426</v>
      </c>
      <c r="E15" s="605"/>
      <c r="F15" s="606">
        <v>5.902578405902827</v>
      </c>
      <c r="G15" s="605"/>
      <c r="H15" s="607"/>
    </row>
    <row r="16" spans="1:8" s="105" customFormat="1" x14ac:dyDescent="0.2">
      <c r="A16" s="610" t="s">
        <v>427</v>
      </c>
      <c r="B16" s="611">
        <v>242.34576000000001</v>
      </c>
      <c r="C16" s="612">
        <v>28.032401560590898</v>
      </c>
      <c r="D16" s="613">
        <v>1692.8439799999999</v>
      </c>
      <c r="E16" s="612">
        <v>11.358332436508043</v>
      </c>
      <c r="F16" s="613">
        <v>2908.8011699999997</v>
      </c>
      <c r="G16" s="612">
        <v>16.354944968969285</v>
      </c>
      <c r="H16" s="614">
        <v>9.0995573668377929</v>
      </c>
    </row>
    <row r="17" spans="1:22" x14ac:dyDescent="0.2">
      <c r="A17" s="365"/>
      <c r="B17" s="362"/>
      <c r="C17" s="362"/>
      <c r="D17" s="362"/>
      <c r="E17" s="362"/>
      <c r="F17" s="362"/>
      <c r="G17" s="362"/>
      <c r="H17" s="366" t="s">
        <v>220</v>
      </c>
    </row>
    <row r="18" spans="1:22" x14ac:dyDescent="0.2">
      <c r="A18" s="360" t="s">
        <v>478</v>
      </c>
      <c r="B18" s="337"/>
      <c r="C18" s="337"/>
      <c r="D18" s="337"/>
      <c r="E18" s="337"/>
      <c r="F18" s="321"/>
      <c r="G18" s="337"/>
      <c r="H18" s="337"/>
      <c r="I18" s="88"/>
      <c r="J18" s="88"/>
      <c r="K18" s="88"/>
      <c r="L18" s="88"/>
      <c r="M18" s="88"/>
      <c r="N18" s="88"/>
    </row>
    <row r="19" spans="1:22" x14ac:dyDescent="0.2">
      <c r="A19" s="777" t="s">
        <v>428</v>
      </c>
      <c r="B19" s="778"/>
      <c r="C19" s="778"/>
      <c r="D19" s="778"/>
      <c r="E19" s="778"/>
      <c r="F19" s="778"/>
      <c r="G19" s="778"/>
      <c r="H19" s="337"/>
      <c r="I19" s="88"/>
      <c r="J19" s="88"/>
      <c r="K19" s="88"/>
      <c r="L19" s="88"/>
      <c r="M19" s="88"/>
      <c r="N19" s="88"/>
    </row>
    <row r="20" spans="1:22" ht="14.25" x14ac:dyDescent="0.2">
      <c r="A20" s="133" t="s">
        <v>531</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4"/>
      <c r="E23" s="634"/>
      <c r="F23" s="634"/>
      <c r="G23" s="634"/>
      <c r="H23" s="634"/>
      <c r="I23" s="634"/>
      <c r="J23" s="634"/>
      <c r="K23" s="634"/>
      <c r="L23" s="634"/>
      <c r="M23" s="634"/>
      <c r="N23" s="634"/>
      <c r="O23" s="634"/>
      <c r="P23" s="634"/>
      <c r="Q23" s="634"/>
      <c r="R23" s="634"/>
      <c r="S23" s="634"/>
      <c r="T23" s="634"/>
      <c r="U23" s="634"/>
      <c r="V23" s="634"/>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228" priority="37" operator="between">
      <formula>0</formula>
      <formula>0.5</formula>
    </cfRule>
    <cfRule type="cellIs" dxfId="227" priority="38" operator="between">
      <formula>0</formula>
      <formula>0.49</formula>
    </cfRule>
  </conditionalFormatting>
  <conditionalFormatting sqref="D6">
    <cfRule type="cellIs" dxfId="226" priority="35" operator="between">
      <formula>0</formula>
      <formula>0.5</formula>
    </cfRule>
    <cfRule type="cellIs" dxfId="225" priority="36" operator="between">
      <formula>0</formula>
      <formula>0.49</formula>
    </cfRule>
  </conditionalFormatting>
  <conditionalFormatting sqref="E8">
    <cfRule type="cellIs" dxfId="224" priority="17" operator="between">
      <formula>-0.04999999</formula>
      <formula>-0.00000001</formula>
    </cfRule>
  </conditionalFormatting>
  <conditionalFormatting sqref="H7">
    <cfRule type="cellIs" dxfId="223" priority="13" operator="between">
      <formula>0</formula>
      <formula>0.5</formula>
    </cfRule>
    <cfRule type="cellIs" dxfId="222" priority="14" operator="between">
      <formula>0</formula>
      <formula>0.49</formula>
    </cfRule>
  </conditionalFormatting>
  <conditionalFormatting sqref="E10">
    <cfRule type="cellIs" dxfId="221" priority="8" operator="between">
      <formula>-0.5</formula>
      <formula>0.5</formula>
    </cfRule>
  </conditionalFormatting>
  <conditionalFormatting sqref="E10">
    <cfRule type="cellIs" dxfId="220" priority="7" operator="equal">
      <formula>0</formula>
    </cfRule>
  </conditionalFormatting>
  <conditionalFormatting sqref="B7:F7">
    <cfRule type="cellIs" dxfId="219" priority="4" operator="between">
      <formula>0</formula>
      <formula>0.5</formula>
    </cfRule>
  </conditionalFormatting>
  <conditionalFormatting sqref="B7:F7">
    <cfRule type="cellIs" dxfId="218" priority="3"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election activeCell="A45" sqref="A45"/>
    </sheetView>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3.9" customHeight="1" x14ac:dyDescent="0.2">
      <c r="A3" s="90" t="s">
        <v>515</v>
      </c>
      <c r="B3" s="772">
        <f>INDICE!A3</f>
        <v>44743</v>
      </c>
      <c r="C3" s="772"/>
      <c r="D3" s="772">
        <f>INDICE!C3</f>
        <v>0</v>
      </c>
      <c r="E3" s="772"/>
      <c r="F3" s="91"/>
      <c r="G3" s="773" t="s">
        <v>116</v>
      </c>
      <c r="H3" s="773"/>
      <c r="I3" s="773"/>
      <c r="J3" s="773"/>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300.40139999999985</v>
      </c>
      <c r="C5" s="94">
        <v>51.162959999999984</v>
      </c>
      <c r="D5" s="94">
        <v>1.2312000000000001</v>
      </c>
      <c r="E5" s="346">
        <v>352.79555999999985</v>
      </c>
      <c r="F5" s="94"/>
      <c r="G5" s="94">
        <v>3573.723259999997</v>
      </c>
      <c r="H5" s="94">
        <v>702.11545999999987</v>
      </c>
      <c r="I5" s="94">
        <v>49.080420000000025</v>
      </c>
      <c r="J5" s="346">
        <v>4324.9191399999972</v>
      </c>
    </row>
    <row r="6" spans="1:10" x14ac:dyDescent="0.2">
      <c r="A6" s="371" t="s">
        <v>154</v>
      </c>
      <c r="B6" s="96">
        <v>69.611330000000009</v>
      </c>
      <c r="C6" s="96">
        <v>20.964119999999998</v>
      </c>
      <c r="D6" s="96">
        <v>0.80361000000000005</v>
      </c>
      <c r="E6" s="348">
        <v>91.37906000000001</v>
      </c>
      <c r="F6" s="96"/>
      <c r="G6" s="96">
        <v>892.63225999999952</v>
      </c>
      <c r="H6" s="96">
        <v>316.23466999999994</v>
      </c>
      <c r="I6" s="96">
        <v>63.062169999999966</v>
      </c>
      <c r="J6" s="348">
        <v>1271.9290999999994</v>
      </c>
    </row>
    <row r="7" spans="1:10" x14ac:dyDescent="0.2">
      <c r="A7" s="371" t="s">
        <v>155</v>
      </c>
      <c r="B7" s="96">
        <v>34.592659999999995</v>
      </c>
      <c r="C7" s="96">
        <v>5.9116700000000018</v>
      </c>
      <c r="D7" s="96">
        <v>0.55240000000000011</v>
      </c>
      <c r="E7" s="348">
        <v>41.056729999999995</v>
      </c>
      <c r="F7" s="96"/>
      <c r="G7" s="96">
        <v>397.45997999999992</v>
      </c>
      <c r="H7" s="96">
        <v>85.335549999999984</v>
      </c>
      <c r="I7" s="96">
        <v>32.38344</v>
      </c>
      <c r="J7" s="348">
        <v>515.17896999999982</v>
      </c>
    </row>
    <row r="8" spans="1:10" x14ac:dyDescent="0.2">
      <c r="A8" s="371" t="s">
        <v>156</v>
      </c>
      <c r="B8" s="96">
        <v>40.841440000000013</v>
      </c>
      <c r="C8" s="96">
        <v>5.4558</v>
      </c>
      <c r="D8" s="96">
        <v>15.38152</v>
      </c>
      <c r="E8" s="348">
        <v>61.678760000000018</v>
      </c>
      <c r="F8" s="96"/>
      <c r="G8" s="96">
        <v>364.14177000000001</v>
      </c>
      <c r="H8" s="96">
        <v>57.386109999999995</v>
      </c>
      <c r="I8" s="96">
        <v>107.91595999999996</v>
      </c>
      <c r="J8" s="348">
        <v>529.44383999999991</v>
      </c>
    </row>
    <row r="9" spans="1:10" x14ac:dyDescent="0.2">
      <c r="A9" s="371" t="s">
        <v>157</v>
      </c>
      <c r="B9" s="96">
        <v>52.659870000000005</v>
      </c>
      <c r="C9" s="96">
        <v>0</v>
      </c>
      <c r="D9" s="96">
        <v>0</v>
      </c>
      <c r="E9" s="348">
        <v>52.659870000000005</v>
      </c>
      <c r="F9" s="96"/>
      <c r="G9" s="96">
        <v>675.57764999999972</v>
      </c>
      <c r="H9" s="96">
        <v>0</v>
      </c>
      <c r="I9" s="96">
        <v>2.2556700000000003</v>
      </c>
      <c r="J9" s="348">
        <v>677.83331999999973</v>
      </c>
    </row>
    <row r="10" spans="1:10" x14ac:dyDescent="0.2">
      <c r="A10" s="371" t="s">
        <v>158</v>
      </c>
      <c r="B10" s="96">
        <v>27.015909999999998</v>
      </c>
      <c r="C10" s="96">
        <v>3.4814100000000003</v>
      </c>
      <c r="D10" s="96">
        <v>2.1899999999999999E-2</v>
      </c>
      <c r="E10" s="348">
        <v>30.519219999999997</v>
      </c>
      <c r="F10" s="96"/>
      <c r="G10" s="96">
        <v>296.68775999999997</v>
      </c>
      <c r="H10" s="96">
        <v>60.935789999999969</v>
      </c>
      <c r="I10" s="96">
        <v>1.80298</v>
      </c>
      <c r="J10" s="348">
        <v>359.4265299999999</v>
      </c>
    </row>
    <row r="11" spans="1:10" x14ac:dyDescent="0.2">
      <c r="A11" s="371" t="s">
        <v>159</v>
      </c>
      <c r="B11" s="96">
        <v>153.90343999999999</v>
      </c>
      <c r="C11" s="96">
        <v>47.109880000000032</v>
      </c>
      <c r="D11" s="96">
        <v>1.16943</v>
      </c>
      <c r="E11" s="348">
        <v>202.18275000000003</v>
      </c>
      <c r="F11" s="96"/>
      <c r="G11" s="96">
        <v>1669.8567600000015</v>
      </c>
      <c r="H11" s="96">
        <v>675.26320999999973</v>
      </c>
      <c r="I11" s="96">
        <v>131.56773000000007</v>
      </c>
      <c r="J11" s="348">
        <v>2476.6877000000013</v>
      </c>
    </row>
    <row r="12" spans="1:10" x14ac:dyDescent="0.2">
      <c r="A12" s="371" t="s">
        <v>511</v>
      </c>
      <c r="B12" s="96">
        <v>109.68104999999998</v>
      </c>
      <c r="C12" s="96">
        <v>33.771269999999987</v>
      </c>
      <c r="D12" s="96">
        <v>0.63170999999999999</v>
      </c>
      <c r="E12" s="348">
        <v>144.08402999999998</v>
      </c>
      <c r="F12" s="96"/>
      <c r="G12" s="96">
        <v>1287.2197799999999</v>
      </c>
      <c r="H12" s="96">
        <v>566.4543799999999</v>
      </c>
      <c r="I12" s="96">
        <v>73.707220000000007</v>
      </c>
      <c r="J12" s="348">
        <v>1927.3813799999998</v>
      </c>
    </row>
    <row r="13" spans="1:10" x14ac:dyDescent="0.2">
      <c r="A13" s="371" t="s">
        <v>160</v>
      </c>
      <c r="B13" s="96">
        <v>327.45062000000013</v>
      </c>
      <c r="C13" s="96">
        <v>33.373370000000001</v>
      </c>
      <c r="D13" s="96">
        <v>0.84026999999999996</v>
      </c>
      <c r="E13" s="348">
        <v>361.66426000000013</v>
      </c>
      <c r="F13" s="96"/>
      <c r="G13" s="96">
        <v>3668.8440300000038</v>
      </c>
      <c r="H13" s="96">
        <v>536.67043000000001</v>
      </c>
      <c r="I13" s="96">
        <v>134.49545000000006</v>
      </c>
      <c r="J13" s="348">
        <v>4340.0099100000043</v>
      </c>
    </row>
    <row r="14" spans="1:10" x14ac:dyDescent="0.2">
      <c r="A14" s="371" t="s">
        <v>161</v>
      </c>
      <c r="B14" s="96">
        <v>1.2310200000000002</v>
      </c>
      <c r="C14" s="96">
        <v>0</v>
      </c>
      <c r="D14" s="96">
        <v>2.7089999999999999E-2</v>
      </c>
      <c r="E14" s="348">
        <v>1.2581100000000003</v>
      </c>
      <c r="F14" s="96"/>
      <c r="G14" s="96">
        <v>11.00042</v>
      </c>
      <c r="H14" s="96">
        <v>0</v>
      </c>
      <c r="I14" s="96">
        <v>5.9789200000000005</v>
      </c>
      <c r="J14" s="348">
        <v>16.979340000000001</v>
      </c>
    </row>
    <row r="15" spans="1:10" x14ac:dyDescent="0.2">
      <c r="A15" s="371" t="s">
        <v>162</v>
      </c>
      <c r="B15" s="96">
        <v>184.78905999999995</v>
      </c>
      <c r="C15" s="96">
        <v>19.493700000000004</v>
      </c>
      <c r="D15" s="96">
        <v>0.72907999999999995</v>
      </c>
      <c r="E15" s="348">
        <v>205.01183999999995</v>
      </c>
      <c r="F15" s="96"/>
      <c r="G15" s="96">
        <v>2041.8870499999998</v>
      </c>
      <c r="H15" s="96">
        <v>261.12438000000003</v>
      </c>
      <c r="I15" s="96">
        <v>49.710729999999998</v>
      </c>
      <c r="J15" s="348">
        <v>2352.7221599999998</v>
      </c>
    </row>
    <row r="16" spans="1:10" x14ac:dyDescent="0.2">
      <c r="A16" s="371" t="s">
        <v>163</v>
      </c>
      <c r="B16" s="96">
        <v>58.486810000000006</v>
      </c>
      <c r="C16" s="96">
        <v>9.6910900000000026</v>
      </c>
      <c r="D16" s="96">
        <v>0.21474000000000001</v>
      </c>
      <c r="E16" s="348">
        <v>68.392640000000014</v>
      </c>
      <c r="F16" s="96"/>
      <c r="G16" s="96">
        <v>682.31392000000005</v>
      </c>
      <c r="H16" s="96">
        <v>148.79103000000009</v>
      </c>
      <c r="I16" s="96">
        <v>13.025369999999999</v>
      </c>
      <c r="J16" s="348">
        <v>844.1303200000001</v>
      </c>
    </row>
    <row r="17" spans="1:10" x14ac:dyDescent="0.2">
      <c r="A17" s="371" t="s">
        <v>164</v>
      </c>
      <c r="B17" s="96">
        <v>120.99512</v>
      </c>
      <c r="C17" s="96">
        <v>24.714210000000001</v>
      </c>
      <c r="D17" s="96">
        <v>2.2619899999999999</v>
      </c>
      <c r="E17" s="348">
        <v>147.97131999999999</v>
      </c>
      <c r="F17" s="96"/>
      <c r="G17" s="96">
        <v>1380.675220000001</v>
      </c>
      <c r="H17" s="96">
        <v>326.30593000000016</v>
      </c>
      <c r="I17" s="96">
        <v>155.86673000000002</v>
      </c>
      <c r="J17" s="348">
        <v>1862.8478800000012</v>
      </c>
    </row>
    <row r="18" spans="1:10" x14ac:dyDescent="0.2">
      <c r="A18" s="371" t="s">
        <v>165</v>
      </c>
      <c r="B18" s="96">
        <v>11.44495</v>
      </c>
      <c r="C18" s="96">
        <v>4.0527700000000006</v>
      </c>
      <c r="D18" s="96">
        <v>5.2179999999999997E-2</v>
      </c>
      <c r="E18" s="348">
        <v>15.549900000000001</v>
      </c>
      <c r="F18" s="96"/>
      <c r="G18" s="96">
        <v>139.27143999999998</v>
      </c>
      <c r="H18" s="96">
        <v>52.671970000000002</v>
      </c>
      <c r="I18" s="96">
        <v>13.0878</v>
      </c>
      <c r="J18" s="348">
        <v>205.03120999999996</v>
      </c>
    </row>
    <row r="19" spans="1:10" x14ac:dyDescent="0.2">
      <c r="A19" s="371" t="s">
        <v>166</v>
      </c>
      <c r="B19" s="96">
        <v>159.86889000000002</v>
      </c>
      <c r="C19" s="96">
        <v>10.895049999999999</v>
      </c>
      <c r="D19" s="96">
        <v>1.5664900000000002</v>
      </c>
      <c r="E19" s="348">
        <v>172.33043000000001</v>
      </c>
      <c r="F19" s="96"/>
      <c r="G19" s="96">
        <v>1909.8213799999994</v>
      </c>
      <c r="H19" s="96">
        <v>207.74477999999991</v>
      </c>
      <c r="I19" s="96">
        <v>133.86074000000002</v>
      </c>
      <c r="J19" s="348">
        <v>2251.4268999999995</v>
      </c>
    </row>
    <row r="20" spans="1:10" x14ac:dyDescent="0.2">
      <c r="A20" s="371" t="s">
        <v>167</v>
      </c>
      <c r="B20" s="96">
        <v>1.3916399999999998</v>
      </c>
      <c r="C20" s="96">
        <v>0</v>
      </c>
      <c r="D20" s="96">
        <v>0</v>
      </c>
      <c r="E20" s="348">
        <v>1.3916399999999998</v>
      </c>
      <c r="F20" s="96"/>
      <c r="G20" s="96">
        <v>12.54162</v>
      </c>
      <c r="H20" s="96">
        <v>0</v>
      </c>
      <c r="I20" s="96">
        <v>0</v>
      </c>
      <c r="J20" s="348">
        <v>12.54162</v>
      </c>
    </row>
    <row r="21" spans="1:10" x14ac:dyDescent="0.2">
      <c r="A21" s="371" t="s">
        <v>168</v>
      </c>
      <c r="B21" s="96">
        <v>81.370750000000001</v>
      </c>
      <c r="C21" s="96">
        <v>11.792620000000001</v>
      </c>
      <c r="D21" s="96">
        <v>0.12456999999999999</v>
      </c>
      <c r="E21" s="348">
        <v>93.287940000000006</v>
      </c>
      <c r="F21" s="96"/>
      <c r="G21" s="96">
        <v>979.29766999999947</v>
      </c>
      <c r="H21" s="96">
        <v>176.53044000000006</v>
      </c>
      <c r="I21" s="96">
        <v>7.4322099999999995</v>
      </c>
      <c r="J21" s="348">
        <v>1163.2603199999994</v>
      </c>
    </row>
    <row r="22" spans="1:10" x14ac:dyDescent="0.2">
      <c r="A22" s="371" t="s">
        <v>169</v>
      </c>
      <c r="B22" s="96">
        <v>46.576610000000002</v>
      </c>
      <c r="C22" s="96">
        <v>6.0638500000000004</v>
      </c>
      <c r="D22" s="96">
        <v>0.11556999999999999</v>
      </c>
      <c r="E22" s="348">
        <v>52.756030000000003</v>
      </c>
      <c r="F22" s="96"/>
      <c r="G22" s="96">
        <v>694.6382500000002</v>
      </c>
      <c r="H22" s="96">
        <v>113.49332999999999</v>
      </c>
      <c r="I22" s="96">
        <v>11.755970000000001</v>
      </c>
      <c r="J22" s="348">
        <v>819.88755000000026</v>
      </c>
    </row>
    <row r="23" spans="1:10" x14ac:dyDescent="0.2">
      <c r="A23" s="372" t="s">
        <v>170</v>
      </c>
      <c r="B23" s="96">
        <v>146.05133000000004</v>
      </c>
      <c r="C23" s="96">
        <v>13.383970000000001</v>
      </c>
      <c r="D23" s="96">
        <v>1.3080799999999999</v>
      </c>
      <c r="E23" s="348">
        <v>160.74338000000003</v>
      </c>
      <c r="F23" s="96"/>
      <c r="G23" s="96">
        <v>1696.0088400000006</v>
      </c>
      <c r="H23" s="96">
        <v>208.55091999999996</v>
      </c>
      <c r="I23" s="96">
        <v>54.528429999999986</v>
      </c>
      <c r="J23" s="348">
        <v>1959.0881900000006</v>
      </c>
    </row>
    <row r="24" spans="1:10" x14ac:dyDescent="0.2">
      <c r="A24" s="373" t="s">
        <v>430</v>
      </c>
      <c r="B24" s="100">
        <v>1928.3639000000012</v>
      </c>
      <c r="C24" s="100">
        <v>301.31774000000024</v>
      </c>
      <c r="D24" s="100">
        <v>27.031830000000003</v>
      </c>
      <c r="E24" s="100">
        <v>2256.7134700000015</v>
      </c>
      <c r="F24" s="100"/>
      <c r="G24" s="100">
        <v>22373.599059999946</v>
      </c>
      <c r="H24" s="100">
        <v>4495.6083799999906</v>
      </c>
      <c r="I24" s="100">
        <v>1041.5179400000004</v>
      </c>
      <c r="J24" s="100">
        <v>27910.725379999938</v>
      </c>
    </row>
    <row r="25" spans="1:10" x14ac:dyDescent="0.2">
      <c r="J25" s="79" t="s">
        <v>220</v>
      </c>
    </row>
    <row r="26" spans="1:10" x14ac:dyDescent="0.2">
      <c r="A26" s="350" t="s">
        <v>549</v>
      </c>
      <c r="G26" s="58"/>
      <c r="H26" s="58"/>
      <c r="I26" s="58"/>
      <c r="J26" s="58"/>
    </row>
    <row r="27" spans="1:10" x14ac:dyDescent="0.2">
      <c r="A27" s="101" t="s">
        <v>221</v>
      </c>
      <c r="G27" s="58"/>
      <c r="H27" s="58"/>
      <c r="I27" s="58"/>
      <c r="J27" s="58"/>
    </row>
    <row r="28" spans="1:10" ht="18" x14ac:dyDescent="0.25">
      <c r="A28" s="102"/>
      <c r="E28" s="779"/>
      <c r="F28" s="77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17" priority="2" operator="between">
      <formula>0</formula>
      <formula>0.5</formula>
    </cfRule>
    <cfRule type="cellIs" dxfId="216" priority="3" operator="between">
      <formula>0</formula>
      <formula>0.49</formula>
    </cfRule>
  </conditionalFormatting>
  <conditionalFormatting sqref="B5:J24">
    <cfRule type="cellIs" dxfId="215"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780" t="s">
        <v>28</v>
      </c>
      <c r="B1" s="780"/>
      <c r="C1" s="780"/>
      <c r="D1" s="106"/>
      <c r="E1" s="106"/>
      <c r="F1" s="106"/>
      <c r="G1" s="106"/>
      <c r="H1" s="107"/>
    </row>
    <row r="2" spans="1:65" ht="13.9" customHeight="1" x14ac:dyDescent="0.2">
      <c r="A2" s="781"/>
      <c r="B2" s="781"/>
      <c r="C2" s="781"/>
      <c r="D2" s="109"/>
      <c r="E2" s="109"/>
      <c r="F2" s="109"/>
      <c r="H2" s="79" t="s">
        <v>151</v>
      </c>
    </row>
    <row r="3" spans="1:65" s="81" customFormat="1" ht="12.75" x14ac:dyDescent="0.2">
      <c r="A3" s="70"/>
      <c r="B3" s="769">
        <f>INDICE!A3</f>
        <v>44743</v>
      </c>
      <c r="C3" s="770"/>
      <c r="D3" s="770" t="s">
        <v>115</v>
      </c>
      <c r="E3" s="770"/>
      <c r="F3" s="770" t="s">
        <v>116</v>
      </c>
      <c r="G3" s="770"/>
      <c r="H3" s="77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507.51795000000044</v>
      </c>
      <c r="C5" s="111">
        <v>1.1161070109676883</v>
      </c>
      <c r="D5" s="110">
        <v>3056.1647400000002</v>
      </c>
      <c r="E5" s="111">
        <v>16.671409877522652</v>
      </c>
      <c r="F5" s="110">
        <v>5306.7207199999975</v>
      </c>
      <c r="G5" s="111">
        <v>18.747580001928487</v>
      </c>
      <c r="H5" s="379">
        <v>18.929227427778354</v>
      </c>
    </row>
    <row r="6" spans="1:65" ht="13.9" customHeight="1" x14ac:dyDescent="0.2">
      <c r="A6" s="107" t="s">
        <v>184</v>
      </c>
      <c r="B6" s="383">
        <v>26.621980000000004</v>
      </c>
      <c r="C6" s="113">
        <v>-29.539084372655928</v>
      </c>
      <c r="D6" s="112">
        <v>172.16087000000007</v>
      </c>
      <c r="E6" s="113">
        <v>-18.643286306939345</v>
      </c>
      <c r="F6" s="112">
        <v>333.55394000000007</v>
      </c>
      <c r="G6" s="114">
        <v>-10.051202926565651</v>
      </c>
      <c r="H6" s="380">
        <v>1.1897966225913503</v>
      </c>
    </row>
    <row r="7" spans="1:65" ht="13.9" customHeight="1" x14ac:dyDescent="0.2">
      <c r="A7" s="107" t="s">
        <v>578</v>
      </c>
      <c r="B7" s="348">
        <v>1.4970000000000001E-2</v>
      </c>
      <c r="C7" s="113">
        <v>-4.7709923664122131</v>
      </c>
      <c r="D7" s="96">
        <v>1.4970000000000001E-2</v>
      </c>
      <c r="E7" s="113">
        <v>-59.187568157033823</v>
      </c>
      <c r="F7" s="96">
        <v>0.23028000000000001</v>
      </c>
      <c r="G7" s="113">
        <v>140.7024145500157</v>
      </c>
      <c r="H7" s="348">
        <v>8.2141546956494089E-4</v>
      </c>
    </row>
    <row r="8" spans="1:65" ht="13.9" customHeight="1" x14ac:dyDescent="0.2">
      <c r="A8" s="375" t="s">
        <v>185</v>
      </c>
      <c r="B8" s="376">
        <v>534.15490000000034</v>
      </c>
      <c r="C8" s="377">
        <v>-1.030076334635907</v>
      </c>
      <c r="D8" s="376">
        <v>3228.3405800000005</v>
      </c>
      <c r="E8" s="377">
        <v>14.030819116244652</v>
      </c>
      <c r="F8" s="376">
        <v>5640.5049399999989</v>
      </c>
      <c r="G8" s="378">
        <v>16.543436080764504</v>
      </c>
      <c r="H8" s="378">
        <v>20.119845465839273</v>
      </c>
    </row>
    <row r="9" spans="1:65" ht="13.9" customHeight="1" x14ac:dyDescent="0.2">
      <c r="A9" s="107" t="s">
        <v>171</v>
      </c>
      <c r="B9" s="383">
        <v>1928.3639000000007</v>
      </c>
      <c r="C9" s="113">
        <v>-5.5107917917584937</v>
      </c>
      <c r="D9" s="112">
        <v>12925.706709999999</v>
      </c>
      <c r="E9" s="113">
        <v>4.5377656516357643</v>
      </c>
      <c r="F9" s="112">
        <v>22373.59906</v>
      </c>
      <c r="G9" s="114">
        <v>6.364056830171096</v>
      </c>
      <c r="H9" s="380">
        <v>79.807279736527789</v>
      </c>
    </row>
    <row r="10" spans="1:65" ht="13.9" customHeight="1" x14ac:dyDescent="0.2">
      <c r="A10" s="107" t="s">
        <v>579</v>
      </c>
      <c r="B10" s="348">
        <v>0.90169999999999995</v>
      </c>
      <c r="C10" s="113">
        <v>2724.8746867167915</v>
      </c>
      <c r="D10" s="96">
        <v>4.1044700000000001</v>
      </c>
      <c r="E10" s="113">
        <v>-43.222160741458005</v>
      </c>
      <c r="F10" s="112">
        <v>20.430110000000003</v>
      </c>
      <c r="G10" s="114">
        <v>-26.703497691692803</v>
      </c>
      <c r="H10" s="482">
        <v>7.2874797632939886E-2</v>
      </c>
    </row>
    <row r="11" spans="1:65" ht="13.9" customHeight="1" x14ac:dyDescent="0.2">
      <c r="A11" s="375" t="s">
        <v>449</v>
      </c>
      <c r="B11" s="376">
        <v>1929.2656000000009</v>
      </c>
      <c r="C11" s="377">
        <v>-5.4680873280145788</v>
      </c>
      <c r="D11" s="376">
        <v>12929.811180000001</v>
      </c>
      <c r="E11" s="377">
        <v>4.5098590500048914</v>
      </c>
      <c r="F11" s="376">
        <v>22394.029169999998</v>
      </c>
      <c r="G11" s="378">
        <v>6.3202972169259439</v>
      </c>
      <c r="H11" s="378">
        <v>79.880154534160724</v>
      </c>
    </row>
    <row r="12" spans="1:65" ht="13.9" customHeight="1" x14ac:dyDescent="0.2">
      <c r="A12" s="106" t="s">
        <v>431</v>
      </c>
      <c r="B12" s="116">
        <v>2463.4205000000011</v>
      </c>
      <c r="C12" s="117">
        <v>-4.5398998836721933</v>
      </c>
      <c r="D12" s="116">
        <v>16158.151760000001</v>
      </c>
      <c r="E12" s="117">
        <v>6.2828617694267157</v>
      </c>
      <c r="F12" s="116">
        <v>28034.534109999997</v>
      </c>
      <c r="G12" s="117">
        <v>8.2304609288221471</v>
      </c>
      <c r="H12" s="117">
        <v>100</v>
      </c>
    </row>
    <row r="13" spans="1:65" ht="13.9" customHeight="1" x14ac:dyDescent="0.2">
      <c r="A13" s="118" t="s">
        <v>186</v>
      </c>
      <c r="B13" s="119">
        <v>4969.0177600000006</v>
      </c>
      <c r="C13" s="119"/>
      <c r="D13" s="119">
        <v>33459.143849668311</v>
      </c>
      <c r="E13" s="119"/>
      <c r="F13" s="119">
        <v>56870.232249668305</v>
      </c>
      <c r="G13" s="120"/>
      <c r="H13" s="121" t="s">
        <v>142</v>
      </c>
    </row>
    <row r="14" spans="1:65" ht="13.9" customHeight="1" x14ac:dyDescent="0.2">
      <c r="A14" s="122" t="s">
        <v>187</v>
      </c>
      <c r="B14" s="384">
        <v>49.575602643851305</v>
      </c>
      <c r="C14" s="123"/>
      <c r="D14" s="123">
        <v>48.292185336834855</v>
      </c>
      <c r="E14" s="123"/>
      <c r="F14" s="123">
        <v>49.295620926822416</v>
      </c>
      <c r="G14" s="124"/>
      <c r="H14" s="381"/>
    </row>
    <row r="15" spans="1:65" ht="13.9" customHeight="1" x14ac:dyDescent="0.2">
      <c r="A15" s="107"/>
      <c r="B15" s="107"/>
      <c r="C15" s="107"/>
      <c r="D15" s="107"/>
      <c r="E15" s="107"/>
      <c r="F15" s="107"/>
      <c r="H15" s="79" t="s">
        <v>220</v>
      </c>
    </row>
    <row r="16" spans="1:65" ht="13.9" customHeight="1" x14ac:dyDescent="0.2">
      <c r="A16" s="101" t="s">
        <v>478</v>
      </c>
      <c r="B16" s="101"/>
      <c r="C16" s="125"/>
      <c r="D16" s="125"/>
      <c r="E16" s="125"/>
      <c r="F16" s="101"/>
      <c r="G16" s="101"/>
      <c r="H16" s="101"/>
    </row>
    <row r="17" spans="1:12" ht="13.9" customHeight="1" x14ac:dyDescent="0.2">
      <c r="A17" s="101" t="s">
        <v>580</v>
      </c>
      <c r="B17" s="101"/>
      <c r="C17" s="125"/>
      <c r="D17" s="125"/>
      <c r="E17" s="125"/>
      <c r="F17" s="101"/>
      <c r="G17" s="101"/>
      <c r="H17" s="101"/>
    </row>
    <row r="18" spans="1:12" ht="13.9" customHeight="1" x14ac:dyDescent="0.2">
      <c r="A18" s="101" t="s">
        <v>581</v>
      </c>
    </row>
    <row r="19" spans="1:12" ht="13.9" customHeight="1" x14ac:dyDescent="0.2">
      <c r="A19" s="133" t="s">
        <v>531</v>
      </c>
      <c r="L19" s="635"/>
    </row>
    <row r="20" spans="1:12" ht="13.9" customHeight="1" x14ac:dyDescent="0.2">
      <c r="A20" s="101"/>
      <c r="L20" s="635"/>
    </row>
  </sheetData>
  <mergeCells count="4">
    <mergeCell ref="A1:C2"/>
    <mergeCell ref="B3:C3"/>
    <mergeCell ref="D3:E3"/>
    <mergeCell ref="F3:H3"/>
  </mergeCells>
  <conditionalFormatting sqref="B7">
    <cfRule type="cellIs" dxfId="214" priority="27" operator="equal">
      <formula>0</formula>
    </cfRule>
    <cfRule type="cellIs" dxfId="213" priority="34" operator="between">
      <formula>0</formula>
      <formula>0.5</formula>
    </cfRule>
    <cfRule type="cellIs" dxfId="212" priority="35" operator="between">
      <formula>0</formula>
      <formula>0.49</formula>
    </cfRule>
  </conditionalFormatting>
  <conditionalFormatting sqref="F7">
    <cfRule type="cellIs" dxfId="211" priority="30" operator="between">
      <formula>0</formula>
      <formula>0.5</formula>
    </cfRule>
    <cfRule type="cellIs" dxfId="210" priority="31" operator="between">
      <formula>0</formula>
      <formula>0.49</formula>
    </cfRule>
  </conditionalFormatting>
  <conditionalFormatting sqref="H7">
    <cfRule type="cellIs" dxfId="209" priority="28" operator="between">
      <formula>0</formula>
      <formula>0.5</formula>
    </cfRule>
    <cfRule type="cellIs" dxfId="208" priority="29" operator="between">
      <formula>0</formula>
      <formula>0.49</formula>
    </cfRule>
  </conditionalFormatting>
  <conditionalFormatting sqref="C7">
    <cfRule type="cellIs" dxfId="207" priority="26" operator="equal">
      <formula>0</formula>
    </cfRule>
  </conditionalFormatting>
  <conditionalFormatting sqref="E7">
    <cfRule type="cellIs" dxfId="206" priority="25" operator="equal">
      <formula>0</formula>
    </cfRule>
  </conditionalFormatting>
  <conditionalFormatting sqref="E11">
    <cfRule type="cellIs" dxfId="205" priority="11" operator="between">
      <formula>-0.04999999</formula>
      <formula>-0.00000001</formula>
    </cfRule>
  </conditionalFormatting>
  <conditionalFormatting sqref="B10">
    <cfRule type="cellIs" dxfId="204" priority="8" operator="equal">
      <formula>0</formula>
    </cfRule>
    <cfRule type="cellIs" dxfId="203" priority="9" operator="between">
      <formula>0</formula>
      <formula>0.5</formula>
    </cfRule>
    <cfRule type="cellIs" dxfId="202" priority="10" operator="between">
      <formula>0</formula>
      <formula>0.49</formula>
    </cfRule>
  </conditionalFormatting>
  <conditionalFormatting sqref="D10">
    <cfRule type="cellIs" dxfId="201" priority="3" operator="equal">
      <formula>0</formula>
    </cfRule>
    <cfRule type="cellIs" dxfId="200" priority="4" operator="between">
      <formula>0</formula>
      <formula>0.5</formula>
    </cfRule>
    <cfRule type="cellIs" dxfId="199" priority="5" operator="between">
      <formula>0</formula>
      <formula>0.49</formula>
    </cfRule>
  </conditionalFormatting>
  <conditionalFormatting sqref="D7">
    <cfRule type="cellIs" dxfId="198" priority="1" operator="between">
      <formula>0</formula>
      <formula>0.5</formula>
    </cfRule>
    <cfRule type="cellIs" dxfId="19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C17" sqref="C17"/>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782" t="s">
        <v>26</v>
      </c>
      <c r="B1" s="782"/>
      <c r="C1" s="782"/>
      <c r="D1" s="782"/>
      <c r="E1" s="782"/>
      <c r="F1" s="126"/>
      <c r="G1" s="126"/>
      <c r="H1" s="126"/>
      <c r="I1" s="126"/>
      <c r="J1" s="126"/>
      <c r="K1" s="126"/>
      <c r="L1" s="126"/>
      <c r="M1" s="126"/>
      <c r="N1" s="126"/>
    </row>
    <row r="2" spans="1:14" x14ac:dyDescent="0.2">
      <c r="A2" s="782"/>
      <c r="B2" s="783"/>
      <c r="C2" s="783"/>
      <c r="D2" s="783"/>
      <c r="E2" s="783"/>
      <c r="F2" s="126"/>
      <c r="G2" s="126"/>
      <c r="H2" s="126"/>
      <c r="I2" s="126"/>
      <c r="J2" s="126"/>
      <c r="K2" s="126"/>
      <c r="L2" s="126"/>
      <c r="M2" s="127" t="s">
        <v>151</v>
      </c>
      <c r="N2" s="126"/>
    </row>
    <row r="3" spans="1:14" x14ac:dyDescent="0.2">
      <c r="A3" s="528"/>
      <c r="B3" s="145">
        <v>2021</v>
      </c>
      <c r="C3" s="145" t="s">
        <v>508</v>
      </c>
      <c r="D3" s="145" t="s">
        <v>508</v>
      </c>
      <c r="E3" s="145" t="s">
        <v>508</v>
      </c>
      <c r="F3" s="145" t="s">
        <v>508</v>
      </c>
      <c r="G3" s="145">
        <v>2022</v>
      </c>
      <c r="H3" s="145" t="s">
        <v>508</v>
      </c>
      <c r="I3" s="145" t="s">
        <v>508</v>
      </c>
      <c r="J3" s="145" t="s">
        <v>508</v>
      </c>
      <c r="K3" s="145" t="s">
        <v>508</v>
      </c>
      <c r="L3" s="145" t="s">
        <v>508</v>
      </c>
      <c r="M3" s="145" t="s">
        <v>508</v>
      </c>
    </row>
    <row r="4" spans="1:14" x14ac:dyDescent="0.2">
      <c r="A4" s="128"/>
      <c r="B4" s="475">
        <v>44439</v>
      </c>
      <c r="C4" s="475">
        <v>44469</v>
      </c>
      <c r="D4" s="475">
        <v>44500</v>
      </c>
      <c r="E4" s="475">
        <v>44530</v>
      </c>
      <c r="F4" s="475">
        <v>44561</v>
      </c>
      <c r="G4" s="475">
        <v>44592</v>
      </c>
      <c r="H4" s="475">
        <v>44620</v>
      </c>
      <c r="I4" s="475">
        <v>44651</v>
      </c>
      <c r="J4" s="475">
        <v>44681</v>
      </c>
      <c r="K4" s="475">
        <v>44712</v>
      </c>
      <c r="L4" s="475">
        <v>44742</v>
      </c>
      <c r="M4" s="475">
        <v>44773</v>
      </c>
    </row>
    <row r="5" spans="1:14" x14ac:dyDescent="0.2">
      <c r="A5" s="129" t="s">
        <v>188</v>
      </c>
      <c r="B5" s="130">
        <v>18.073160000000005</v>
      </c>
      <c r="C5" s="130">
        <v>15.091380000000001</v>
      </c>
      <c r="D5" s="130">
        <v>16.59861999999999</v>
      </c>
      <c r="E5" s="130">
        <v>13.778819999999994</v>
      </c>
      <c r="F5" s="130">
        <v>10.528289999999995</v>
      </c>
      <c r="G5" s="130">
        <v>12.780459999999987</v>
      </c>
      <c r="H5" s="130">
        <v>13.287709999999997</v>
      </c>
      <c r="I5" s="130">
        <v>14.260009999999999</v>
      </c>
      <c r="J5" s="130">
        <v>12.812979999999985</v>
      </c>
      <c r="K5" s="130">
        <v>13.243050000000006</v>
      </c>
      <c r="L5" s="130">
        <v>12.949350000000006</v>
      </c>
      <c r="M5" s="130">
        <v>13.560940000000004</v>
      </c>
    </row>
    <row r="6" spans="1:14" x14ac:dyDescent="0.2">
      <c r="A6" s="131" t="s">
        <v>433</v>
      </c>
      <c r="B6" s="132">
        <v>146.76975999999999</v>
      </c>
      <c r="C6" s="132">
        <v>132.36084999999997</v>
      </c>
      <c r="D6" s="132">
        <v>128.31947999999997</v>
      </c>
      <c r="E6" s="132">
        <v>93.992940000000047</v>
      </c>
      <c r="F6" s="132">
        <v>86.276369999999957</v>
      </c>
      <c r="G6" s="132">
        <v>108.23470999999999</v>
      </c>
      <c r="H6" s="132">
        <v>108.67575999999998</v>
      </c>
      <c r="I6" s="132">
        <v>104.23632999999998</v>
      </c>
      <c r="J6" s="132">
        <v>103.16910999999995</v>
      </c>
      <c r="K6" s="132">
        <v>105.59148</v>
      </c>
      <c r="L6" s="132">
        <v>100.32917999999999</v>
      </c>
      <c r="M6" s="132">
        <v>103.86916000000001</v>
      </c>
    </row>
    <row r="7" spans="1:14" ht="15.75" customHeight="1" x14ac:dyDescent="0.2">
      <c r="A7" s="129"/>
      <c r="B7" s="130"/>
      <c r="C7" s="130"/>
      <c r="D7" s="130"/>
      <c r="E7" s="130"/>
      <c r="F7" s="130"/>
      <c r="G7" s="130"/>
      <c r="H7" s="130"/>
      <c r="I7" s="130"/>
      <c r="J7" s="130"/>
      <c r="K7" s="130"/>
      <c r="L7" s="784" t="s">
        <v>220</v>
      </c>
      <c r="M7" s="784"/>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506</v>
      </c>
    </row>
    <row r="2" spans="1:4" x14ac:dyDescent="0.2">
      <c r="A2" s="447"/>
      <c r="B2" s="447"/>
      <c r="C2" s="447"/>
      <c r="D2" s="447"/>
    </row>
    <row r="3" spans="1:4" x14ac:dyDescent="0.2">
      <c r="B3" s="641">
        <v>2020</v>
      </c>
      <c r="C3" s="641">
        <v>2021</v>
      </c>
      <c r="D3" s="641">
        <v>2022</v>
      </c>
    </row>
    <row r="4" spans="1:4" x14ac:dyDescent="0.2">
      <c r="A4" s="547" t="s">
        <v>126</v>
      </c>
      <c r="B4" s="568">
        <v>0.47528730049243845</v>
      </c>
      <c r="C4" s="568">
        <v>-19.413539381859071</v>
      </c>
      <c r="D4" s="570">
        <v>18.057454472854719</v>
      </c>
    </row>
    <row r="5" spans="1:4" x14ac:dyDescent="0.2">
      <c r="A5" s="549" t="s">
        <v>127</v>
      </c>
      <c r="B5" s="568">
        <v>0.64443129582819447</v>
      </c>
      <c r="C5" s="568">
        <v>-21.042736222561771</v>
      </c>
      <c r="D5" s="570">
        <v>21.807032710772482</v>
      </c>
    </row>
    <row r="6" spans="1:4" x14ac:dyDescent="0.2">
      <c r="A6" s="549" t="s">
        <v>128</v>
      </c>
      <c r="B6" s="568">
        <v>-1.2549961750525405</v>
      </c>
      <c r="C6" s="568">
        <v>-17.544009233502326</v>
      </c>
      <c r="D6" s="570">
        <v>18.688687053614313</v>
      </c>
    </row>
    <row r="7" spans="1:4" x14ac:dyDescent="0.2">
      <c r="A7" s="549" t="s">
        <v>129</v>
      </c>
      <c r="B7" s="568">
        <v>-6.4586700376008404</v>
      </c>
      <c r="C7" s="568">
        <v>-9.1277421443599671</v>
      </c>
      <c r="D7" s="570">
        <v>14.606879495389993</v>
      </c>
    </row>
    <row r="8" spans="1:4" x14ac:dyDescent="0.2">
      <c r="A8" s="549" t="s">
        <v>130</v>
      </c>
      <c r="B8" s="568">
        <v>-10.418372973216535</v>
      </c>
      <c r="C8" s="568">
        <v>-1.9697615872464826</v>
      </c>
      <c r="D8" s="568">
        <v>11.314857181177345</v>
      </c>
    </row>
    <row r="9" spans="1:4" x14ac:dyDescent="0.2">
      <c r="A9" s="549" t="s">
        <v>131</v>
      </c>
      <c r="B9" s="568">
        <v>-11.808359351401528</v>
      </c>
      <c r="C9" s="568">
        <v>1.6790657505466153</v>
      </c>
      <c r="D9" s="570">
        <v>9.2723582526395365</v>
      </c>
    </row>
    <row r="10" spans="1:4" x14ac:dyDescent="0.2">
      <c r="A10" s="549" t="s">
        <v>132</v>
      </c>
      <c r="B10" s="568">
        <v>-13.023955481721448</v>
      </c>
      <c r="C10" s="568">
        <v>3.2656135142304468</v>
      </c>
      <c r="D10" s="570">
        <v>8.2304609288221471</v>
      </c>
    </row>
    <row r="11" spans="1:4" x14ac:dyDescent="0.2">
      <c r="A11" s="549" t="s">
        <v>133</v>
      </c>
      <c r="B11" s="568">
        <v>-13.930821688253467</v>
      </c>
      <c r="C11" s="568">
        <v>5.3219259187498711</v>
      </c>
      <c r="D11" s="570" t="s">
        <v>508</v>
      </c>
    </row>
    <row r="12" spans="1:4" x14ac:dyDescent="0.2">
      <c r="A12" s="549" t="s">
        <v>134</v>
      </c>
      <c r="B12" s="568">
        <v>-14.353907305196177</v>
      </c>
      <c r="C12" s="568">
        <v>6.6520384191174369</v>
      </c>
      <c r="D12" s="570" t="s">
        <v>508</v>
      </c>
    </row>
    <row r="13" spans="1:4" x14ac:dyDescent="0.2">
      <c r="A13" s="549" t="s">
        <v>135</v>
      </c>
      <c r="B13" s="568">
        <v>-15.510661984889996</v>
      </c>
      <c r="C13" s="568">
        <v>8.5675625886110343</v>
      </c>
      <c r="D13" s="570" t="s">
        <v>508</v>
      </c>
    </row>
    <row r="14" spans="1:4" x14ac:dyDescent="0.2">
      <c r="A14" s="549" t="s">
        <v>136</v>
      </c>
      <c r="B14" s="568">
        <v>-16.944512727487009</v>
      </c>
      <c r="C14" s="568">
        <v>12.298885270507188</v>
      </c>
      <c r="D14" s="570" t="s">
        <v>508</v>
      </c>
    </row>
    <row r="15" spans="1:4" x14ac:dyDescent="0.2">
      <c r="A15" s="550" t="s">
        <v>137</v>
      </c>
      <c r="B15" s="453">
        <v>-17.544352729425665</v>
      </c>
      <c r="C15" s="453">
        <v>13.892011581144695</v>
      </c>
      <c r="D15" s="571" t="s">
        <v>508</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780" t="s">
        <v>33</v>
      </c>
      <c r="B1" s="780"/>
      <c r="C1" s="780"/>
      <c r="D1" s="106"/>
      <c r="E1" s="106"/>
      <c r="F1" s="106"/>
      <c r="G1" s="106"/>
    </row>
    <row r="2" spans="1:13" ht="13.9" customHeight="1" x14ac:dyDescent="0.2">
      <c r="A2" s="781"/>
      <c r="B2" s="781"/>
      <c r="C2" s="781"/>
      <c r="D2" s="109"/>
      <c r="E2" s="109"/>
      <c r="F2" s="109"/>
      <c r="G2" s="79" t="s">
        <v>151</v>
      </c>
    </row>
    <row r="3" spans="1:13" ht="13.9" customHeight="1" x14ac:dyDescent="0.2">
      <c r="A3" s="134"/>
      <c r="B3" s="785">
        <f>INDICE!A3</f>
        <v>44743</v>
      </c>
      <c r="C3" s="786"/>
      <c r="D3" s="786" t="s">
        <v>115</v>
      </c>
      <c r="E3" s="786"/>
      <c r="F3" s="786" t="s">
        <v>116</v>
      </c>
      <c r="G3" s="786"/>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501.49600999999927</v>
      </c>
      <c r="C5" s="115">
        <v>32.658890000000021</v>
      </c>
      <c r="D5" s="112">
        <v>3044.0411899999995</v>
      </c>
      <c r="E5" s="112">
        <v>184.29939000000002</v>
      </c>
      <c r="F5" s="112">
        <v>5319.2577799999972</v>
      </c>
      <c r="G5" s="112">
        <v>321.24716000000001</v>
      </c>
      <c r="L5" s="137"/>
      <c r="M5" s="137"/>
    </row>
    <row r="6" spans="1:13" ht="13.9" customHeight="1" x14ac:dyDescent="0.2">
      <c r="A6" s="107" t="s">
        <v>192</v>
      </c>
      <c r="B6" s="112">
        <v>1473.8302100000012</v>
      </c>
      <c r="C6" s="112">
        <v>455.43539000000038</v>
      </c>
      <c r="D6" s="112">
        <v>9638.3018999999967</v>
      </c>
      <c r="E6" s="112">
        <v>3291.5092800000011</v>
      </c>
      <c r="F6" s="112">
        <v>16807.617589999994</v>
      </c>
      <c r="G6" s="112">
        <v>5586.41158</v>
      </c>
      <c r="L6" s="137"/>
      <c r="M6" s="137"/>
    </row>
    <row r="7" spans="1:13" ht="13.9" customHeight="1" x14ac:dyDescent="0.2">
      <c r="A7" s="118" t="s">
        <v>186</v>
      </c>
      <c r="B7" s="119">
        <v>1975.3262200000004</v>
      </c>
      <c r="C7" s="119">
        <v>488.09428000000042</v>
      </c>
      <c r="D7" s="119">
        <v>12682.343089999997</v>
      </c>
      <c r="E7" s="119">
        <v>3475.8086700000013</v>
      </c>
      <c r="F7" s="119">
        <v>22126.875369999991</v>
      </c>
      <c r="G7" s="119">
        <v>5907.6587399999999</v>
      </c>
    </row>
    <row r="8" spans="1:13" ht="13.9" customHeight="1" x14ac:dyDescent="0.2">
      <c r="G8" s="79" t="s">
        <v>220</v>
      </c>
    </row>
    <row r="9" spans="1:13" ht="13.9" customHeight="1" x14ac:dyDescent="0.2">
      <c r="A9" s="101" t="s">
        <v>434</v>
      </c>
    </row>
    <row r="10" spans="1:13" ht="13.9" customHeight="1" x14ac:dyDescent="0.2">
      <c r="A10" s="101" t="s">
        <v>221</v>
      </c>
    </row>
    <row r="14" spans="1:13" ht="13.9" customHeight="1" x14ac:dyDescent="0.2">
      <c r="B14" s="485"/>
      <c r="D14" s="485"/>
      <c r="F14" s="485"/>
    </row>
    <row r="15" spans="1:13" ht="13.9" customHeight="1" x14ac:dyDescent="0.2">
      <c r="B15" s="485"/>
      <c r="D15" s="485"/>
      <c r="F15" s="48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3.9" customHeight="1" x14ac:dyDescent="0.2">
      <c r="A3" s="90"/>
      <c r="B3" s="772">
        <f>INDICE!A3</f>
        <v>44743</v>
      </c>
      <c r="C3" s="772"/>
      <c r="D3" s="772">
        <f>INDICE!C3</f>
        <v>0</v>
      </c>
      <c r="E3" s="772"/>
      <c r="F3" s="91"/>
      <c r="G3" s="773" t="s">
        <v>116</v>
      </c>
      <c r="H3" s="773"/>
      <c r="I3" s="773"/>
      <c r="J3" s="773"/>
    </row>
    <row r="4" spans="1:13" x14ac:dyDescent="0.2">
      <c r="A4" s="92"/>
      <c r="B4" s="615" t="s">
        <v>143</v>
      </c>
      <c r="C4" s="615" t="s">
        <v>144</v>
      </c>
      <c r="D4" s="615" t="s">
        <v>179</v>
      </c>
      <c r="E4" s="615" t="s">
        <v>182</v>
      </c>
      <c r="F4" s="615"/>
      <c r="G4" s="615" t="s">
        <v>143</v>
      </c>
      <c r="H4" s="615" t="s">
        <v>144</v>
      </c>
      <c r="I4" s="615" t="s">
        <v>179</v>
      </c>
      <c r="J4" s="615" t="s">
        <v>182</v>
      </c>
    </row>
    <row r="5" spans="1:13" x14ac:dyDescent="0.2">
      <c r="A5" s="370" t="s">
        <v>153</v>
      </c>
      <c r="B5" s="94">
        <f>'GNA CCAA'!B5</f>
        <v>75.023049999999984</v>
      </c>
      <c r="C5" s="94">
        <f>'GNA CCAA'!C5</f>
        <v>2.8580599999999978</v>
      </c>
      <c r="D5" s="94">
        <f>'GO CCAA'!B5</f>
        <v>300.40139999999985</v>
      </c>
      <c r="E5" s="346">
        <f>SUM(B5:D5)</f>
        <v>378.28250999999983</v>
      </c>
      <c r="F5" s="94"/>
      <c r="G5" s="94">
        <f>'GNA CCAA'!F5</f>
        <v>808.67184000000054</v>
      </c>
      <c r="H5" s="94">
        <f>'GNA CCAA'!G5</f>
        <v>32.515820000000012</v>
      </c>
      <c r="I5" s="94">
        <f>'GO CCAA'!G5</f>
        <v>3573.723259999997</v>
      </c>
      <c r="J5" s="346">
        <f>SUM(G5:I5)</f>
        <v>4414.9109199999975</v>
      </c>
    </row>
    <row r="6" spans="1:13" x14ac:dyDescent="0.2">
      <c r="A6" s="371" t="s">
        <v>154</v>
      </c>
      <c r="B6" s="96">
        <f>'GNA CCAA'!B6</f>
        <v>14.303589999999996</v>
      </c>
      <c r="C6" s="96">
        <f>'GNA CCAA'!C6</f>
        <v>0.55012000000000005</v>
      </c>
      <c r="D6" s="96">
        <f>'GO CCAA'!B6</f>
        <v>69.611330000000009</v>
      </c>
      <c r="E6" s="348">
        <f>SUM(B6:D6)</f>
        <v>84.465040000000002</v>
      </c>
      <c r="F6" s="96"/>
      <c r="G6" s="96">
        <f>'GNA CCAA'!F6</f>
        <v>155.3581600000002</v>
      </c>
      <c r="H6" s="96">
        <f>'GNA CCAA'!G6</f>
        <v>6.8456199999999994</v>
      </c>
      <c r="I6" s="96">
        <f>'GO CCAA'!G6</f>
        <v>892.63225999999952</v>
      </c>
      <c r="J6" s="348">
        <f t="shared" ref="J6:J24" si="0">SUM(G6:I6)</f>
        <v>1054.8360399999997</v>
      </c>
    </row>
    <row r="7" spans="1:13" x14ac:dyDescent="0.2">
      <c r="A7" s="371" t="s">
        <v>155</v>
      </c>
      <c r="B7" s="96">
        <f>'GNA CCAA'!B7</f>
        <v>9.4815100000000001</v>
      </c>
      <c r="C7" s="96">
        <f>'GNA CCAA'!C7</f>
        <v>0.48008000000000006</v>
      </c>
      <c r="D7" s="96">
        <f>'GO CCAA'!B7</f>
        <v>34.592659999999995</v>
      </c>
      <c r="E7" s="348">
        <f t="shared" ref="E7:E24" si="1">SUM(B7:D7)</f>
        <v>44.554249999999996</v>
      </c>
      <c r="F7" s="96"/>
      <c r="G7" s="96">
        <f>'GNA CCAA'!F7</f>
        <v>96.600349999999978</v>
      </c>
      <c r="H7" s="96">
        <f>'GNA CCAA'!G7</f>
        <v>6.1916800000000016</v>
      </c>
      <c r="I7" s="96">
        <f>'GO CCAA'!G7</f>
        <v>397.45997999999992</v>
      </c>
      <c r="J7" s="348">
        <f t="shared" si="0"/>
        <v>500.25200999999993</v>
      </c>
    </row>
    <row r="8" spans="1:13" x14ac:dyDescent="0.2">
      <c r="A8" s="371" t="s">
        <v>156</v>
      </c>
      <c r="B8" s="96">
        <f>'GNA CCAA'!B8</f>
        <v>27.276949999999999</v>
      </c>
      <c r="C8" s="96">
        <f>'GNA CCAA'!C8</f>
        <v>1.0043199999999999</v>
      </c>
      <c r="D8" s="96">
        <f>'GO CCAA'!B8</f>
        <v>40.841440000000013</v>
      </c>
      <c r="E8" s="348">
        <f t="shared" si="1"/>
        <v>69.122710000000012</v>
      </c>
      <c r="F8" s="96"/>
      <c r="G8" s="96">
        <f>'GNA CCAA'!F8</f>
        <v>233.26326999999995</v>
      </c>
      <c r="H8" s="96">
        <f>'GNA CCAA'!G8</f>
        <v>10.937980000000003</v>
      </c>
      <c r="I8" s="96">
        <f>'GO CCAA'!G8</f>
        <v>364.14177000000001</v>
      </c>
      <c r="J8" s="348">
        <f t="shared" si="0"/>
        <v>608.34302000000002</v>
      </c>
    </row>
    <row r="9" spans="1:13" x14ac:dyDescent="0.2">
      <c r="A9" s="371" t="s">
        <v>157</v>
      </c>
      <c r="B9" s="96">
        <f>'GNA CCAA'!B9</f>
        <v>34.079459999999997</v>
      </c>
      <c r="C9" s="96">
        <f>'GNA CCAA'!C9</f>
        <v>7.4791199999999991</v>
      </c>
      <c r="D9" s="96">
        <f>'GO CCAA'!B9</f>
        <v>52.659870000000005</v>
      </c>
      <c r="E9" s="348">
        <f t="shared" si="1"/>
        <v>94.218450000000004</v>
      </c>
      <c r="F9" s="96"/>
      <c r="G9" s="96">
        <f>'GNA CCAA'!F9</f>
        <v>396.13407000000001</v>
      </c>
      <c r="H9" s="96">
        <f>'GNA CCAA'!G9</f>
        <v>106.13588</v>
      </c>
      <c r="I9" s="96">
        <f>'GO CCAA'!G9</f>
        <v>675.57764999999972</v>
      </c>
      <c r="J9" s="348">
        <f t="shared" si="0"/>
        <v>1177.8475999999996</v>
      </c>
    </row>
    <row r="10" spans="1:13" x14ac:dyDescent="0.2">
      <c r="A10" s="371" t="s">
        <v>158</v>
      </c>
      <c r="B10" s="96">
        <f>'GNA CCAA'!B10</f>
        <v>7.2991800000000007</v>
      </c>
      <c r="C10" s="96">
        <f>'GNA CCAA'!C10</f>
        <v>0.32224000000000003</v>
      </c>
      <c r="D10" s="96">
        <f>'GO CCAA'!B10</f>
        <v>27.015909999999998</v>
      </c>
      <c r="E10" s="348">
        <f t="shared" si="1"/>
        <v>34.637329999999999</v>
      </c>
      <c r="F10" s="96"/>
      <c r="G10" s="96">
        <f>'GNA CCAA'!F10</f>
        <v>70.970390000000037</v>
      </c>
      <c r="H10" s="96">
        <f>'GNA CCAA'!G10</f>
        <v>3.6045400000000001</v>
      </c>
      <c r="I10" s="96">
        <f>'GO CCAA'!G10</f>
        <v>296.68775999999997</v>
      </c>
      <c r="J10" s="348">
        <f t="shared" si="0"/>
        <v>371.26269000000002</v>
      </c>
    </row>
    <row r="11" spans="1:13" x14ac:dyDescent="0.2">
      <c r="A11" s="371" t="s">
        <v>159</v>
      </c>
      <c r="B11" s="96">
        <f>'GNA CCAA'!B11</f>
        <v>29.006260000000008</v>
      </c>
      <c r="C11" s="96">
        <f>'GNA CCAA'!C11</f>
        <v>1.5229400000000002</v>
      </c>
      <c r="D11" s="96">
        <f>'GO CCAA'!B11</f>
        <v>153.90343999999999</v>
      </c>
      <c r="E11" s="348">
        <f t="shared" si="1"/>
        <v>184.43263999999999</v>
      </c>
      <c r="F11" s="96"/>
      <c r="G11" s="96">
        <f>'GNA CCAA'!F11</f>
        <v>288.00863999999984</v>
      </c>
      <c r="H11" s="96">
        <f>'GNA CCAA'!G11</f>
        <v>15.784610000000029</v>
      </c>
      <c r="I11" s="96">
        <f>'GO CCAA'!G11</f>
        <v>1669.8567600000015</v>
      </c>
      <c r="J11" s="348">
        <f t="shared" si="0"/>
        <v>1973.6500100000014</v>
      </c>
    </row>
    <row r="12" spans="1:13" x14ac:dyDescent="0.2">
      <c r="A12" s="371" t="s">
        <v>511</v>
      </c>
      <c r="B12" s="96">
        <f>'GNA CCAA'!B12</f>
        <v>20.164290000000001</v>
      </c>
      <c r="C12" s="96">
        <f>'GNA CCAA'!C12</f>
        <v>0.70742000000000038</v>
      </c>
      <c r="D12" s="96">
        <f>'GO CCAA'!B12</f>
        <v>109.68104999999998</v>
      </c>
      <c r="E12" s="348">
        <f t="shared" si="1"/>
        <v>130.55275999999998</v>
      </c>
      <c r="F12" s="96"/>
      <c r="G12" s="96">
        <f>'GNA CCAA'!F12</f>
        <v>211.92650000000035</v>
      </c>
      <c r="H12" s="96">
        <f>'GNA CCAA'!G12</f>
        <v>8.9184099999999944</v>
      </c>
      <c r="I12" s="96">
        <f>'GO CCAA'!G12</f>
        <v>1287.2197799999999</v>
      </c>
      <c r="J12" s="348">
        <f t="shared" si="0"/>
        <v>1508.0646900000002</v>
      </c>
    </row>
    <row r="13" spans="1:13" x14ac:dyDescent="0.2">
      <c r="A13" s="371" t="s">
        <v>160</v>
      </c>
      <c r="B13" s="96">
        <f>'GNA CCAA'!B13</f>
        <v>92.025630000000007</v>
      </c>
      <c r="C13" s="96">
        <f>'GNA CCAA'!C13</f>
        <v>4.0938199999999991</v>
      </c>
      <c r="D13" s="96">
        <f>'GO CCAA'!B13</f>
        <v>327.45062000000013</v>
      </c>
      <c r="E13" s="348">
        <f t="shared" si="1"/>
        <v>423.5700700000001</v>
      </c>
      <c r="F13" s="96"/>
      <c r="G13" s="96">
        <f>'GNA CCAA'!F13</f>
        <v>925.3688699999999</v>
      </c>
      <c r="H13" s="96">
        <f>'GNA CCAA'!G13</f>
        <v>49.983419999999974</v>
      </c>
      <c r="I13" s="96">
        <f>'GO CCAA'!G13</f>
        <v>3668.8440300000038</v>
      </c>
      <c r="J13" s="348">
        <f t="shared" si="0"/>
        <v>4644.1963200000037</v>
      </c>
    </row>
    <row r="14" spans="1:13" x14ac:dyDescent="0.2">
      <c r="A14" s="371" t="s">
        <v>161</v>
      </c>
      <c r="B14" s="96">
        <f>'GNA CCAA'!B14</f>
        <v>0.51579999999999993</v>
      </c>
      <c r="C14" s="96">
        <f>'GNA CCAA'!C14</f>
        <v>4.1700000000000001E-2</v>
      </c>
      <c r="D14" s="96">
        <f>'GO CCAA'!B14</f>
        <v>1.2310200000000002</v>
      </c>
      <c r="E14" s="348">
        <f t="shared" si="1"/>
        <v>1.7885200000000001</v>
      </c>
      <c r="F14" s="96"/>
      <c r="G14" s="96">
        <f>'GNA CCAA'!F14</f>
        <v>5.3587199999999999</v>
      </c>
      <c r="H14" s="96">
        <f>'GNA CCAA'!G14</f>
        <v>0.56315000000000004</v>
      </c>
      <c r="I14" s="96">
        <f>'GO CCAA'!G14</f>
        <v>11.00042</v>
      </c>
      <c r="J14" s="348">
        <f t="shared" si="0"/>
        <v>16.92229</v>
      </c>
    </row>
    <row r="15" spans="1:13" x14ac:dyDescent="0.2">
      <c r="A15" s="371" t="s">
        <v>162</v>
      </c>
      <c r="B15" s="96">
        <f>'GNA CCAA'!B15</f>
        <v>60.333709999999989</v>
      </c>
      <c r="C15" s="96">
        <f>'GNA CCAA'!C15</f>
        <v>2.0798799999999997</v>
      </c>
      <c r="D15" s="96">
        <f>'GO CCAA'!B15</f>
        <v>184.78905999999995</v>
      </c>
      <c r="E15" s="348">
        <f t="shared" si="1"/>
        <v>247.20264999999995</v>
      </c>
      <c r="F15" s="96"/>
      <c r="G15" s="96">
        <f>'GNA CCAA'!F15</f>
        <v>597.56615999999963</v>
      </c>
      <c r="H15" s="96">
        <f>'GNA CCAA'!G15</f>
        <v>24.39371999999997</v>
      </c>
      <c r="I15" s="96">
        <f>'GO CCAA'!G15</f>
        <v>2041.8870499999998</v>
      </c>
      <c r="J15" s="348">
        <f t="shared" si="0"/>
        <v>2663.8469299999992</v>
      </c>
      <c r="L15" s="92"/>
      <c r="M15" s="92"/>
    </row>
    <row r="16" spans="1:13" x14ac:dyDescent="0.2">
      <c r="A16" s="371" t="s">
        <v>163</v>
      </c>
      <c r="B16" s="96">
        <f>'GNA CCAA'!B16</f>
        <v>9.4456400000000027</v>
      </c>
      <c r="C16" s="96">
        <f>'GNA CCAA'!C16</f>
        <v>0.26956999999999998</v>
      </c>
      <c r="D16" s="96">
        <f>'GO CCAA'!B16</f>
        <v>58.486810000000006</v>
      </c>
      <c r="E16" s="348">
        <f t="shared" si="1"/>
        <v>68.202020000000005</v>
      </c>
      <c r="F16" s="96"/>
      <c r="G16" s="96">
        <f>'GNA CCAA'!F16</f>
        <v>102.87656999999999</v>
      </c>
      <c r="H16" s="96">
        <f>'GNA CCAA'!G16</f>
        <v>3.4256599999999988</v>
      </c>
      <c r="I16" s="96">
        <f>'GO CCAA'!G16</f>
        <v>682.31392000000005</v>
      </c>
      <c r="J16" s="348">
        <f t="shared" si="0"/>
        <v>788.61615000000006</v>
      </c>
    </row>
    <row r="17" spans="1:10" x14ac:dyDescent="0.2">
      <c r="A17" s="371" t="s">
        <v>164</v>
      </c>
      <c r="B17" s="96">
        <f>'GNA CCAA'!B17</f>
        <v>26.428719999999998</v>
      </c>
      <c r="C17" s="96">
        <f>'GNA CCAA'!C17</f>
        <v>1.2726499999999998</v>
      </c>
      <c r="D17" s="96">
        <f>'GO CCAA'!B17</f>
        <v>120.99512</v>
      </c>
      <c r="E17" s="348">
        <f t="shared" si="1"/>
        <v>148.69648999999998</v>
      </c>
      <c r="F17" s="96"/>
      <c r="G17" s="96">
        <f>'GNA CCAA'!F17</f>
        <v>264.9189300000001</v>
      </c>
      <c r="H17" s="96">
        <f>'GNA CCAA'!G17</f>
        <v>14.773580000000019</v>
      </c>
      <c r="I17" s="96">
        <f>'GO CCAA'!G17</f>
        <v>1380.675220000001</v>
      </c>
      <c r="J17" s="348">
        <f t="shared" si="0"/>
        <v>1660.3677300000011</v>
      </c>
    </row>
    <row r="18" spans="1:10" x14ac:dyDescent="0.2">
      <c r="A18" s="371" t="s">
        <v>165</v>
      </c>
      <c r="B18" s="96">
        <f>'GNA CCAA'!B18</f>
        <v>2.3258299999999998</v>
      </c>
      <c r="C18" s="96">
        <f>'GNA CCAA'!C18</f>
        <v>0.11992</v>
      </c>
      <c r="D18" s="96">
        <f>'GO CCAA'!B18</f>
        <v>11.44495</v>
      </c>
      <c r="E18" s="348">
        <f t="shared" si="1"/>
        <v>13.890700000000001</v>
      </c>
      <c r="F18" s="96"/>
      <c r="G18" s="96">
        <f>'GNA CCAA'!F18</f>
        <v>24.492729999999991</v>
      </c>
      <c r="H18" s="96">
        <f>'GNA CCAA'!G18</f>
        <v>1.2969799999999994</v>
      </c>
      <c r="I18" s="96">
        <f>'GO CCAA'!G18</f>
        <v>139.27143999999998</v>
      </c>
      <c r="J18" s="348">
        <f t="shared" si="0"/>
        <v>165.06114999999997</v>
      </c>
    </row>
    <row r="19" spans="1:10" x14ac:dyDescent="0.2">
      <c r="A19" s="371" t="s">
        <v>166</v>
      </c>
      <c r="B19" s="96">
        <f>'GNA CCAA'!B19</f>
        <v>60.043459999999989</v>
      </c>
      <c r="C19" s="96">
        <f>'GNA CCAA'!C19</f>
        <v>2.06542</v>
      </c>
      <c r="D19" s="96">
        <f>'GO CCAA'!B19</f>
        <v>159.86889000000002</v>
      </c>
      <c r="E19" s="348">
        <f t="shared" si="1"/>
        <v>221.97777000000002</v>
      </c>
      <c r="F19" s="96"/>
      <c r="G19" s="96">
        <f>'GNA CCAA'!F19</f>
        <v>688.0613000000003</v>
      </c>
      <c r="H19" s="96">
        <f>'GNA CCAA'!G19</f>
        <v>27.851690000000001</v>
      </c>
      <c r="I19" s="96">
        <f>'GO CCAA'!G19</f>
        <v>1909.8213799999994</v>
      </c>
      <c r="J19" s="348">
        <f t="shared" si="0"/>
        <v>2625.7343699999997</v>
      </c>
    </row>
    <row r="20" spans="1:10" x14ac:dyDescent="0.2">
      <c r="A20" s="371" t="s">
        <v>167</v>
      </c>
      <c r="B20" s="96">
        <f>'GNA CCAA'!B20</f>
        <v>0.56038999999999994</v>
      </c>
      <c r="C20" s="497">
        <f>'GNA CCAA'!C20</f>
        <v>0</v>
      </c>
      <c r="D20" s="96">
        <f>'GO CCAA'!B20</f>
        <v>1.3916399999999998</v>
      </c>
      <c r="E20" s="348">
        <f t="shared" si="1"/>
        <v>1.9520299999999997</v>
      </c>
      <c r="F20" s="96"/>
      <c r="G20" s="96">
        <f>'GNA CCAA'!F20</f>
        <v>6.1204399999999994</v>
      </c>
      <c r="H20" s="497">
        <f>'GNA CCAA'!G20</f>
        <v>0</v>
      </c>
      <c r="I20" s="96">
        <f>'GO CCAA'!G20</f>
        <v>12.54162</v>
      </c>
      <c r="J20" s="348">
        <f t="shared" si="0"/>
        <v>18.66206</v>
      </c>
    </row>
    <row r="21" spans="1:10" x14ac:dyDescent="0.2">
      <c r="A21" s="371" t="s">
        <v>168</v>
      </c>
      <c r="B21" s="96">
        <f>'GNA CCAA'!B21</f>
        <v>13.884190000000002</v>
      </c>
      <c r="C21" s="96">
        <f>'GNA CCAA'!C21</f>
        <v>0.50901000000000007</v>
      </c>
      <c r="D21" s="96">
        <f>'GO CCAA'!B21</f>
        <v>81.370750000000001</v>
      </c>
      <c r="E21" s="348">
        <f t="shared" si="1"/>
        <v>95.763950000000008</v>
      </c>
      <c r="F21" s="96"/>
      <c r="G21" s="96">
        <f>'GNA CCAA'!F21</f>
        <v>152.96833999999996</v>
      </c>
      <c r="H21" s="96">
        <f>'GNA CCAA'!G21</f>
        <v>6.6121200000000027</v>
      </c>
      <c r="I21" s="96">
        <f>'GO CCAA'!G21</f>
        <v>979.29766999999947</v>
      </c>
      <c r="J21" s="348">
        <f t="shared" si="0"/>
        <v>1138.8781299999994</v>
      </c>
    </row>
    <row r="22" spans="1:10" x14ac:dyDescent="0.2">
      <c r="A22" s="371" t="s">
        <v>169</v>
      </c>
      <c r="B22" s="96">
        <f>'GNA CCAA'!B22</f>
        <v>6.3328899999999999</v>
      </c>
      <c r="C22" s="96">
        <f>'GNA CCAA'!C22</f>
        <v>0.19707999999999998</v>
      </c>
      <c r="D22" s="96">
        <f>'GO CCAA'!B22</f>
        <v>46.576610000000002</v>
      </c>
      <c r="E22" s="348">
        <f t="shared" si="1"/>
        <v>53.106580000000001</v>
      </c>
      <c r="F22" s="96"/>
      <c r="G22" s="96">
        <f>'GNA CCAA'!F22</f>
        <v>93.004519999999971</v>
      </c>
      <c r="H22" s="96">
        <f>'GNA CCAA'!G22</f>
        <v>2.8567499999999995</v>
      </c>
      <c r="I22" s="96">
        <f>'GO CCAA'!G22</f>
        <v>694.6382500000002</v>
      </c>
      <c r="J22" s="348">
        <f t="shared" si="0"/>
        <v>790.49952000000019</v>
      </c>
    </row>
    <row r="23" spans="1:10" x14ac:dyDescent="0.2">
      <c r="A23" s="372" t="s">
        <v>170</v>
      </c>
      <c r="B23" s="96">
        <f>'GNA CCAA'!B23</f>
        <v>18.987399999999994</v>
      </c>
      <c r="C23" s="96">
        <f>'GNA CCAA'!C23</f>
        <v>1.0486300000000004</v>
      </c>
      <c r="D23" s="96">
        <f>'GO CCAA'!B23</f>
        <v>146.05133000000004</v>
      </c>
      <c r="E23" s="348">
        <f t="shared" si="1"/>
        <v>166.08736000000002</v>
      </c>
      <c r="F23" s="96"/>
      <c r="G23" s="96">
        <f>'GNA CCAA'!F23</f>
        <v>185.05091999999985</v>
      </c>
      <c r="H23" s="96">
        <f>'GNA CCAA'!G23</f>
        <v>10.862330000000014</v>
      </c>
      <c r="I23" s="96">
        <f>'GO CCAA'!G23</f>
        <v>1696.0088400000006</v>
      </c>
      <c r="J23" s="348">
        <f t="shared" si="0"/>
        <v>1891.9220900000005</v>
      </c>
    </row>
    <row r="24" spans="1:10" x14ac:dyDescent="0.2">
      <c r="A24" s="373" t="s">
        <v>430</v>
      </c>
      <c r="B24" s="100">
        <f>'GNA CCAA'!B24</f>
        <v>507.51795000000016</v>
      </c>
      <c r="C24" s="100">
        <f>'GNA CCAA'!C24</f>
        <v>26.621980000000011</v>
      </c>
      <c r="D24" s="100">
        <f>'GO CCAA'!B24</f>
        <v>1928.3639000000012</v>
      </c>
      <c r="E24" s="100">
        <f t="shared" si="1"/>
        <v>2462.5038300000015</v>
      </c>
      <c r="F24" s="100"/>
      <c r="G24" s="100">
        <f>'GNA CCAA'!F24</f>
        <v>5306.7207200000084</v>
      </c>
      <c r="H24" s="374">
        <f>'GNA CCAA'!G24</f>
        <v>333.553940000002</v>
      </c>
      <c r="I24" s="100">
        <f>'GO CCAA'!G24</f>
        <v>22373.599059999946</v>
      </c>
      <c r="J24" s="100">
        <f t="shared" si="0"/>
        <v>28013.873719999956</v>
      </c>
    </row>
    <row r="25" spans="1:10" x14ac:dyDescent="0.2">
      <c r="J25" s="79" t="s">
        <v>220</v>
      </c>
    </row>
    <row r="26" spans="1:10" x14ac:dyDescent="0.2">
      <c r="A26" s="350" t="s">
        <v>435</v>
      </c>
      <c r="G26" s="58"/>
      <c r="H26" s="58"/>
      <c r="I26" s="58"/>
      <c r="J26" s="58"/>
    </row>
    <row r="27" spans="1:10" x14ac:dyDescent="0.2">
      <c r="A27" s="101" t="s">
        <v>221</v>
      </c>
      <c r="G27" s="58"/>
      <c r="H27" s="58"/>
      <c r="I27" s="58"/>
      <c r="J27" s="58"/>
    </row>
    <row r="28" spans="1:10" ht="18" x14ac:dyDescent="0.25">
      <c r="A28" s="102"/>
      <c r="E28" s="779"/>
      <c r="F28" s="77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96" priority="5" operator="between">
      <formula>0</formula>
      <formula>0.5</formula>
    </cfRule>
    <cfRule type="cellIs" dxfId="195" priority="6" operator="between">
      <formula>0</formula>
      <formula>0.49</formula>
    </cfRule>
  </conditionalFormatting>
  <conditionalFormatting sqref="E6:E23">
    <cfRule type="cellIs" dxfId="194" priority="3" operator="between">
      <formula>0</formula>
      <formula>0.5</formula>
    </cfRule>
    <cfRule type="cellIs" dxfId="193" priority="4" operator="between">
      <formula>0</formula>
      <formula>0.49</formula>
    </cfRule>
  </conditionalFormatting>
  <conditionalFormatting sqref="J6:J23">
    <cfRule type="cellIs" dxfId="192" priority="1" operator="between">
      <formula>0</formula>
      <formula>0.5</formula>
    </cfRule>
    <cfRule type="cellIs" dxfId="19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69">
        <f>INDICE!A3</f>
        <v>44743</v>
      </c>
      <c r="C3" s="770"/>
      <c r="D3" s="770" t="s">
        <v>115</v>
      </c>
      <c r="E3" s="770"/>
      <c r="F3" s="770" t="s">
        <v>116</v>
      </c>
      <c r="G3" s="770"/>
      <c r="H3" s="77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607.84374000000014</v>
      </c>
      <c r="C5" s="86">
        <v>54.020477573553805</v>
      </c>
      <c r="D5" s="85">
        <v>3262.2070800000006</v>
      </c>
      <c r="E5" s="86">
        <v>148.15312275669874</v>
      </c>
      <c r="F5" s="85">
        <v>5288.7638100000004</v>
      </c>
      <c r="G5" s="86">
        <v>142.19782761240089</v>
      </c>
      <c r="H5" s="86">
        <v>99.997414396462005</v>
      </c>
    </row>
    <row r="6" spans="1:65" x14ac:dyDescent="0.2">
      <c r="A6" s="84" t="s">
        <v>141</v>
      </c>
      <c r="B6" s="96">
        <v>1.0940000000000002E-2</v>
      </c>
      <c r="C6" s="351">
        <v>25.458715596330308</v>
      </c>
      <c r="D6" s="96">
        <v>7.7599999999999988E-2</v>
      </c>
      <c r="E6" s="351">
        <v>-48.602463902503644</v>
      </c>
      <c r="F6" s="96">
        <v>0.13675000000000001</v>
      </c>
      <c r="G6" s="351">
        <v>-39.882182265793297</v>
      </c>
      <c r="H6" s="73">
        <v>2.5856035379874867E-3</v>
      </c>
    </row>
    <row r="7" spans="1:65" x14ac:dyDescent="0.2">
      <c r="A7" s="60" t="s">
        <v>114</v>
      </c>
      <c r="B7" s="61">
        <v>607.85468000000003</v>
      </c>
      <c r="C7" s="87">
        <v>54.019846502294044</v>
      </c>
      <c r="D7" s="61">
        <v>3262.2846800000007</v>
      </c>
      <c r="E7" s="87">
        <v>148.13052814735482</v>
      </c>
      <c r="F7" s="61">
        <v>5288.900560000001</v>
      </c>
      <c r="G7" s="87">
        <v>142.17886242104134</v>
      </c>
      <c r="H7" s="87">
        <v>100</v>
      </c>
    </row>
    <row r="8" spans="1:65" x14ac:dyDescent="0.2">
      <c r="H8" s="79" t="s">
        <v>220</v>
      </c>
    </row>
    <row r="9" spans="1:65" x14ac:dyDescent="0.2">
      <c r="A9" s="80" t="s">
        <v>478</v>
      </c>
    </row>
    <row r="10" spans="1:65" x14ac:dyDescent="0.2">
      <c r="A10" s="133" t="s">
        <v>531</v>
      </c>
    </row>
    <row r="13" spans="1:65" x14ac:dyDescent="0.2">
      <c r="B13" s="85"/>
    </row>
  </sheetData>
  <mergeCells count="3">
    <mergeCell ref="B3:C3"/>
    <mergeCell ref="D3:E3"/>
    <mergeCell ref="F3:H3"/>
  </mergeCells>
  <conditionalFormatting sqref="B6">
    <cfRule type="cellIs" dxfId="190" priority="7" operator="between">
      <formula>0</formula>
      <formula>0.5</formula>
    </cfRule>
    <cfRule type="cellIs" dxfId="189" priority="8" operator="between">
      <formula>0</formula>
      <formula>0.49</formula>
    </cfRule>
  </conditionalFormatting>
  <conditionalFormatting sqref="D6">
    <cfRule type="cellIs" dxfId="188" priority="5" operator="between">
      <formula>0</formula>
      <formula>0.5</formula>
    </cfRule>
    <cfRule type="cellIs" dxfId="187" priority="6" operator="between">
      <formula>0</formula>
      <formula>0.49</formula>
    </cfRule>
  </conditionalFormatting>
  <conditionalFormatting sqref="F6">
    <cfRule type="cellIs" dxfId="186" priority="3" operator="between">
      <formula>0</formula>
      <formula>0.5</formula>
    </cfRule>
    <cfRule type="cellIs" dxfId="185" priority="4" operator="between">
      <formula>0</formula>
      <formula>0.49</formula>
    </cfRule>
  </conditionalFormatting>
  <conditionalFormatting sqref="H6">
    <cfRule type="cellIs" dxfId="184" priority="1" operator="between">
      <formula>0</formula>
      <formula>0.5</formula>
    </cfRule>
    <cfRule type="cellIs" dxfId="18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769">
        <f>INDICE!A3</f>
        <v>44743</v>
      </c>
      <c r="C3" s="770"/>
      <c r="D3" s="770" t="s">
        <v>115</v>
      </c>
      <c r="E3" s="770"/>
      <c r="F3" s="770" t="s">
        <v>116</v>
      </c>
      <c r="G3" s="770"/>
      <c r="H3" s="77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86.197369999999992</v>
      </c>
      <c r="C5" s="86">
        <v>-27.602407503374309</v>
      </c>
      <c r="D5" s="85">
        <v>815.46500000000003</v>
      </c>
      <c r="E5" s="73">
        <v>13.556843216540182</v>
      </c>
      <c r="F5" s="85">
        <v>1441.6877400000003</v>
      </c>
      <c r="G5" s="86">
        <v>10.063158559485821</v>
      </c>
      <c r="H5" s="86">
        <v>19.853527615856919</v>
      </c>
    </row>
    <row r="6" spans="1:65" x14ac:dyDescent="0.2">
      <c r="A6" s="84" t="s">
        <v>195</v>
      </c>
      <c r="B6" s="85">
        <v>605.37423000000001</v>
      </c>
      <c r="C6" s="86">
        <v>51.844355368440645</v>
      </c>
      <c r="D6" s="85">
        <v>3638.8070200000002</v>
      </c>
      <c r="E6" s="86">
        <v>32.431752213550872</v>
      </c>
      <c r="F6" s="85">
        <v>5819.9322999999995</v>
      </c>
      <c r="G6" s="86">
        <v>25.444186434507881</v>
      </c>
      <c r="H6" s="86">
        <v>80.146472384143081</v>
      </c>
    </row>
    <row r="7" spans="1:65" x14ac:dyDescent="0.2">
      <c r="A7" s="60" t="s">
        <v>438</v>
      </c>
      <c r="B7" s="61">
        <v>691.57159999999999</v>
      </c>
      <c r="C7" s="87">
        <v>33.574596421467639</v>
      </c>
      <c r="D7" s="61">
        <v>4454.2720199999994</v>
      </c>
      <c r="E7" s="87">
        <v>28.520878162134615</v>
      </c>
      <c r="F7" s="61">
        <v>7261.6200399999998</v>
      </c>
      <c r="G7" s="87">
        <v>22.057723418388935</v>
      </c>
      <c r="H7" s="87">
        <v>100</v>
      </c>
    </row>
    <row r="8" spans="1:65" x14ac:dyDescent="0.2">
      <c r="A8" s="66" t="s">
        <v>427</v>
      </c>
      <c r="B8" s="424">
        <v>572.28757000000007</v>
      </c>
      <c r="C8" s="616">
        <v>58.091379851974864</v>
      </c>
      <c r="D8" s="424">
        <v>3426.1114500000003</v>
      </c>
      <c r="E8" s="616">
        <v>33.052420758200697</v>
      </c>
      <c r="F8" s="424">
        <v>5427.9563600000001</v>
      </c>
      <c r="G8" s="616">
        <v>25.89931078526277</v>
      </c>
      <c r="H8" s="616">
        <v>74.748559276037255</v>
      </c>
    </row>
    <row r="9" spans="1:65" x14ac:dyDescent="0.2">
      <c r="H9" s="79" t="s">
        <v>220</v>
      </c>
    </row>
    <row r="10" spans="1:65" x14ac:dyDescent="0.2">
      <c r="A10" s="80" t="s">
        <v>478</v>
      </c>
    </row>
    <row r="11" spans="1:65" x14ac:dyDescent="0.2">
      <c r="A11" s="80" t="s">
        <v>439</v>
      </c>
    </row>
    <row r="12" spans="1:65" x14ac:dyDescent="0.2">
      <c r="A12" s="133" t="s">
        <v>531</v>
      </c>
    </row>
  </sheetData>
  <mergeCells count="3">
    <mergeCell ref="B3:C3"/>
    <mergeCell ref="D3:E3"/>
    <mergeCell ref="F3:H3"/>
  </mergeCells>
  <conditionalFormatting sqref="E5">
    <cfRule type="cellIs" dxfId="18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election activeCell="B15" sqref="B15"/>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3.9" customHeight="1" x14ac:dyDescent="0.2">
      <c r="A3" s="90"/>
      <c r="B3" s="287">
        <f>INDICE!A3</f>
        <v>44743</v>
      </c>
      <c r="C3" s="617" t="s">
        <v>116</v>
      </c>
    </row>
    <row r="4" spans="1:3" x14ac:dyDescent="0.2">
      <c r="A4" s="370" t="s">
        <v>153</v>
      </c>
      <c r="B4" s="94">
        <v>3.1110799999999998</v>
      </c>
      <c r="C4" s="94">
        <v>102.42610999999997</v>
      </c>
    </row>
    <row r="5" spans="1:3" x14ac:dyDescent="0.2">
      <c r="A5" s="371" t="s">
        <v>154</v>
      </c>
      <c r="B5" s="96">
        <v>0.50934000000000001</v>
      </c>
      <c r="C5" s="96">
        <v>2.7750000000000008</v>
      </c>
    </row>
    <row r="6" spans="1:3" x14ac:dyDescent="0.2">
      <c r="A6" s="371" t="s">
        <v>155</v>
      </c>
      <c r="B6" s="96">
        <v>6.4424999999999999</v>
      </c>
      <c r="C6" s="96">
        <v>68.024580000000014</v>
      </c>
    </row>
    <row r="7" spans="1:3" x14ac:dyDescent="0.2">
      <c r="A7" s="371" t="s">
        <v>156</v>
      </c>
      <c r="B7" s="96">
        <v>2.5160000000000002E-2</v>
      </c>
      <c r="C7" s="96">
        <v>39.40885999999999</v>
      </c>
    </row>
    <row r="8" spans="1:3" x14ac:dyDescent="0.2">
      <c r="A8" s="371" t="s">
        <v>157</v>
      </c>
      <c r="B8" s="96">
        <v>46.70476</v>
      </c>
      <c r="C8" s="96">
        <v>776.34645999999998</v>
      </c>
    </row>
    <row r="9" spans="1:3" x14ac:dyDescent="0.2">
      <c r="A9" s="371" t="s">
        <v>158</v>
      </c>
      <c r="B9" s="96">
        <v>9.7119999999999998E-2</v>
      </c>
      <c r="C9" s="96">
        <v>3.7279799999999996</v>
      </c>
    </row>
    <row r="10" spans="1:3" x14ac:dyDescent="0.2">
      <c r="A10" s="371" t="s">
        <v>159</v>
      </c>
      <c r="B10" s="96">
        <v>1.21502</v>
      </c>
      <c r="C10" s="96">
        <v>13.53494999999999</v>
      </c>
    </row>
    <row r="11" spans="1:3" x14ac:dyDescent="0.2">
      <c r="A11" s="371" t="s">
        <v>511</v>
      </c>
      <c r="B11" s="96">
        <v>0.94430000000000014</v>
      </c>
      <c r="C11" s="96">
        <v>47.272279999999995</v>
      </c>
    </row>
    <row r="12" spans="1:3" x14ac:dyDescent="0.2">
      <c r="A12" s="371" t="s">
        <v>160</v>
      </c>
      <c r="B12" s="96">
        <v>1.4182600000000001</v>
      </c>
      <c r="C12" s="96">
        <v>12.466799999999997</v>
      </c>
    </row>
    <row r="13" spans="1:3" x14ac:dyDescent="0.2">
      <c r="A13" s="371" t="s">
        <v>161</v>
      </c>
      <c r="B13" s="96">
        <v>4.7957000000000001</v>
      </c>
      <c r="C13" s="96">
        <v>42.501840000000001</v>
      </c>
    </row>
    <row r="14" spans="1:3" x14ac:dyDescent="0.2">
      <c r="A14" s="371" t="s">
        <v>162</v>
      </c>
      <c r="B14" s="96">
        <v>1.04348</v>
      </c>
      <c r="C14" s="96">
        <v>8.0472199999999994</v>
      </c>
    </row>
    <row r="15" spans="1:3" x14ac:dyDescent="0.2">
      <c r="A15" s="371" t="s">
        <v>163</v>
      </c>
      <c r="B15" s="96">
        <v>0.33200000000000002</v>
      </c>
      <c r="C15" s="96">
        <v>3.1728299999999998</v>
      </c>
    </row>
    <row r="16" spans="1:3" x14ac:dyDescent="0.2">
      <c r="A16" s="371" t="s">
        <v>164</v>
      </c>
      <c r="B16" s="96">
        <v>13.47148</v>
      </c>
      <c r="C16" s="96">
        <v>262.09683000000001</v>
      </c>
    </row>
    <row r="17" spans="1:3" x14ac:dyDescent="0.2">
      <c r="A17" s="371" t="s">
        <v>165</v>
      </c>
      <c r="B17" s="96">
        <v>7.6840000000000006E-2</v>
      </c>
      <c r="C17" s="96">
        <v>0.85136000000000001</v>
      </c>
    </row>
    <row r="18" spans="1:3" x14ac:dyDescent="0.2">
      <c r="A18" s="371" t="s">
        <v>166</v>
      </c>
      <c r="B18" s="96">
        <v>0.12776000000000001</v>
      </c>
      <c r="C18" s="96">
        <v>4.2619799999999994</v>
      </c>
    </row>
    <row r="19" spans="1:3" x14ac:dyDescent="0.2">
      <c r="A19" s="371" t="s">
        <v>167</v>
      </c>
      <c r="B19" s="96">
        <v>4.8058500000000004</v>
      </c>
      <c r="C19" s="96">
        <v>41.549819999999997</v>
      </c>
    </row>
    <row r="20" spans="1:3" x14ac:dyDescent="0.2">
      <c r="A20" s="371" t="s">
        <v>168</v>
      </c>
      <c r="B20" s="96">
        <v>0.45072000000000001</v>
      </c>
      <c r="C20" s="96">
        <v>5.5641800000000003</v>
      </c>
    </row>
    <row r="21" spans="1:3" x14ac:dyDescent="0.2">
      <c r="A21" s="371" t="s">
        <v>169</v>
      </c>
      <c r="B21" s="96">
        <v>0.32597999999999999</v>
      </c>
      <c r="C21" s="96">
        <v>2.8144800000000005</v>
      </c>
    </row>
    <row r="22" spans="1:3" x14ac:dyDescent="0.2">
      <c r="A22" s="372" t="s">
        <v>170</v>
      </c>
      <c r="B22" s="96">
        <v>0.30002000000000006</v>
      </c>
      <c r="C22" s="96">
        <v>4.8441800000000006</v>
      </c>
    </row>
    <row r="23" spans="1:3" x14ac:dyDescent="0.2">
      <c r="A23" s="373" t="s">
        <v>430</v>
      </c>
      <c r="B23" s="100">
        <v>86.197369999999992</v>
      </c>
      <c r="C23" s="100">
        <v>1441.6877399999998</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81" priority="3" operator="between">
      <formula>0</formula>
      <formula>0.5</formula>
    </cfRule>
    <cfRule type="cellIs" dxfId="180" priority="4" operator="between">
      <formula>0</formula>
      <formula>0.49</formula>
    </cfRule>
  </conditionalFormatting>
  <conditionalFormatting sqref="C5:C22">
    <cfRule type="cellIs" dxfId="179" priority="1" operator="between">
      <formula>0</formula>
      <formula>0.5</formula>
    </cfRule>
    <cfRule type="cellIs" dxfId="17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topLeftCell="A19" zoomScaleNormal="100" workbookViewId="0">
      <selection activeCell="E53" sqref="E53"/>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59" t="s">
        <v>0</v>
      </c>
      <c r="B1" s="759"/>
      <c r="C1" s="759"/>
      <c r="D1" s="759"/>
      <c r="E1" s="759"/>
      <c r="F1" s="759"/>
    </row>
    <row r="2" spans="1:6" ht="12.75" x14ac:dyDescent="0.2">
      <c r="A2" s="760"/>
      <c r="B2" s="760"/>
      <c r="C2" s="760"/>
      <c r="D2" s="760"/>
      <c r="E2" s="760"/>
      <c r="F2" s="760"/>
    </row>
    <row r="3" spans="1:6" ht="29.65" customHeight="1" x14ac:dyDescent="0.25">
      <c r="A3" s="20"/>
      <c r="B3" s="21" t="s">
        <v>42</v>
      </c>
      <c r="C3" s="21" t="s">
        <v>43</v>
      </c>
      <c r="D3" s="22" t="s">
        <v>44</v>
      </c>
      <c r="E3" s="22" t="s">
        <v>416</v>
      </c>
      <c r="F3" s="458" t="s">
        <v>417</v>
      </c>
    </row>
    <row r="4" spans="1:6" ht="12.75" x14ac:dyDescent="0.2">
      <c r="A4" s="23" t="s">
        <v>45</v>
      </c>
      <c r="B4" s="286"/>
      <c r="C4" s="286"/>
      <c r="D4" s="286"/>
      <c r="E4" s="286"/>
      <c r="F4" s="458"/>
    </row>
    <row r="5" spans="1:6" ht="12.75" x14ac:dyDescent="0.2">
      <c r="A5" s="24" t="s">
        <v>46</v>
      </c>
      <c r="B5" s="25" t="s">
        <v>533</v>
      </c>
      <c r="C5" s="26" t="s">
        <v>47</v>
      </c>
      <c r="D5" s="27">
        <v>4912.417622478094</v>
      </c>
      <c r="E5" s="296">
        <v>4969.0177600000006</v>
      </c>
      <c r="F5" s="28" t="s">
        <v>695</v>
      </c>
    </row>
    <row r="6" spans="1:6" ht="12.75" x14ac:dyDescent="0.2">
      <c r="A6" s="19" t="s">
        <v>410</v>
      </c>
      <c r="B6" s="28" t="s">
        <v>533</v>
      </c>
      <c r="C6" s="29" t="s">
        <v>47</v>
      </c>
      <c r="D6" s="30">
        <v>142.97403999999997</v>
      </c>
      <c r="E6" s="297">
        <v>132.98013999999998</v>
      </c>
      <c r="F6" s="28" t="s">
        <v>695</v>
      </c>
    </row>
    <row r="7" spans="1:6" ht="12.75" x14ac:dyDescent="0.2">
      <c r="A7" s="19" t="s">
        <v>48</v>
      </c>
      <c r="B7" s="28" t="s">
        <v>533</v>
      </c>
      <c r="C7" s="29" t="s">
        <v>47</v>
      </c>
      <c r="D7" s="30">
        <v>500.88561999999916</v>
      </c>
      <c r="E7" s="297">
        <v>534.57352000000037</v>
      </c>
      <c r="F7" s="28" t="s">
        <v>695</v>
      </c>
    </row>
    <row r="8" spans="1:6" ht="12.75" x14ac:dyDescent="0.2">
      <c r="A8" s="19" t="s">
        <v>49</v>
      </c>
      <c r="B8" s="28" t="s">
        <v>533</v>
      </c>
      <c r="C8" s="29" t="s">
        <v>47</v>
      </c>
      <c r="D8" s="30">
        <v>540.59497000000022</v>
      </c>
      <c r="E8" s="297">
        <v>607.85468000000003</v>
      </c>
      <c r="F8" s="28" t="s">
        <v>695</v>
      </c>
    </row>
    <row r="9" spans="1:6" ht="12.75" x14ac:dyDescent="0.2">
      <c r="A9" s="19" t="s">
        <v>566</v>
      </c>
      <c r="B9" s="28" t="s">
        <v>533</v>
      </c>
      <c r="C9" s="29" t="s">
        <v>47</v>
      </c>
      <c r="D9" s="30">
        <v>1957.1931799999993</v>
      </c>
      <c r="E9" s="297">
        <v>1929.2656000000009</v>
      </c>
      <c r="F9" s="28" t="s">
        <v>695</v>
      </c>
    </row>
    <row r="10" spans="1:6" ht="12.75" x14ac:dyDescent="0.2">
      <c r="A10" s="31" t="s">
        <v>50</v>
      </c>
      <c r="B10" s="32" t="s">
        <v>533</v>
      </c>
      <c r="C10" s="33" t="s">
        <v>509</v>
      </c>
      <c r="D10" s="34">
        <v>29330.117000000002</v>
      </c>
      <c r="E10" s="298">
        <v>31177.14</v>
      </c>
      <c r="F10" s="32" t="s">
        <v>695</v>
      </c>
    </row>
    <row r="11" spans="1:6" ht="12.75" x14ac:dyDescent="0.2">
      <c r="A11" s="35" t="s">
        <v>51</v>
      </c>
      <c r="B11" s="36"/>
      <c r="C11" s="37"/>
      <c r="D11" s="38"/>
      <c r="E11" s="38"/>
      <c r="F11" s="457"/>
    </row>
    <row r="12" spans="1:6" ht="12.75" x14ac:dyDescent="0.2">
      <c r="A12" s="19" t="s">
        <v>52</v>
      </c>
      <c r="B12" s="28" t="s">
        <v>533</v>
      </c>
      <c r="C12" s="29" t="s">
        <v>47</v>
      </c>
      <c r="D12" s="30">
        <v>5538.2340000000004</v>
      </c>
      <c r="E12" s="297">
        <v>6132.0408900000002</v>
      </c>
      <c r="F12" s="25" t="s">
        <v>695</v>
      </c>
    </row>
    <row r="13" spans="1:6" ht="12.75" x14ac:dyDescent="0.2">
      <c r="A13" s="19" t="s">
        <v>53</v>
      </c>
      <c r="B13" s="28" t="s">
        <v>533</v>
      </c>
      <c r="C13" s="29" t="s">
        <v>54</v>
      </c>
      <c r="D13" s="30">
        <v>35883.274899999997</v>
      </c>
      <c r="E13" s="297">
        <v>36605.995680000007</v>
      </c>
      <c r="F13" s="28" t="s">
        <v>695</v>
      </c>
    </row>
    <row r="14" spans="1:6" ht="12.75" x14ac:dyDescent="0.2">
      <c r="A14" s="19" t="s">
        <v>55</v>
      </c>
      <c r="B14" s="28" t="s">
        <v>533</v>
      </c>
      <c r="C14" s="29" t="s">
        <v>56</v>
      </c>
      <c r="D14" s="39">
        <v>115.20337575220772</v>
      </c>
      <c r="E14" s="299">
        <v>113.57416369016393</v>
      </c>
      <c r="F14" s="28" t="s">
        <v>695</v>
      </c>
    </row>
    <row r="15" spans="1:6" ht="12.75" x14ac:dyDescent="0.2">
      <c r="A15" s="19" t="s">
        <v>418</v>
      </c>
      <c r="B15" s="28" t="s">
        <v>533</v>
      </c>
      <c r="C15" s="29" t="s">
        <v>47</v>
      </c>
      <c r="D15" s="30">
        <v>294.30899999999997</v>
      </c>
      <c r="E15" s="297">
        <v>292.27699999999982</v>
      </c>
      <c r="F15" s="32" t="s">
        <v>695</v>
      </c>
    </row>
    <row r="16" spans="1:6" ht="12.75" x14ac:dyDescent="0.2">
      <c r="A16" s="23" t="s">
        <v>57</v>
      </c>
      <c r="B16" s="25"/>
      <c r="C16" s="26"/>
      <c r="D16" s="40"/>
      <c r="E16" s="40"/>
      <c r="F16" s="457"/>
    </row>
    <row r="17" spans="1:6" ht="12.75" x14ac:dyDescent="0.2">
      <c r="A17" s="24" t="s">
        <v>58</v>
      </c>
      <c r="B17" s="25" t="s">
        <v>533</v>
      </c>
      <c r="C17" s="26" t="s">
        <v>47</v>
      </c>
      <c r="D17" s="27">
        <v>5562.549</v>
      </c>
      <c r="E17" s="296">
        <v>5697.2809999999999</v>
      </c>
      <c r="F17" s="25" t="s">
        <v>695</v>
      </c>
    </row>
    <row r="18" spans="1:6" ht="12.75" x14ac:dyDescent="0.2">
      <c r="A18" s="19" t="s">
        <v>59</v>
      </c>
      <c r="B18" s="28" t="s">
        <v>533</v>
      </c>
      <c r="C18" s="29" t="s">
        <v>60</v>
      </c>
      <c r="D18" s="39">
        <v>85.451615530303044</v>
      </c>
      <c r="E18" s="299">
        <v>84.698092416096443</v>
      </c>
      <c r="F18" s="28" t="s">
        <v>695</v>
      </c>
    </row>
    <row r="19" spans="1:6" ht="12.75" x14ac:dyDescent="0.2">
      <c r="A19" s="31" t="s">
        <v>61</v>
      </c>
      <c r="B19" s="32" t="s">
        <v>533</v>
      </c>
      <c r="C19" s="41" t="s">
        <v>47</v>
      </c>
      <c r="D19" s="34">
        <v>14625.35</v>
      </c>
      <c r="E19" s="298">
        <v>15285.424999999999</v>
      </c>
      <c r="F19" s="32" t="s">
        <v>695</v>
      </c>
    </row>
    <row r="20" spans="1:6" ht="12.75" x14ac:dyDescent="0.2">
      <c r="A20" s="23" t="s">
        <v>66</v>
      </c>
      <c r="B20" s="25"/>
      <c r="C20" s="26"/>
      <c r="D20" s="27"/>
      <c r="E20" s="27"/>
      <c r="F20" s="457"/>
    </row>
    <row r="21" spans="1:6" ht="12.75" x14ac:dyDescent="0.2">
      <c r="A21" s="24" t="s">
        <v>67</v>
      </c>
      <c r="B21" s="25" t="s">
        <v>68</v>
      </c>
      <c r="C21" s="26" t="s">
        <v>69</v>
      </c>
      <c r="D21" s="43">
        <v>122.88727272727273</v>
      </c>
      <c r="E21" s="300">
        <v>112.00476190476192</v>
      </c>
      <c r="F21" s="28" t="s">
        <v>695</v>
      </c>
    </row>
    <row r="22" spans="1:6" ht="12.75" x14ac:dyDescent="0.2">
      <c r="A22" s="19" t="s">
        <v>70</v>
      </c>
      <c r="B22" s="28" t="s">
        <v>71</v>
      </c>
      <c r="C22" s="29" t="s">
        <v>72</v>
      </c>
      <c r="D22" s="44">
        <v>1.0565818181818178</v>
      </c>
      <c r="E22" s="301">
        <v>1.0178904761904761</v>
      </c>
      <c r="F22" s="28" t="s">
        <v>695</v>
      </c>
    </row>
    <row r="23" spans="1:6" ht="12.75" x14ac:dyDescent="0.2">
      <c r="A23" s="19" t="s">
        <v>73</v>
      </c>
      <c r="B23" s="28" t="s">
        <v>568</v>
      </c>
      <c r="C23" s="29" t="s">
        <v>74</v>
      </c>
      <c r="D23" s="42">
        <v>211.37416916333333</v>
      </c>
      <c r="E23" s="302">
        <v>200.72754374193548</v>
      </c>
      <c r="F23" s="28" t="s">
        <v>695</v>
      </c>
    </row>
    <row r="24" spans="1:6" ht="12.75" x14ac:dyDescent="0.2">
      <c r="A24" s="19" t="s">
        <v>75</v>
      </c>
      <c r="B24" s="28" t="s">
        <v>568</v>
      </c>
      <c r="C24" s="29" t="s">
        <v>74</v>
      </c>
      <c r="D24" s="42">
        <v>203.62207250000003</v>
      </c>
      <c r="E24" s="302">
        <v>197.14236209677421</v>
      </c>
      <c r="F24" s="28" t="s">
        <v>695</v>
      </c>
    </row>
    <row r="25" spans="1:6" ht="12.75" x14ac:dyDescent="0.2">
      <c r="A25" s="19" t="s">
        <v>76</v>
      </c>
      <c r="B25" s="28" t="s">
        <v>568</v>
      </c>
      <c r="C25" s="29" t="s">
        <v>77</v>
      </c>
      <c r="D25" s="42">
        <v>18.63</v>
      </c>
      <c r="E25" s="302">
        <v>19.55</v>
      </c>
      <c r="F25" s="28" t="s">
        <v>695</v>
      </c>
    </row>
    <row r="26" spans="1:6" ht="12.75" x14ac:dyDescent="0.2">
      <c r="A26" s="31" t="s">
        <v>662</v>
      </c>
      <c r="B26" s="32" t="s">
        <v>568</v>
      </c>
      <c r="C26" s="33" t="s">
        <v>78</v>
      </c>
      <c r="D26" s="44">
        <v>9.3430694499999998</v>
      </c>
      <c r="E26" s="301">
        <v>9.9683611499999998</v>
      </c>
      <c r="F26" s="32" t="s">
        <v>695</v>
      </c>
    </row>
    <row r="27" spans="1:6" ht="12.75" x14ac:dyDescent="0.2">
      <c r="A27" s="35" t="s">
        <v>79</v>
      </c>
      <c r="B27" s="36"/>
      <c r="C27" s="37"/>
      <c r="D27" s="38"/>
      <c r="E27" s="38"/>
      <c r="F27" s="457"/>
    </row>
    <row r="28" spans="1:6" ht="12.75" x14ac:dyDescent="0.2">
      <c r="A28" s="19" t="s">
        <v>80</v>
      </c>
      <c r="B28" s="28" t="s">
        <v>81</v>
      </c>
      <c r="C28" s="29" t="s">
        <v>419</v>
      </c>
      <c r="D28" s="45">
        <v>6.4</v>
      </c>
      <c r="E28" s="303">
        <v>6.2854000000000001</v>
      </c>
      <c r="F28" s="28" t="s">
        <v>693</v>
      </c>
    </row>
    <row r="29" spans="1:6" x14ac:dyDescent="0.2">
      <c r="A29" s="19" t="s">
        <v>82</v>
      </c>
      <c r="B29" s="28" t="s">
        <v>81</v>
      </c>
      <c r="C29" s="29" t="s">
        <v>419</v>
      </c>
      <c r="D29" s="46">
        <v>7</v>
      </c>
      <c r="E29" s="304">
        <v>5.3</v>
      </c>
      <c r="F29" s="627">
        <v>44743</v>
      </c>
    </row>
    <row r="30" spans="1:6" ht="12.75" x14ac:dyDescent="0.2">
      <c r="A30" s="47" t="s">
        <v>83</v>
      </c>
      <c r="B30" s="28" t="s">
        <v>81</v>
      </c>
      <c r="C30" s="29" t="s">
        <v>419</v>
      </c>
      <c r="D30" s="46">
        <v>7.1</v>
      </c>
      <c r="E30" s="304">
        <v>4.0999999999999996</v>
      </c>
      <c r="F30" s="627">
        <v>44743</v>
      </c>
    </row>
    <row r="31" spans="1:6" ht="12.75" x14ac:dyDescent="0.2">
      <c r="A31" s="47" t="s">
        <v>84</v>
      </c>
      <c r="B31" s="28" t="s">
        <v>81</v>
      </c>
      <c r="C31" s="29" t="s">
        <v>419</v>
      </c>
      <c r="D31" s="46">
        <v>5.4</v>
      </c>
      <c r="E31" s="304">
        <v>6.1</v>
      </c>
      <c r="F31" s="627">
        <v>44743</v>
      </c>
    </row>
    <row r="32" spans="1:6" ht="12.75" x14ac:dyDescent="0.2">
      <c r="A32" s="47" t="s">
        <v>85</v>
      </c>
      <c r="B32" s="28" t="s">
        <v>81</v>
      </c>
      <c r="C32" s="29" t="s">
        <v>419</v>
      </c>
      <c r="D32" s="46">
        <v>7</v>
      </c>
      <c r="E32" s="304">
        <v>4.7</v>
      </c>
      <c r="F32" s="627">
        <v>44743</v>
      </c>
    </row>
    <row r="33" spans="1:7" ht="12.75" x14ac:dyDescent="0.2">
      <c r="A33" s="47" t="s">
        <v>86</v>
      </c>
      <c r="B33" s="28" t="s">
        <v>81</v>
      </c>
      <c r="C33" s="29" t="s">
        <v>419</v>
      </c>
      <c r="D33" s="46">
        <v>10.8</v>
      </c>
      <c r="E33" s="304">
        <v>6.4</v>
      </c>
      <c r="F33" s="627">
        <v>44743</v>
      </c>
    </row>
    <row r="34" spans="1:7" ht="12.75" x14ac:dyDescent="0.2">
      <c r="A34" s="47" t="s">
        <v>87</v>
      </c>
      <c r="B34" s="28" t="s">
        <v>81</v>
      </c>
      <c r="C34" s="29" t="s">
        <v>419</v>
      </c>
      <c r="D34" s="46">
        <v>0.1</v>
      </c>
      <c r="E34" s="304">
        <v>-1.9</v>
      </c>
      <c r="F34" s="627">
        <v>44743</v>
      </c>
    </row>
    <row r="35" spans="1:7" ht="12.75" x14ac:dyDescent="0.2">
      <c r="A35" s="47" t="s">
        <v>88</v>
      </c>
      <c r="B35" s="28" t="s">
        <v>81</v>
      </c>
      <c r="C35" s="29" t="s">
        <v>419</v>
      </c>
      <c r="D35" s="46">
        <v>14.4</v>
      </c>
      <c r="E35" s="304">
        <v>14</v>
      </c>
      <c r="F35" s="627">
        <v>44743</v>
      </c>
    </row>
    <row r="36" spans="1:7" x14ac:dyDescent="0.2">
      <c r="A36" s="19" t="s">
        <v>89</v>
      </c>
      <c r="B36" s="28" t="s">
        <v>90</v>
      </c>
      <c r="C36" s="29" t="s">
        <v>419</v>
      </c>
      <c r="D36" s="46">
        <v>-0.8</v>
      </c>
      <c r="E36" s="304">
        <v>-1.1000000000000001</v>
      </c>
      <c r="F36" s="627">
        <v>44743</v>
      </c>
    </row>
    <row r="37" spans="1:7" ht="12.75" x14ac:dyDescent="0.2">
      <c r="A37" s="19" t="s">
        <v>663</v>
      </c>
      <c r="B37" s="28" t="s">
        <v>81</v>
      </c>
      <c r="C37" s="29" t="s">
        <v>419</v>
      </c>
      <c r="D37" s="46">
        <v>236.6</v>
      </c>
      <c r="E37" s="303">
        <v>106.2</v>
      </c>
      <c r="F37" s="627">
        <v>44743</v>
      </c>
      <c r="G37" s="627"/>
    </row>
    <row r="38" spans="1:7" ht="12.75" x14ac:dyDescent="0.2">
      <c r="A38" s="31" t="s">
        <v>91</v>
      </c>
      <c r="B38" s="32" t="s">
        <v>92</v>
      </c>
      <c r="C38" s="33" t="s">
        <v>419</v>
      </c>
      <c r="D38" s="48">
        <v>-7.8</v>
      </c>
      <c r="E38" s="689">
        <v>-12.5</v>
      </c>
      <c r="F38" s="627">
        <v>44743</v>
      </c>
    </row>
    <row r="39" spans="1:7" ht="12.75" x14ac:dyDescent="0.2">
      <c r="A39" s="35" t="s">
        <v>62</v>
      </c>
      <c r="B39" s="36"/>
      <c r="C39" s="37"/>
      <c r="D39" s="38"/>
      <c r="E39" s="38"/>
      <c r="F39" s="457"/>
    </row>
    <row r="40" spans="1:7" ht="12.75" x14ac:dyDescent="0.2">
      <c r="A40" s="19" t="s">
        <v>63</v>
      </c>
      <c r="B40" s="28" t="s">
        <v>533</v>
      </c>
      <c r="C40" s="29" t="s">
        <v>47</v>
      </c>
      <c r="D40" s="42">
        <v>5.6000000000000001E-2</v>
      </c>
      <c r="E40" s="302">
        <v>7.2999999999999995E-2</v>
      </c>
      <c r="F40" s="28" t="s">
        <v>695</v>
      </c>
    </row>
    <row r="41" spans="1:7" ht="12.75" x14ac:dyDescent="0.2">
      <c r="A41" s="19" t="s">
        <v>50</v>
      </c>
      <c r="B41" s="28" t="s">
        <v>533</v>
      </c>
      <c r="C41" s="29" t="s">
        <v>54</v>
      </c>
      <c r="D41" s="39">
        <v>40.768212759663996</v>
      </c>
      <c r="E41" s="299">
        <v>45.399476012180003</v>
      </c>
      <c r="F41" s="28" t="s">
        <v>695</v>
      </c>
    </row>
    <row r="42" spans="1:7" ht="12.75" x14ac:dyDescent="0.2">
      <c r="A42" s="19" t="s">
        <v>64</v>
      </c>
      <c r="B42" s="28" t="s">
        <v>533</v>
      </c>
      <c r="C42" s="29" t="s">
        <v>60</v>
      </c>
      <c r="D42" s="703">
        <v>1.1410921480976553E-3</v>
      </c>
      <c r="E42" s="697">
        <v>1.4691032217200202E-3</v>
      </c>
      <c r="F42" s="627">
        <v>44743</v>
      </c>
    </row>
    <row r="43" spans="1:7" ht="12.75" x14ac:dyDescent="0.2">
      <c r="A43" s="31" t="s">
        <v>65</v>
      </c>
      <c r="B43" s="32" t="s">
        <v>533</v>
      </c>
      <c r="C43" s="33" t="s">
        <v>60</v>
      </c>
      <c r="D43" s="703">
        <v>0.13838073511688134</v>
      </c>
      <c r="E43" s="697">
        <v>0.14561783413161053</v>
      </c>
      <c r="F43" s="627">
        <v>44743</v>
      </c>
    </row>
    <row r="44" spans="1:7" x14ac:dyDescent="0.2">
      <c r="A44" s="35" t="s">
        <v>93</v>
      </c>
      <c r="B44" s="36"/>
      <c r="C44" s="37"/>
      <c r="D44" s="38"/>
      <c r="E44" s="38"/>
      <c r="F44" s="457"/>
    </row>
    <row r="45" spans="1:7" ht="12.75" x14ac:dyDescent="0.2">
      <c r="A45" s="49" t="s">
        <v>94</v>
      </c>
      <c r="B45" s="28" t="s">
        <v>81</v>
      </c>
      <c r="C45" s="29" t="s">
        <v>419</v>
      </c>
      <c r="D45" s="46">
        <v>28.1</v>
      </c>
      <c r="E45" s="304">
        <v>22.8</v>
      </c>
      <c r="F45" s="627">
        <v>44743</v>
      </c>
    </row>
    <row r="46" spans="1:7" ht="12.75" x14ac:dyDescent="0.2">
      <c r="A46" s="50" t="s">
        <v>95</v>
      </c>
      <c r="B46" s="28" t="s">
        <v>81</v>
      </c>
      <c r="C46" s="29" t="s">
        <v>419</v>
      </c>
      <c r="D46" s="46">
        <v>23.3</v>
      </c>
      <c r="E46" s="304">
        <v>17.899999999999999</v>
      </c>
      <c r="F46" s="627">
        <v>44743</v>
      </c>
    </row>
    <row r="47" spans="1:7" ht="12.75" x14ac:dyDescent="0.2">
      <c r="A47" s="50" t="s">
        <v>96</v>
      </c>
      <c r="B47" s="28" t="s">
        <v>81</v>
      </c>
      <c r="C47" s="29" t="s">
        <v>419</v>
      </c>
      <c r="D47" s="46">
        <v>32.700000000000003</v>
      </c>
      <c r="E47" s="304">
        <v>25.2</v>
      </c>
      <c r="F47" s="627">
        <v>44743</v>
      </c>
    </row>
    <row r="48" spans="1:7" ht="12.75" x14ac:dyDescent="0.2">
      <c r="A48" s="49" t="s">
        <v>97</v>
      </c>
      <c r="B48" s="28" t="s">
        <v>81</v>
      </c>
      <c r="C48" s="29" t="s">
        <v>419</v>
      </c>
      <c r="D48" s="46">
        <v>35.299999999999997</v>
      </c>
      <c r="E48" s="304">
        <v>25.4</v>
      </c>
      <c r="F48" s="627">
        <v>44743</v>
      </c>
    </row>
    <row r="49" spans="1:7" ht="12.75" x14ac:dyDescent="0.2">
      <c r="A49" s="306" t="s">
        <v>98</v>
      </c>
      <c r="B49" s="28" t="s">
        <v>81</v>
      </c>
      <c r="C49" s="29" t="s">
        <v>419</v>
      </c>
      <c r="D49" s="46">
        <v>27.1</v>
      </c>
      <c r="E49" s="304">
        <v>23.5</v>
      </c>
      <c r="F49" s="627">
        <v>44743</v>
      </c>
    </row>
    <row r="50" spans="1:7" ht="12.75" x14ac:dyDescent="0.2">
      <c r="A50" s="50" t="s">
        <v>99</v>
      </c>
      <c r="B50" s="28" t="s">
        <v>81</v>
      </c>
      <c r="C50" s="29" t="s">
        <v>419</v>
      </c>
      <c r="D50" s="46">
        <v>23.6</v>
      </c>
      <c r="E50" s="304">
        <v>21.3</v>
      </c>
      <c r="F50" s="627">
        <v>44743</v>
      </c>
    </row>
    <row r="51" spans="1:7" ht="12.75" x14ac:dyDescent="0.2">
      <c r="A51" s="50" t="s">
        <v>100</v>
      </c>
      <c r="B51" s="28" t="s">
        <v>81</v>
      </c>
      <c r="C51" s="29" t="s">
        <v>419</v>
      </c>
      <c r="D51" s="46">
        <v>55.2</v>
      </c>
      <c r="E51" s="304">
        <v>39.799999999999997</v>
      </c>
      <c r="F51" s="627">
        <v>44743</v>
      </c>
    </row>
    <row r="52" spans="1:7" ht="12.75" x14ac:dyDescent="0.2">
      <c r="A52" s="50" t="s">
        <v>101</v>
      </c>
      <c r="B52" s="28" t="s">
        <v>81</v>
      </c>
      <c r="C52" s="29" t="s">
        <v>419</v>
      </c>
      <c r="D52" s="45">
        <v>65.599999999999994</v>
      </c>
      <c r="E52" s="303">
        <v>40.299999999999997</v>
      </c>
      <c r="F52" s="627">
        <v>44743</v>
      </c>
    </row>
    <row r="53" spans="1:7" ht="12.75" x14ac:dyDescent="0.2">
      <c r="A53" s="49" t="s">
        <v>102</v>
      </c>
      <c r="B53" s="28" t="s">
        <v>81</v>
      </c>
      <c r="C53" s="29" t="s">
        <v>419</v>
      </c>
      <c r="D53" s="45">
        <v>62.9</v>
      </c>
      <c r="E53" s="303">
        <v>31.2</v>
      </c>
      <c r="F53" s="627">
        <v>44743</v>
      </c>
    </row>
    <row r="54" spans="1:7" ht="12.75" x14ac:dyDescent="0.2">
      <c r="A54" s="51" t="s">
        <v>103</v>
      </c>
      <c r="B54" s="32" t="s">
        <v>81</v>
      </c>
      <c r="C54" s="33" t="s">
        <v>419</v>
      </c>
      <c r="D54" s="48">
        <v>51.4</v>
      </c>
      <c r="E54" s="305">
        <v>53.6</v>
      </c>
      <c r="F54" s="628">
        <v>44743</v>
      </c>
    </row>
    <row r="55" spans="1:7" ht="12.75" x14ac:dyDescent="0.2">
      <c r="F55" s="55" t="s">
        <v>576</v>
      </c>
    </row>
    <row r="56" spans="1:7" ht="12.75" x14ac:dyDescent="0.2">
      <c r="A56" s="292" t="s">
        <v>548</v>
      </c>
      <c r="B56" s="294"/>
      <c r="C56" s="294"/>
      <c r="D56" s="295"/>
    </row>
    <row r="57" spans="1:7" ht="12.75" x14ac:dyDescent="0.2">
      <c r="A57" s="292" t="s">
        <v>547</v>
      </c>
    </row>
    <row r="58" spans="1:7" ht="12.75" x14ac:dyDescent="0.2">
      <c r="A58" s="292"/>
    </row>
    <row r="59" spans="1:7" ht="12.75" x14ac:dyDescent="0.2">
      <c r="A59" s="698"/>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769">
        <f>INDICE!A3</f>
        <v>44743</v>
      </c>
      <c r="C3" s="770"/>
      <c r="D3" s="770" t="s">
        <v>115</v>
      </c>
      <c r="E3" s="770"/>
      <c r="F3" s="770" t="s">
        <v>116</v>
      </c>
      <c r="G3" s="770"/>
      <c r="H3" s="77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612</v>
      </c>
      <c r="B5" s="386">
        <v>33.636430951499442</v>
      </c>
      <c r="C5" s="73">
        <v>-1.0244138036219592</v>
      </c>
      <c r="D5" s="85">
        <v>256.33197581142781</v>
      </c>
      <c r="E5" s="86">
        <v>-0.45877780978045801</v>
      </c>
      <c r="F5" s="85">
        <v>416.80809576699983</v>
      </c>
      <c r="G5" s="86">
        <v>-1.8425553585601411</v>
      </c>
      <c r="H5" s="387">
        <v>8.6704991011325685</v>
      </c>
    </row>
    <row r="6" spans="1:65" x14ac:dyDescent="0.2">
      <c r="A6" s="84" t="s">
        <v>196</v>
      </c>
      <c r="B6" s="386">
        <v>76.742000000000004</v>
      </c>
      <c r="C6" s="86">
        <v>-15.777343664259533</v>
      </c>
      <c r="D6" s="85">
        <v>471.86</v>
      </c>
      <c r="E6" s="86">
        <v>0.16770331373256628</v>
      </c>
      <c r="F6" s="85">
        <v>869.93499999999995</v>
      </c>
      <c r="G6" s="86">
        <v>1.515731446322172</v>
      </c>
      <c r="H6" s="387">
        <v>18.096507030804531</v>
      </c>
    </row>
    <row r="7" spans="1:65" x14ac:dyDescent="0.2">
      <c r="A7" s="84" t="s">
        <v>197</v>
      </c>
      <c r="B7" s="386">
        <v>77.399000000000001</v>
      </c>
      <c r="C7" s="86">
        <v>-27.884203268546297</v>
      </c>
      <c r="D7" s="85">
        <v>577.09100000000001</v>
      </c>
      <c r="E7" s="86">
        <v>-28.926441229464888</v>
      </c>
      <c r="F7" s="85">
        <v>1054.588</v>
      </c>
      <c r="G7" s="86">
        <v>-24.938379160162938</v>
      </c>
      <c r="H7" s="387">
        <v>21.937684029958664</v>
      </c>
    </row>
    <row r="8" spans="1:65" x14ac:dyDescent="0.2">
      <c r="A8" s="84" t="s">
        <v>613</v>
      </c>
      <c r="B8" s="386">
        <v>202.92456904850056</v>
      </c>
      <c r="C8" s="86">
        <v>-28.920460691725015</v>
      </c>
      <c r="D8" s="85">
        <v>1684.4324438568817</v>
      </c>
      <c r="E8" s="86">
        <v>-19.134599611966223</v>
      </c>
      <c r="F8" s="85">
        <v>2465.8673239013096</v>
      </c>
      <c r="G8" s="499">
        <v>-26.386848751231511</v>
      </c>
      <c r="H8" s="387">
        <v>51.295309838104231</v>
      </c>
      <c r="J8" s="85"/>
    </row>
    <row r="9" spans="1:65" x14ac:dyDescent="0.2">
      <c r="A9" s="60" t="s">
        <v>198</v>
      </c>
      <c r="B9" s="61">
        <v>390.702</v>
      </c>
      <c r="C9" s="640">
        <v>-24.562961704362465</v>
      </c>
      <c r="D9" s="61">
        <v>2989.7154196683096</v>
      </c>
      <c r="E9" s="87">
        <v>-17.492179786245508</v>
      </c>
      <c r="F9" s="61">
        <v>4807.1984196683097</v>
      </c>
      <c r="G9" s="87">
        <v>-20.361914223943543</v>
      </c>
      <c r="H9" s="87">
        <v>100</v>
      </c>
    </row>
    <row r="10" spans="1:65" x14ac:dyDescent="0.2">
      <c r="H10" s="79" t="s">
        <v>220</v>
      </c>
    </row>
    <row r="11" spans="1:65" x14ac:dyDescent="0.2">
      <c r="A11" s="80" t="s">
        <v>478</v>
      </c>
    </row>
    <row r="12" spans="1:65" x14ac:dyDescent="0.2">
      <c r="A12" s="80" t="s">
        <v>616</v>
      </c>
    </row>
    <row r="13" spans="1:65" x14ac:dyDescent="0.2">
      <c r="A13" s="80" t="s">
        <v>614</v>
      </c>
    </row>
    <row r="14" spans="1:65" x14ac:dyDescent="0.2">
      <c r="A14" s="133" t="s">
        <v>531</v>
      </c>
    </row>
  </sheetData>
  <mergeCells count="3">
    <mergeCell ref="B3:C3"/>
    <mergeCell ref="D3:E3"/>
    <mergeCell ref="F3:H3"/>
  </mergeCells>
  <conditionalFormatting sqref="C9">
    <cfRule type="cellIs" dxfId="177" priority="1" operator="between">
      <formula>0</formula>
      <formula>0.5</formula>
    </cfRule>
    <cfRule type="cellIs" dxfId="17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workbookViewId="0"/>
  </sheetViews>
  <sheetFormatPr baseColWidth="10" defaultRowHeight="14.25" x14ac:dyDescent="0.2"/>
  <cols>
    <col min="1" max="1" width="8.5" customWidth="1"/>
    <col min="2" max="2" width="24.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243</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787" t="s">
        <v>450</v>
      </c>
      <c r="B3" s="787" t="s">
        <v>451</v>
      </c>
      <c r="C3" s="769">
        <f>INDICE!A3</f>
        <v>44743</v>
      </c>
      <c r="D3" s="770"/>
      <c r="E3" s="770" t="s">
        <v>115</v>
      </c>
      <c r="F3" s="770"/>
      <c r="G3" s="770" t="s">
        <v>116</v>
      </c>
      <c r="H3" s="770"/>
      <c r="I3" s="770"/>
    </row>
    <row r="4" spans="1:9" x14ac:dyDescent="0.2">
      <c r="A4" s="788"/>
      <c r="B4" s="788"/>
      <c r="C4" s="82" t="s">
        <v>47</v>
      </c>
      <c r="D4" s="82" t="s">
        <v>448</v>
      </c>
      <c r="E4" s="82" t="s">
        <v>47</v>
      </c>
      <c r="F4" s="82" t="s">
        <v>448</v>
      </c>
      <c r="G4" s="82" t="s">
        <v>47</v>
      </c>
      <c r="H4" s="83" t="s">
        <v>448</v>
      </c>
      <c r="I4" s="83" t="s">
        <v>106</v>
      </c>
    </row>
    <row r="5" spans="1:9" x14ac:dyDescent="0.2">
      <c r="A5" s="393"/>
      <c r="B5" s="397" t="s">
        <v>200</v>
      </c>
      <c r="C5" s="395">
        <v>393.57582000000002</v>
      </c>
      <c r="D5" s="142">
        <v>319.97252084145646</v>
      </c>
      <c r="E5" s="141">
        <v>1503.8053100000002</v>
      </c>
      <c r="F5" s="529">
        <v>97.012607426057357</v>
      </c>
      <c r="G5" s="530">
        <v>2175.7612600000002</v>
      </c>
      <c r="H5" s="529">
        <v>69.148279944066118</v>
      </c>
      <c r="I5" s="398">
        <v>3.4486185984945767</v>
      </c>
    </row>
    <row r="6" spans="1:9" x14ac:dyDescent="0.2">
      <c r="A6" s="11"/>
      <c r="B6" s="11" t="s">
        <v>231</v>
      </c>
      <c r="C6" s="395">
        <v>698.68901000000005</v>
      </c>
      <c r="D6" s="142">
        <v>27.457908083105615</v>
      </c>
      <c r="E6" s="144">
        <v>4717.5402300000005</v>
      </c>
      <c r="F6" s="142">
        <v>126.1216595572962</v>
      </c>
      <c r="G6" s="530">
        <v>6726.5806899999998</v>
      </c>
      <c r="H6" s="531">
        <v>104.25145495343085</v>
      </c>
      <c r="I6" s="398">
        <v>10.66174478711349</v>
      </c>
    </row>
    <row r="7" spans="1:9" x14ac:dyDescent="0.2">
      <c r="A7" s="11"/>
      <c r="B7" s="260" t="s">
        <v>201</v>
      </c>
      <c r="C7" s="395">
        <v>448.39430000000004</v>
      </c>
      <c r="D7" s="142">
        <v>-37.696888117306074</v>
      </c>
      <c r="E7" s="144">
        <v>3105.5872199999999</v>
      </c>
      <c r="F7" s="142">
        <v>-33.592124111544827</v>
      </c>
      <c r="G7" s="530">
        <v>6077.533699999999</v>
      </c>
      <c r="H7" s="532">
        <v>-29.318958863651673</v>
      </c>
      <c r="I7" s="398">
        <v>9.6329942701514746</v>
      </c>
    </row>
    <row r="8" spans="1:9" x14ac:dyDescent="0.2">
      <c r="A8" s="496" t="s">
        <v>303</v>
      </c>
      <c r="B8" s="235"/>
      <c r="C8" s="146">
        <v>1540.65913</v>
      </c>
      <c r="D8" s="147">
        <v>13.15188021043914</v>
      </c>
      <c r="E8" s="146">
        <v>9326.9327599999997</v>
      </c>
      <c r="F8" s="533">
        <v>23.927460980575638</v>
      </c>
      <c r="G8" s="534">
        <v>14979.87565</v>
      </c>
      <c r="H8" s="533">
        <v>13.672303729325789</v>
      </c>
      <c r="I8" s="535">
        <v>23.743357655759542</v>
      </c>
    </row>
    <row r="9" spans="1:9" x14ac:dyDescent="0.2">
      <c r="A9" s="393"/>
      <c r="B9" s="11" t="s">
        <v>202</v>
      </c>
      <c r="C9" s="395">
        <v>1075.2882999999999</v>
      </c>
      <c r="D9" s="142">
        <v>701.66043104795358</v>
      </c>
      <c r="E9" s="144">
        <v>3654.48909</v>
      </c>
      <c r="F9" s="529">
        <v>292.89904010537657</v>
      </c>
      <c r="G9" s="530">
        <v>4787.1177900000002</v>
      </c>
      <c r="H9" s="536">
        <v>129.03397087304035</v>
      </c>
      <c r="I9" s="398">
        <v>7.5876631077521131</v>
      </c>
    </row>
    <row r="10" spans="1:9" x14ac:dyDescent="0.2">
      <c r="A10" s="393"/>
      <c r="B10" s="11" t="s">
        <v>203</v>
      </c>
      <c r="C10" s="395">
        <v>145.92509000000001</v>
      </c>
      <c r="D10" s="142" t="s">
        <v>142</v>
      </c>
      <c r="E10" s="144">
        <v>589.4855</v>
      </c>
      <c r="F10" s="529">
        <v>307.82200397385446</v>
      </c>
      <c r="G10" s="144">
        <v>589.4855</v>
      </c>
      <c r="H10" s="529">
        <v>32.010382832808709</v>
      </c>
      <c r="I10" s="479">
        <v>0.93434454239840381</v>
      </c>
    </row>
    <row r="11" spans="1:9" x14ac:dyDescent="0.2">
      <c r="A11" s="11"/>
      <c r="B11" s="11" t="s">
        <v>597</v>
      </c>
      <c r="C11" s="395">
        <v>0</v>
      </c>
      <c r="D11" s="142" t="s">
        <v>142</v>
      </c>
      <c r="E11" s="144">
        <v>0</v>
      </c>
      <c r="F11" s="537">
        <v>-100</v>
      </c>
      <c r="G11" s="144">
        <v>104.60944000000001</v>
      </c>
      <c r="H11" s="537">
        <v>0.92508888999947281</v>
      </c>
      <c r="I11" s="506">
        <v>0.16580774140730056</v>
      </c>
    </row>
    <row r="12" spans="1:9" x14ac:dyDescent="0.2">
      <c r="A12" s="646"/>
      <c r="B12" s="11" t="s">
        <v>204</v>
      </c>
      <c r="C12" s="395">
        <v>434.89934</v>
      </c>
      <c r="D12" s="142" t="s">
        <v>142</v>
      </c>
      <c r="E12" s="144">
        <v>434.89934</v>
      </c>
      <c r="F12" s="142" t="s">
        <v>142</v>
      </c>
      <c r="G12" s="144">
        <v>434.89934</v>
      </c>
      <c r="H12" s="532">
        <v>48.938130136986302</v>
      </c>
      <c r="I12" s="506">
        <v>0.68932284987784742</v>
      </c>
    </row>
    <row r="13" spans="1:9" x14ac:dyDescent="0.2">
      <c r="A13" s="11"/>
      <c r="B13" s="260" t="s">
        <v>669</v>
      </c>
      <c r="C13" s="395">
        <v>141.03386</v>
      </c>
      <c r="D13" s="142" t="s">
        <v>142</v>
      </c>
      <c r="E13" s="144">
        <v>141.03386</v>
      </c>
      <c r="F13" s="142" t="s">
        <v>142</v>
      </c>
      <c r="G13" s="530">
        <v>284.59315000000004</v>
      </c>
      <c r="H13" s="531" t="s">
        <v>142</v>
      </c>
      <c r="I13" s="398">
        <v>0.45108498259324498</v>
      </c>
    </row>
    <row r="14" spans="1:9" x14ac:dyDescent="0.2">
      <c r="A14" s="496" t="s">
        <v>592</v>
      </c>
      <c r="B14" s="235"/>
      <c r="C14" s="146">
        <v>1797.1465899999998</v>
      </c>
      <c r="D14" s="147">
        <v>1239.8279419535766</v>
      </c>
      <c r="E14" s="146">
        <v>4819.9077899999993</v>
      </c>
      <c r="F14" s="533">
        <v>327.55083013553332</v>
      </c>
      <c r="G14" s="534">
        <v>6200.7052199999998</v>
      </c>
      <c r="H14" s="533">
        <v>111.46002347478129</v>
      </c>
      <c r="I14" s="535">
        <v>9.8282232240289087</v>
      </c>
    </row>
    <row r="15" spans="1:9" x14ac:dyDescent="0.2">
      <c r="A15" s="394"/>
      <c r="B15" s="396" t="s">
        <v>676</v>
      </c>
      <c r="C15" s="395">
        <v>21.495629999999998</v>
      </c>
      <c r="D15" s="142">
        <v>-59.537995616791726</v>
      </c>
      <c r="E15" s="144">
        <v>298.23032000000001</v>
      </c>
      <c r="F15" s="537">
        <v>-10.935583318144831</v>
      </c>
      <c r="G15" s="144">
        <v>506.35086999999999</v>
      </c>
      <c r="H15" s="537">
        <v>-7.5745513960088289</v>
      </c>
      <c r="I15" s="479">
        <v>0.80257474004565621</v>
      </c>
    </row>
    <row r="16" spans="1:9" x14ac:dyDescent="0.2">
      <c r="A16" s="394"/>
      <c r="B16" s="396" t="s">
        <v>532</v>
      </c>
      <c r="C16" s="395">
        <v>89.218339999999998</v>
      </c>
      <c r="D16" s="142" t="s">
        <v>142</v>
      </c>
      <c r="E16" s="144">
        <v>614.26223000000005</v>
      </c>
      <c r="F16" s="537">
        <v>-42.711098938634301</v>
      </c>
      <c r="G16" s="144">
        <v>884.18146999999999</v>
      </c>
      <c r="H16" s="537">
        <v>-50.857472813086133</v>
      </c>
      <c r="I16" s="478">
        <v>1.4014426665020565</v>
      </c>
    </row>
    <row r="17" spans="1:9" x14ac:dyDescent="0.2">
      <c r="A17" s="394"/>
      <c r="B17" s="396" t="s">
        <v>206</v>
      </c>
      <c r="C17" s="395">
        <v>33.19012</v>
      </c>
      <c r="D17" s="142">
        <v>-64.607798455203707</v>
      </c>
      <c r="E17" s="144">
        <v>383.69035999999994</v>
      </c>
      <c r="F17" s="537">
        <v>-5.2346489302570696</v>
      </c>
      <c r="G17" s="530">
        <v>761.56389999999988</v>
      </c>
      <c r="H17" s="537">
        <v>-11.331061743855836</v>
      </c>
      <c r="I17" s="398">
        <v>1.2070917327951978</v>
      </c>
    </row>
    <row r="18" spans="1:9" x14ac:dyDescent="0.2">
      <c r="A18" s="394"/>
      <c r="B18" s="396" t="s">
        <v>562</v>
      </c>
      <c r="C18" s="395">
        <v>93.656000000000006</v>
      </c>
      <c r="D18" s="73">
        <v>-65.960333408168552</v>
      </c>
      <c r="E18" s="144">
        <v>1752.8133599999999</v>
      </c>
      <c r="F18" s="73">
        <v>-30.965206965819053</v>
      </c>
      <c r="G18" s="530">
        <v>3414.4960999999998</v>
      </c>
      <c r="H18" s="537">
        <v>-31.312085386137724</v>
      </c>
      <c r="I18" s="398">
        <v>5.4120343860461944</v>
      </c>
    </row>
    <row r="19" spans="1:9" x14ac:dyDescent="0.2">
      <c r="A19" s="394"/>
      <c r="B19" s="396" t="s">
        <v>207</v>
      </c>
      <c r="C19" s="395">
        <v>0</v>
      </c>
      <c r="D19" s="142">
        <v>-100</v>
      </c>
      <c r="E19" s="144">
        <v>519.29533000000004</v>
      </c>
      <c r="F19" s="73">
        <v>10.295020913445118</v>
      </c>
      <c r="G19" s="530">
        <v>1648.2379500000002</v>
      </c>
      <c r="H19" s="537">
        <v>68.734398608240468</v>
      </c>
      <c r="I19" s="398">
        <v>2.612485180986527</v>
      </c>
    </row>
    <row r="20" spans="1:9" x14ac:dyDescent="0.2">
      <c r="A20" s="646"/>
      <c r="B20" s="396" t="s">
        <v>208</v>
      </c>
      <c r="C20" s="395">
        <v>0</v>
      </c>
      <c r="D20" s="142">
        <v>-100</v>
      </c>
      <c r="E20" s="144">
        <v>942.74758999999995</v>
      </c>
      <c r="F20" s="537">
        <v>244.24386454718768</v>
      </c>
      <c r="G20" s="530">
        <v>1171.02251</v>
      </c>
      <c r="H20" s="537">
        <v>76.928930586101387</v>
      </c>
      <c r="I20" s="398">
        <v>1.8560905929733307</v>
      </c>
    </row>
    <row r="21" spans="1:9" x14ac:dyDescent="0.2">
      <c r="A21" s="646"/>
      <c r="B21" s="396" t="s">
        <v>209</v>
      </c>
      <c r="C21" s="395">
        <v>0</v>
      </c>
      <c r="D21" s="142">
        <v>-100</v>
      </c>
      <c r="E21" s="144">
        <v>698.48603000000003</v>
      </c>
      <c r="F21" s="537">
        <v>-55.583838402671063</v>
      </c>
      <c r="G21" s="530">
        <v>1695.3082099999999</v>
      </c>
      <c r="H21" s="537">
        <v>1.3580041414824595</v>
      </c>
      <c r="I21" s="398">
        <v>2.6870923435719911</v>
      </c>
    </row>
    <row r="22" spans="1:9" x14ac:dyDescent="0.2">
      <c r="A22" s="496" t="s">
        <v>442</v>
      </c>
      <c r="B22" s="146"/>
      <c r="C22" s="146">
        <v>237.56009</v>
      </c>
      <c r="D22" s="147">
        <v>-73.199179535995114</v>
      </c>
      <c r="E22" s="146">
        <v>5209.5252199999995</v>
      </c>
      <c r="F22" s="533">
        <v>-21.87577733468925</v>
      </c>
      <c r="G22" s="534">
        <v>10081.161010000002</v>
      </c>
      <c r="H22" s="533">
        <v>-12.248136687361457</v>
      </c>
      <c r="I22" s="535">
        <v>15.978811642920956</v>
      </c>
    </row>
    <row r="23" spans="1:9" x14ac:dyDescent="0.2">
      <c r="A23" s="646"/>
      <c r="B23" s="396" t="s">
        <v>210</v>
      </c>
      <c r="C23" s="395">
        <v>501.40291000000002</v>
      </c>
      <c r="D23" s="73">
        <v>83.872970844825019</v>
      </c>
      <c r="E23" s="144">
        <v>2918.9279700000006</v>
      </c>
      <c r="F23" s="73">
        <v>30.822193810830818</v>
      </c>
      <c r="G23" s="530">
        <v>4629.7861499999999</v>
      </c>
      <c r="H23" s="537">
        <v>3.3614894254347676</v>
      </c>
      <c r="I23" s="398">
        <v>7.3382897827414206</v>
      </c>
    </row>
    <row r="24" spans="1:9" x14ac:dyDescent="0.2">
      <c r="A24" s="646"/>
      <c r="B24" s="396" t="s">
        <v>692</v>
      </c>
      <c r="C24" s="395">
        <v>52.207599999999999</v>
      </c>
      <c r="D24" s="142" t="s">
        <v>142</v>
      </c>
      <c r="E24" s="144">
        <v>188.60633999999999</v>
      </c>
      <c r="F24" s="537" t="s">
        <v>142</v>
      </c>
      <c r="G24" s="530">
        <v>188.60633999999999</v>
      </c>
      <c r="H24" s="537" t="s">
        <v>142</v>
      </c>
      <c r="I24" s="398">
        <v>0.29894425637396976</v>
      </c>
    </row>
    <row r="25" spans="1:9" x14ac:dyDescent="0.2">
      <c r="A25" s="646"/>
      <c r="B25" s="396" t="s">
        <v>211</v>
      </c>
      <c r="C25" s="395">
        <v>452.39688000000001</v>
      </c>
      <c r="D25" s="142">
        <v>14.78268891568354</v>
      </c>
      <c r="E25" s="144">
        <v>2856.6777700000002</v>
      </c>
      <c r="F25" s="537">
        <v>39.221581987921596</v>
      </c>
      <c r="G25" s="530">
        <v>4555.4976199999992</v>
      </c>
      <c r="H25" s="537">
        <v>44.853823337342185</v>
      </c>
      <c r="I25" s="398">
        <v>7.2205411993270685</v>
      </c>
    </row>
    <row r="26" spans="1:9" x14ac:dyDescent="0.2">
      <c r="A26" s="496" t="s">
        <v>340</v>
      </c>
      <c r="B26" s="146"/>
      <c r="C26" s="146">
        <v>1006.00739</v>
      </c>
      <c r="D26" s="147">
        <v>50.865682974652302</v>
      </c>
      <c r="E26" s="146">
        <v>5964.2120799999993</v>
      </c>
      <c r="F26" s="533">
        <v>39.249545370720419</v>
      </c>
      <c r="G26" s="534">
        <v>9373.8901100000003</v>
      </c>
      <c r="H26" s="533">
        <v>22.950604534971202</v>
      </c>
      <c r="I26" s="535">
        <v>14.857775238442461</v>
      </c>
    </row>
    <row r="27" spans="1:9" x14ac:dyDescent="0.2">
      <c r="A27" s="394"/>
      <c r="B27" s="396" t="s">
        <v>212</v>
      </c>
      <c r="C27" s="395">
        <v>410.11650000000003</v>
      </c>
      <c r="D27" s="142" t="s">
        <v>142</v>
      </c>
      <c r="E27" s="144">
        <v>829.75968000000012</v>
      </c>
      <c r="F27" s="142">
        <v>213.84444654995468</v>
      </c>
      <c r="G27" s="144">
        <v>1244.68471</v>
      </c>
      <c r="H27" s="142">
        <v>35.235127796701313</v>
      </c>
      <c r="I27" s="398">
        <v>1.9728464326861983</v>
      </c>
    </row>
    <row r="28" spans="1:9" x14ac:dyDescent="0.2">
      <c r="A28" s="394"/>
      <c r="B28" s="396" t="s">
        <v>213</v>
      </c>
      <c r="C28" s="395">
        <v>260.16215</v>
      </c>
      <c r="D28" s="142">
        <v>228.94297471183273</v>
      </c>
      <c r="E28" s="144">
        <v>2023.61798</v>
      </c>
      <c r="F28" s="142">
        <v>286.47525476468417</v>
      </c>
      <c r="G28" s="144">
        <v>3160.8488000000007</v>
      </c>
      <c r="H28" s="142">
        <v>252.92744148035729</v>
      </c>
      <c r="I28" s="506">
        <v>5.0099991019737455</v>
      </c>
    </row>
    <row r="29" spans="1:9" x14ac:dyDescent="0.2">
      <c r="A29" s="394"/>
      <c r="B29" s="396" t="s">
        <v>214</v>
      </c>
      <c r="C29" s="395">
        <v>0</v>
      </c>
      <c r="D29" s="142" t="s">
        <v>142</v>
      </c>
      <c r="E29" s="144">
        <v>422.14138000000003</v>
      </c>
      <c r="F29" s="142" t="s">
        <v>142</v>
      </c>
      <c r="G29" s="144">
        <v>710.72089000000005</v>
      </c>
      <c r="H29" s="142">
        <v>282.10800537634412</v>
      </c>
      <c r="I29" s="479">
        <v>1.126504697299656</v>
      </c>
    </row>
    <row r="30" spans="1:9" x14ac:dyDescent="0.2">
      <c r="A30" s="394"/>
      <c r="B30" s="396" t="s">
        <v>637</v>
      </c>
      <c r="C30" s="395">
        <v>0</v>
      </c>
      <c r="D30" s="142" t="s">
        <v>142</v>
      </c>
      <c r="E30" s="144">
        <v>143.79879</v>
      </c>
      <c r="F30" s="142">
        <v>522.06286954219593</v>
      </c>
      <c r="G30" s="144">
        <v>534.95840999999996</v>
      </c>
      <c r="H30" s="142">
        <v>2214.1902905464681</v>
      </c>
      <c r="I30" s="479">
        <v>0.84791817745072207</v>
      </c>
    </row>
    <row r="31" spans="1:9" x14ac:dyDescent="0.2">
      <c r="A31" s="394"/>
      <c r="B31" s="396" t="s">
        <v>686</v>
      </c>
      <c r="C31" s="395">
        <v>0</v>
      </c>
      <c r="D31" s="142" t="s">
        <v>142</v>
      </c>
      <c r="E31" s="144">
        <v>129.78887</v>
      </c>
      <c r="F31" s="142" t="s">
        <v>142</v>
      </c>
      <c r="G31" s="144">
        <v>377.13340999999997</v>
      </c>
      <c r="H31" s="142" t="s">
        <v>142</v>
      </c>
      <c r="I31" s="398">
        <v>0.59776286844985937</v>
      </c>
    </row>
    <row r="32" spans="1:9" x14ac:dyDescent="0.2">
      <c r="A32" s="394"/>
      <c r="B32" s="396" t="s">
        <v>545</v>
      </c>
      <c r="C32" s="395">
        <v>139.57130000000001</v>
      </c>
      <c r="D32" s="142" t="s">
        <v>142</v>
      </c>
      <c r="E32" s="144">
        <v>957.24729000000002</v>
      </c>
      <c r="F32" s="73">
        <v>80.006786590044086</v>
      </c>
      <c r="G32" s="144">
        <v>1490.2786900000001</v>
      </c>
      <c r="H32" s="537">
        <v>58.408167018146585</v>
      </c>
      <c r="I32" s="479">
        <v>2.3621170676024139</v>
      </c>
    </row>
    <row r="33" spans="1:9" x14ac:dyDescent="0.2">
      <c r="A33" s="646"/>
      <c r="B33" s="396" t="s">
        <v>216</v>
      </c>
      <c r="C33" s="395">
        <v>175.44085000000001</v>
      </c>
      <c r="D33" s="142">
        <v>-53.062825734759592</v>
      </c>
      <c r="E33" s="144">
        <v>2812.0445399999999</v>
      </c>
      <c r="F33" s="73">
        <v>-32.679251760408491</v>
      </c>
      <c r="G33" s="144">
        <v>4905.0668700000006</v>
      </c>
      <c r="H33" s="537">
        <v>-6.4469231804293701</v>
      </c>
      <c r="I33" s="479">
        <v>7.7746144054157762</v>
      </c>
    </row>
    <row r="34" spans="1:9" x14ac:dyDescent="0.2">
      <c r="A34" s="646"/>
      <c r="B34" s="396" t="s">
        <v>217</v>
      </c>
      <c r="C34" s="395">
        <v>565.37689</v>
      </c>
      <c r="D34" s="142">
        <v>-57.367993671384177</v>
      </c>
      <c r="E34" s="144">
        <v>5538.0071499999995</v>
      </c>
      <c r="F34" s="73">
        <v>-8.2349273365970888</v>
      </c>
      <c r="G34" s="144">
        <v>9777.4289200000003</v>
      </c>
      <c r="H34" s="537">
        <v>-4.1708853386805371</v>
      </c>
      <c r="I34" s="479">
        <v>15.497391114947391</v>
      </c>
    </row>
    <row r="35" spans="1:9" x14ac:dyDescent="0.2">
      <c r="A35" s="646"/>
      <c r="B35" s="396" t="s">
        <v>218</v>
      </c>
      <c r="C35" s="395">
        <v>0</v>
      </c>
      <c r="D35" s="142" t="s">
        <v>142</v>
      </c>
      <c r="E35" s="144">
        <v>43.634659999999997</v>
      </c>
      <c r="F35" s="537" t="s">
        <v>142</v>
      </c>
      <c r="G35" s="530">
        <v>116.09903</v>
      </c>
      <c r="H35" s="537" t="s">
        <v>142</v>
      </c>
      <c r="I35" s="398">
        <v>0.18401893695137295</v>
      </c>
    </row>
    <row r="36" spans="1:9" x14ac:dyDescent="0.2">
      <c r="A36" s="646"/>
      <c r="B36" s="396" t="s">
        <v>219</v>
      </c>
      <c r="C36" s="395">
        <v>0</v>
      </c>
      <c r="D36" s="142" t="s">
        <v>142</v>
      </c>
      <c r="E36" s="144">
        <v>0</v>
      </c>
      <c r="F36" s="537">
        <v>-100</v>
      </c>
      <c r="G36" s="530">
        <v>137.95400000000001</v>
      </c>
      <c r="H36" s="537">
        <v>-2.390047823598199</v>
      </c>
      <c r="I36" s="398">
        <v>0.2186594360709965</v>
      </c>
    </row>
    <row r="37" spans="1:9" x14ac:dyDescent="0.2">
      <c r="A37" s="496" t="s">
        <v>443</v>
      </c>
      <c r="B37" s="146"/>
      <c r="C37" s="146">
        <v>1550.66769</v>
      </c>
      <c r="D37" s="147">
        <v>-12.837210444823352</v>
      </c>
      <c r="E37" s="146">
        <v>12900.040340000001</v>
      </c>
      <c r="F37" s="533">
        <v>10.291682250376658</v>
      </c>
      <c r="G37" s="534">
        <v>22455.173729999999</v>
      </c>
      <c r="H37" s="533">
        <v>21.030652095215668</v>
      </c>
      <c r="I37" s="535">
        <v>35.591832238848127</v>
      </c>
    </row>
    <row r="38" spans="1:9" x14ac:dyDescent="0.2">
      <c r="A38" s="150" t="s">
        <v>186</v>
      </c>
      <c r="B38" s="150"/>
      <c r="C38" s="150">
        <v>6132.0408900000002</v>
      </c>
      <c r="D38" s="684">
        <v>27.01049052638448</v>
      </c>
      <c r="E38" s="150">
        <v>38220.618189999994</v>
      </c>
      <c r="F38" s="675">
        <v>22.106245369031026</v>
      </c>
      <c r="G38" s="150">
        <v>63090.805720000004</v>
      </c>
      <c r="H38" s="675">
        <v>17.321238043671766</v>
      </c>
      <c r="I38" s="676">
        <v>100</v>
      </c>
    </row>
    <row r="39" spans="1:9" x14ac:dyDescent="0.2">
      <c r="A39" s="151" t="s">
        <v>525</v>
      </c>
      <c r="B39" s="480"/>
      <c r="C39" s="152">
        <v>2991.5744199999999</v>
      </c>
      <c r="D39" s="538">
        <v>22.311209698666818</v>
      </c>
      <c r="E39" s="152">
        <v>18703.586850000003</v>
      </c>
      <c r="F39" s="538">
        <v>18.092561998371909</v>
      </c>
      <c r="G39" s="152">
        <v>30922.055850000001</v>
      </c>
      <c r="H39" s="538">
        <v>18.284633264460666</v>
      </c>
      <c r="I39" s="539">
        <v>49.011984388396549</v>
      </c>
    </row>
    <row r="40" spans="1:9" x14ac:dyDescent="0.2">
      <c r="A40" s="151" t="s">
        <v>526</v>
      </c>
      <c r="B40" s="480"/>
      <c r="C40" s="152">
        <v>3140.4664700000012</v>
      </c>
      <c r="D40" s="538">
        <v>31.83555752221638</v>
      </c>
      <c r="E40" s="152">
        <v>19517.031339999998</v>
      </c>
      <c r="F40" s="538">
        <v>26.217274003711466</v>
      </c>
      <c r="G40" s="152">
        <v>32168.749870000003</v>
      </c>
      <c r="H40" s="538">
        <v>16.409856790195263</v>
      </c>
      <c r="I40" s="539">
        <v>50.988015611603444</v>
      </c>
    </row>
    <row r="41" spans="1:9" x14ac:dyDescent="0.2">
      <c r="A41" s="153" t="s">
        <v>527</v>
      </c>
      <c r="B41" s="481"/>
      <c r="C41" s="154">
        <v>1719.7743399999999</v>
      </c>
      <c r="D41" s="540">
        <v>-5.9050772209954519E-3</v>
      </c>
      <c r="E41" s="154">
        <v>11762.151540000003</v>
      </c>
      <c r="F41" s="540">
        <v>33.354152351952195</v>
      </c>
      <c r="G41" s="154">
        <v>19150.185509999996</v>
      </c>
      <c r="H41" s="540">
        <v>18.781197517284376</v>
      </c>
      <c r="I41" s="541">
        <v>30.353369704912996</v>
      </c>
    </row>
    <row r="42" spans="1:9" x14ac:dyDescent="0.2">
      <c r="A42" s="153" t="s">
        <v>528</v>
      </c>
      <c r="B42" s="481"/>
      <c r="C42" s="154">
        <v>4412.2665500000012</v>
      </c>
      <c r="D42" s="540">
        <v>41.960070222233128</v>
      </c>
      <c r="E42" s="154">
        <v>26458.466649999998</v>
      </c>
      <c r="F42" s="540">
        <v>17.693197547285337</v>
      </c>
      <c r="G42" s="154">
        <v>43940.620210000008</v>
      </c>
      <c r="H42" s="540">
        <v>16.69612818111877</v>
      </c>
      <c r="I42" s="541">
        <v>69.646630295087007</v>
      </c>
    </row>
    <row r="43" spans="1:9" s="1" customFormat="1" x14ac:dyDescent="0.2">
      <c r="A43" s="721" t="s">
        <v>664</v>
      </c>
      <c r="B43" s="722"/>
      <c r="C43" s="487">
        <v>33.19012</v>
      </c>
      <c r="D43" s="729">
        <v>-64.607798455203707</v>
      </c>
      <c r="E43" s="487">
        <v>383.69035999999994</v>
      </c>
      <c r="F43" s="723">
        <v>-5.2346489302570696</v>
      </c>
      <c r="G43" s="487">
        <v>761.56389999999988</v>
      </c>
      <c r="H43" s="723">
        <v>-11.331061743855836</v>
      </c>
      <c r="I43" s="724">
        <v>1.2070917327951978</v>
      </c>
    </row>
    <row r="44" spans="1:9" s="1" customFormat="1" x14ac:dyDescent="0.2">
      <c r="A44" s="80" t="s">
        <v>478</v>
      </c>
      <c r="I44" s="79" t="s">
        <v>220</v>
      </c>
    </row>
    <row r="45" spans="1:9" s="1" customFormat="1" x14ac:dyDescent="0.2">
      <c r="A45" s="714" t="s">
        <v>628</v>
      </c>
    </row>
    <row r="46" spans="1:9" s="1" customFormat="1" x14ac:dyDescent="0.2">
      <c r="A46" s="436" t="s">
        <v>530</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F18">
    <cfRule type="cellIs" dxfId="175" priority="61" operator="between">
      <formula>0</formula>
      <formula>0.5</formula>
    </cfRule>
    <cfRule type="cellIs" dxfId="174" priority="62" operator="between">
      <formula>0</formula>
      <formula>0.49</formula>
    </cfRule>
  </conditionalFormatting>
  <conditionalFormatting sqref="F18">
    <cfRule type="cellIs" dxfId="173" priority="60" stopIfTrue="1" operator="equal">
      <formula>0</formula>
    </cfRule>
  </conditionalFormatting>
  <conditionalFormatting sqref="F31">
    <cfRule type="cellIs" dxfId="172" priority="55" operator="between">
      <formula>0</formula>
      <formula>0.5</formula>
    </cfRule>
    <cfRule type="cellIs" dxfId="171" priority="56" operator="between">
      <formula>0</formula>
      <formula>0.49</formula>
    </cfRule>
  </conditionalFormatting>
  <conditionalFormatting sqref="F31">
    <cfRule type="cellIs" dxfId="170" priority="54" stopIfTrue="1" operator="equal">
      <formula>0</formula>
    </cfRule>
  </conditionalFormatting>
  <conditionalFormatting sqref="F32">
    <cfRule type="cellIs" dxfId="169" priority="46" operator="between">
      <formula>0</formula>
      <formula>0.5</formula>
    </cfRule>
    <cfRule type="cellIs" dxfId="168" priority="47" operator="between">
      <formula>0</formula>
      <formula>0.49</formula>
    </cfRule>
  </conditionalFormatting>
  <conditionalFormatting sqref="F32">
    <cfRule type="cellIs" dxfId="167" priority="45" stopIfTrue="1" operator="equal">
      <formula>0</formula>
    </cfRule>
  </conditionalFormatting>
  <conditionalFormatting sqref="F19">
    <cfRule type="cellIs" dxfId="166" priority="32" operator="between">
      <formula>0</formula>
      <formula>0.5</formula>
    </cfRule>
    <cfRule type="cellIs" dxfId="165" priority="33" operator="between">
      <formula>0</formula>
      <formula>0.49</formula>
    </cfRule>
  </conditionalFormatting>
  <conditionalFormatting sqref="F19">
    <cfRule type="cellIs" dxfId="164" priority="31" stopIfTrue="1" operator="equal">
      <formula>0</formula>
    </cfRule>
  </conditionalFormatting>
  <conditionalFormatting sqref="F33">
    <cfRule type="cellIs" dxfId="163" priority="29" operator="between">
      <formula>0</formula>
      <formula>0.5</formula>
    </cfRule>
    <cfRule type="cellIs" dxfId="162" priority="30" operator="between">
      <formula>0</formula>
      <formula>0.49</formula>
    </cfRule>
  </conditionalFormatting>
  <conditionalFormatting sqref="F33">
    <cfRule type="cellIs" dxfId="161" priority="28" stopIfTrue="1" operator="equal">
      <formula>0</formula>
    </cfRule>
  </conditionalFormatting>
  <conditionalFormatting sqref="I38">
    <cfRule type="cellIs" dxfId="160" priority="22" operator="between">
      <formula>0</formula>
      <formula>0.5</formula>
    </cfRule>
    <cfRule type="cellIs" dxfId="159" priority="23" operator="between">
      <formula>0</formula>
      <formula>0.49</formula>
    </cfRule>
  </conditionalFormatting>
  <conditionalFormatting sqref="F34">
    <cfRule type="cellIs" dxfId="158" priority="18" operator="between">
      <formula>0</formula>
      <formula>0.5</formula>
    </cfRule>
    <cfRule type="cellIs" dxfId="157" priority="19" operator="between">
      <formula>0</formula>
      <formula>0.49</formula>
    </cfRule>
  </conditionalFormatting>
  <conditionalFormatting sqref="F34">
    <cfRule type="cellIs" dxfId="156" priority="17" stopIfTrue="1" operator="equal">
      <formula>0</formula>
    </cfRule>
  </conditionalFormatting>
  <conditionalFormatting sqref="I38:I39">
    <cfRule type="cellIs" dxfId="155" priority="13" operator="between">
      <formula>0</formula>
      <formula>0.5</formula>
    </cfRule>
    <cfRule type="cellIs" dxfId="154" priority="14" operator="between">
      <formula>0</formula>
      <formula>0.49</formula>
    </cfRule>
  </conditionalFormatting>
  <conditionalFormatting sqref="D18">
    <cfRule type="cellIs" dxfId="153" priority="8" operator="between">
      <formula>0</formula>
      <formula>0.5</formula>
    </cfRule>
    <cfRule type="cellIs" dxfId="152" priority="9" operator="between">
      <formula>0</formula>
      <formula>0.49</formula>
    </cfRule>
  </conditionalFormatting>
  <conditionalFormatting sqref="D18">
    <cfRule type="cellIs" dxfId="151" priority="7" stopIfTrue="1" operator="equal">
      <formula>0</formula>
    </cfRule>
  </conditionalFormatting>
  <conditionalFormatting sqref="F23">
    <cfRule type="cellIs" dxfId="150" priority="3" operator="between">
      <formula>0</formula>
      <formula>0.5</formula>
    </cfRule>
    <cfRule type="cellIs" dxfId="149" priority="4" operator="between">
      <formula>0</formula>
      <formula>0.49</formula>
    </cfRule>
  </conditionalFormatting>
  <conditionalFormatting sqref="D41">
    <cfRule type="cellIs" dxfId="148" priority="1" operator="between">
      <formula>-0.05</formula>
      <formula>0.05</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election activeCell="G21" sqref="G21"/>
    </sheetView>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69">
        <f>INDICE!A3</f>
        <v>44743</v>
      </c>
      <c r="C3" s="770"/>
      <c r="D3" s="770" t="s">
        <v>115</v>
      </c>
      <c r="E3" s="770"/>
      <c r="F3" s="770" t="s">
        <v>116</v>
      </c>
      <c r="G3" s="770"/>
      <c r="H3" s="1"/>
    </row>
    <row r="4" spans="1:8" x14ac:dyDescent="0.2">
      <c r="A4" s="66"/>
      <c r="B4" s="618" t="s">
        <v>56</v>
      </c>
      <c r="C4" s="618" t="s">
        <v>448</v>
      </c>
      <c r="D4" s="618" t="s">
        <v>56</v>
      </c>
      <c r="E4" s="618" t="s">
        <v>448</v>
      </c>
      <c r="F4" s="618" t="s">
        <v>56</v>
      </c>
      <c r="G4" s="619" t="s">
        <v>448</v>
      </c>
      <c r="H4" s="1"/>
    </row>
    <row r="5" spans="1:8" x14ac:dyDescent="0.2">
      <c r="A5" s="157" t="s">
        <v>8</v>
      </c>
      <c r="B5" s="399">
        <v>113.57416369016393</v>
      </c>
      <c r="C5" s="483">
        <v>81.273271199155232</v>
      </c>
      <c r="D5" s="399">
        <v>98.348484136059014</v>
      </c>
      <c r="E5" s="483">
        <v>83.615979613333351</v>
      </c>
      <c r="F5" s="399">
        <v>84.812853470614755</v>
      </c>
      <c r="G5" s="483">
        <v>84.152618281515785</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515</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452</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69">
        <f>INDICE!A3</f>
        <v>44743</v>
      </c>
      <c r="C3" s="770"/>
      <c r="D3" s="770" t="s">
        <v>115</v>
      </c>
      <c r="E3" s="770"/>
      <c r="F3" s="770" t="s">
        <v>116</v>
      </c>
      <c r="G3" s="770"/>
      <c r="H3" s="770"/>
    </row>
    <row r="4" spans="1:8" x14ac:dyDescent="0.2">
      <c r="A4" s="160"/>
      <c r="B4" s="63" t="s">
        <v>47</v>
      </c>
      <c r="C4" s="63" t="s">
        <v>448</v>
      </c>
      <c r="D4" s="63" t="s">
        <v>47</v>
      </c>
      <c r="E4" s="63" t="s">
        <v>448</v>
      </c>
      <c r="F4" s="63" t="s">
        <v>47</v>
      </c>
      <c r="G4" s="64" t="s">
        <v>448</v>
      </c>
      <c r="H4" s="64" t="s">
        <v>106</v>
      </c>
    </row>
    <row r="5" spans="1:8" x14ac:dyDescent="0.2">
      <c r="A5" s="160" t="s">
        <v>224</v>
      </c>
      <c r="B5" s="163"/>
      <c r="C5" s="163"/>
      <c r="D5" s="163"/>
      <c r="E5" s="163"/>
      <c r="F5" s="163"/>
      <c r="G5" s="164"/>
      <c r="H5" s="165"/>
    </row>
    <row r="6" spans="1:8" x14ac:dyDescent="0.2">
      <c r="A6" s="1" t="s">
        <v>410</v>
      </c>
      <c r="B6" s="464">
        <v>49.935000000000002</v>
      </c>
      <c r="C6" s="401">
        <v>20.799767762537211</v>
      </c>
      <c r="D6" s="240">
        <v>511.34300000000002</v>
      </c>
      <c r="E6" s="401">
        <v>35.238002041755493</v>
      </c>
      <c r="F6" s="240">
        <v>855.75199999999995</v>
      </c>
      <c r="G6" s="401">
        <v>1.8623840324911329</v>
      </c>
      <c r="H6" s="401">
        <v>4.9453470359915821</v>
      </c>
    </row>
    <row r="7" spans="1:8" x14ac:dyDescent="0.2">
      <c r="A7" s="1" t="s">
        <v>48</v>
      </c>
      <c r="B7" s="464">
        <v>44.005000000000003</v>
      </c>
      <c r="C7" s="404">
        <v>16.38763257425482</v>
      </c>
      <c r="D7" s="464">
        <v>499.49600000000004</v>
      </c>
      <c r="E7" s="404">
        <v>23.71234111691221</v>
      </c>
      <c r="F7" s="240">
        <v>606.58299999999997</v>
      </c>
      <c r="G7" s="401">
        <v>-25.090644589234291</v>
      </c>
      <c r="H7" s="401">
        <v>3.5054121300714245</v>
      </c>
    </row>
    <row r="8" spans="1:8" x14ac:dyDescent="0.2">
      <c r="A8" s="1" t="s">
        <v>49</v>
      </c>
      <c r="B8" s="464">
        <v>108.71600000000001</v>
      </c>
      <c r="C8" s="404">
        <v>195.72928567542573</v>
      </c>
      <c r="D8" s="240">
        <v>754.83799999999997</v>
      </c>
      <c r="E8" s="401">
        <v>267.17303641873519</v>
      </c>
      <c r="F8" s="240">
        <v>1245.3910000000001</v>
      </c>
      <c r="G8" s="401">
        <v>99.715995195491814</v>
      </c>
      <c r="H8" s="401">
        <v>7.1970508868230434</v>
      </c>
    </row>
    <row r="9" spans="1:8" x14ac:dyDescent="0.2">
      <c r="A9" s="1" t="s">
        <v>122</v>
      </c>
      <c r="B9" s="464">
        <v>547.52</v>
      </c>
      <c r="C9" s="401">
        <v>-16.487700117141742</v>
      </c>
      <c r="D9" s="240">
        <v>3779.3820000000001</v>
      </c>
      <c r="E9" s="401">
        <v>-24.614904674121572</v>
      </c>
      <c r="F9" s="240">
        <v>7214.6750000000011</v>
      </c>
      <c r="G9" s="401">
        <v>-9.7989056357781816</v>
      </c>
      <c r="H9" s="401">
        <v>41.693237791898319</v>
      </c>
    </row>
    <row r="10" spans="1:8" x14ac:dyDescent="0.2">
      <c r="A10" s="1" t="s">
        <v>123</v>
      </c>
      <c r="B10" s="464">
        <v>591.67900000000009</v>
      </c>
      <c r="C10" s="401">
        <v>47.499376776187916</v>
      </c>
      <c r="D10" s="240">
        <v>3293.6850000000004</v>
      </c>
      <c r="E10" s="401">
        <v>45.771169600219523</v>
      </c>
      <c r="F10" s="240">
        <v>5163.295000000001</v>
      </c>
      <c r="G10" s="401">
        <v>31.198275183014108</v>
      </c>
      <c r="H10" s="401">
        <v>29.838417700689174</v>
      </c>
    </row>
    <row r="11" spans="1:8" x14ac:dyDescent="0.2">
      <c r="A11" s="1" t="s">
        <v>225</v>
      </c>
      <c r="B11" s="464">
        <v>128.11699999999999</v>
      </c>
      <c r="C11" s="401">
        <v>-59.969817310366167</v>
      </c>
      <c r="D11" s="240">
        <v>1438.893</v>
      </c>
      <c r="E11" s="401">
        <v>-27.331535761956978</v>
      </c>
      <c r="F11" s="240">
        <v>2218.4890000000005</v>
      </c>
      <c r="G11" s="401">
        <v>-23.52883185876702</v>
      </c>
      <c r="H11" s="401">
        <v>12.820534454526463</v>
      </c>
    </row>
    <row r="12" spans="1:8" x14ac:dyDescent="0.2">
      <c r="A12" s="168" t="s">
        <v>226</v>
      </c>
      <c r="B12" s="465">
        <v>1469.972</v>
      </c>
      <c r="C12" s="170">
        <v>-1.5235996154657598</v>
      </c>
      <c r="D12" s="169">
        <v>10277.637000000001</v>
      </c>
      <c r="E12" s="170">
        <v>0.36317754129068902</v>
      </c>
      <c r="F12" s="169">
        <v>17304.185000000001</v>
      </c>
      <c r="G12" s="170">
        <v>1.1441074192244292</v>
      </c>
      <c r="H12" s="170">
        <v>100</v>
      </c>
    </row>
    <row r="13" spans="1:8" x14ac:dyDescent="0.2">
      <c r="A13" s="145" t="s">
        <v>227</v>
      </c>
      <c r="B13" s="466"/>
      <c r="C13" s="172"/>
      <c r="D13" s="171"/>
      <c r="E13" s="172"/>
      <c r="F13" s="171"/>
      <c r="G13" s="172"/>
      <c r="H13" s="172"/>
    </row>
    <row r="14" spans="1:8" x14ac:dyDescent="0.2">
      <c r="A14" s="1" t="s">
        <v>410</v>
      </c>
      <c r="B14" s="464">
        <v>44.474999999999994</v>
      </c>
      <c r="C14" s="730">
        <v>-19.322654960364254</v>
      </c>
      <c r="D14" s="240">
        <v>308.61400000000003</v>
      </c>
      <c r="E14" s="401">
        <v>14.275240500329561</v>
      </c>
      <c r="F14" s="240">
        <v>553.01</v>
      </c>
      <c r="G14" s="401">
        <v>17.896994427175919</v>
      </c>
      <c r="H14" s="401">
        <v>2.4649522884350317</v>
      </c>
    </row>
    <row r="15" spans="1:8" x14ac:dyDescent="0.2">
      <c r="A15" s="1" t="s">
        <v>48</v>
      </c>
      <c r="B15" s="464">
        <v>423.19499999999999</v>
      </c>
      <c r="C15" s="401">
        <v>4.8558339135325328</v>
      </c>
      <c r="D15" s="240">
        <v>2679.346</v>
      </c>
      <c r="E15" s="401">
        <v>-2.3341991745954469</v>
      </c>
      <c r="F15" s="240">
        <v>4703.6859999999997</v>
      </c>
      <c r="G15" s="401">
        <v>7.9723036225932242</v>
      </c>
      <c r="H15" s="401">
        <v>20.965916655720186</v>
      </c>
    </row>
    <row r="16" spans="1:8" x14ac:dyDescent="0.2">
      <c r="A16" s="1" t="s">
        <v>49</v>
      </c>
      <c r="B16" s="464">
        <v>29.916</v>
      </c>
      <c r="C16" s="476">
        <v>-58.804169707652278</v>
      </c>
      <c r="D16" s="240">
        <v>213.495</v>
      </c>
      <c r="E16" s="401">
        <v>-32.360591438899746</v>
      </c>
      <c r="F16" s="240">
        <v>686.85300000000007</v>
      </c>
      <c r="G16" s="401">
        <v>58.393541141553875</v>
      </c>
      <c r="H16" s="401">
        <v>3.0615357302191044</v>
      </c>
    </row>
    <row r="17" spans="1:8" x14ac:dyDescent="0.2">
      <c r="A17" s="1" t="s">
        <v>122</v>
      </c>
      <c r="B17" s="464">
        <v>614.89199999999994</v>
      </c>
      <c r="C17" s="401">
        <v>-24.470741704755255</v>
      </c>
      <c r="D17" s="240">
        <v>4165.6319999999996</v>
      </c>
      <c r="E17" s="401">
        <v>-13.589975385695324</v>
      </c>
      <c r="F17" s="240">
        <v>8319.5930000000008</v>
      </c>
      <c r="G17" s="401">
        <v>-5.1657662673175038</v>
      </c>
      <c r="H17" s="401">
        <v>37.083235030466128</v>
      </c>
    </row>
    <row r="18" spans="1:8" x14ac:dyDescent="0.2">
      <c r="A18" s="1" t="s">
        <v>123</v>
      </c>
      <c r="B18" s="464">
        <v>119.44999999999999</v>
      </c>
      <c r="C18" s="401">
        <v>-55.290136880677643</v>
      </c>
      <c r="D18" s="240">
        <v>1473.8090000000002</v>
      </c>
      <c r="E18" s="401">
        <v>14.790231440554885</v>
      </c>
      <c r="F18" s="240">
        <v>2383.8569999999995</v>
      </c>
      <c r="G18" s="401">
        <v>6.6166200414595169</v>
      </c>
      <c r="H18" s="401">
        <v>10.625655535075076</v>
      </c>
    </row>
    <row r="19" spans="1:8" x14ac:dyDescent="0.2">
      <c r="A19" s="1" t="s">
        <v>225</v>
      </c>
      <c r="B19" s="464">
        <v>530.32099999999991</v>
      </c>
      <c r="C19" s="401">
        <v>19.976426459376341</v>
      </c>
      <c r="D19" s="240">
        <v>3537.5360000000001</v>
      </c>
      <c r="E19" s="401">
        <v>31.244133493310422</v>
      </c>
      <c r="F19" s="240">
        <v>5787.9179999999997</v>
      </c>
      <c r="G19" s="401">
        <v>27.364136761269847</v>
      </c>
      <c r="H19" s="401">
        <v>25.798704760084469</v>
      </c>
    </row>
    <row r="20" spans="1:8" x14ac:dyDescent="0.2">
      <c r="A20" s="173" t="s">
        <v>228</v>
      </c>
      <c r="B20" s="467">
        <v>1762.2489999999998</v>
      </c>
      <c r="C20" s="175">
        <v>-14.230848975149952</v>
      </c>
      <c r="D20" s="174">
        <v>12378.432000000001</v>
      </c>
      <c r="E20" s="175">
        <v>2.0551800966200919</v>
      </c>
      <c r="F20" s="174">
        <v>22434.917000000001</v>
      </c>
      <c r="G20" s="175">
        <v>7.7971787257408725</v>
      </c>
      <c r="H20" s="175">
        <v>100</v>
      </c>
    </row>
    <row r="21" spans="1:8" x14ac:dyDescent="0.2">
      <c r="A21" s="145" t="s">
        <v>453</v>
      </c>
      <c r="B21" s="468"/>
      <c r="C21" s="403"/>
      <c r="D21" s="402"/>
      <c r="E21" s="403"/>
      <c r="F21" s="402"/>
      <c r="G21" s="403"/>
      <c r="H21" s="403"/>
    </row>
    <row r="22" spans="1:8" x14ac:dyDescent="0.2">
      <c r="A22" s="1" t="s">
        <v>410</v>
      </c>
      <c r="B22" s="464">
        <v>-5.460000000000008</v>
      </c>
      <c r="C22" s="401">
        <v>-139.59390862944167</v>
      </c>
      <c r="D22" s="240">
        <v>-202.72899999999998</v>
      </c>
      <c r="E22" s="401">
        <v>87.635592906593629</v>
      </c>
      <c r="F22" s="240">
        <v>-302.74199999999996</v>
      </c>
      <c r="G22" s="401">
        <v>-18.408059421524126</v>
      </c>
      <c r="H22" s="404" t="s">
        <v>454</v>
      </c>
    </row>
    <row r="23" spans="1:8" x14ac:dyDescent="0.2">
      <c r="A23" s="1" t="s">
        <v>48</v>
      </c>
      <c r="B23" s="464">
        <v>379.19</v>
      </c>
      <c r="C23" s="401">
        <v>3.6638708760265146</v>
      </c>
      <c r="D23" s="240">
        <v>2179.85</v>
      </c>
      <c r="E23" s="401">
        <v>-6.8291256807712131</v>
      </c>
      <c r="F23" s="240">
        <v>4097.1030000000001</v>
      </c>
      <c r="G23" s="401">
        <v>15.521146013140358</v>
      </c>
      <c r="H23" s="404" t="s">
        <v>454</v>
      </c>
    </row>
    <row r="24" spans="1:8" x14ac:dyDescent="0.2">
      <c r="A24" s="1" t="s">
        <v>49</v>
      </c>
      <c r="B24" s="464">
        <v>-78.800000000000011</v>
      </c>
      <c r="C24" s="404">
        <v>-319.76183172044512</v>
      </c>
      <c r="D24" s="240">
        <v>-541.34299999999996</v>
      </c>
      <c r="E24" s="401">
        <v>-591.87958857309002</v>
      </c>
      <c r="F24" s="240">
        <v>-558.53800000000001</v>
      </c>
      <c r="G24" s="401">
        <v>194.0540369793201</v>
      </c>
      <c r="H24" s="404" t="s">
        <v>454</v>
      </c>
    </row>
    <row r="25" spans="1:8" x14ac:dyDescent="0.2">
      <c r="A25" s="1" t="s">
        <v>122</v>
      </c>
      <c r="B25" s="464">
        <v>67.371999999999957</v>
      </c>
      <c r="C25" s="401">
        <v>-57.492665383766074</v>
      </c>
      <c r="D25" s="240">
        <v>386.24999999999955</v>
      </c>
      <c r="E25" s="401">
        <v>-300.48271566490087</v>
      </c>
      <c r="F25" s="240">
        <v>1104.9179999999997</v>
      </c>
      <c r="G25" s="401">
        <v>42.691582508974982</v>
      </c>
      <c r="H25" s="404" t="s">
        <v>454</v>
      </c>
    </row>
    <row r="26" spans="1:8" x14ac:dyDescent="0.2">
      <c r="A26" s="1" t="s">
        <v>123</v>
      </c>
      <c r="B26" s="464">
        <v>-472.2290000000001</v>
      </c>
      <c r="C26" s="401">
        <v>252.48072372791569</v>
      </c>
      <c r="D26" s="240">
        <v>-1819.8760000000002</v>
      </c>
      <c r="E26" s="401">
        <v>86.543935627706702</v>
      </c>
      <c r="F26" s="240">
        <v>-2779.4380000000015</v>
      </c>
      <c r="G26" s="401">
        <v>63.537237250489241</v>
      </c>
      <c r="H26" s="404" t="s">
        <v>454</v>
      </c>
    </row>
    <row r="27" spans="1:8" x14ac:dyDescent="0.2">
      <c r="A27" s="1" t="s">
        <v>225</v>
      </c>
      <c r="B27" s="464">
        <v>402.20399999999995</v>
      </c>
      <c r="C27" s="401">
        <v>229.75649749938515</v>
      </c>
      <c r="D27" s="240">
        <v>2098.643</v>
      </c>
      <c r="E27" s="401">
        <v>193.3905302198917</v>
      </c>
      <c r="F27" s="240">
        <v>3569.4289999999992</v>
      </c>
      <c r="G27" s="401">
        <v>117.21011350891834</v>
      </c>
      <c r="H27" s="404" t="s">
        <v>454</v>
      </c>
    </row>
    <row r="28" spans="1:8" x14ac:dyDescent="0.2">
      <c r="A28" s="173" t="s">
        <v>229</v>
      </c>
      <c r="B28" s="467">
        <v>292.27699999999982</v>
      </c>
      <c r="C28" s="175">
        <v>-47.986660188957018</v>
      </c>
      <c r="D28" s="174">
        <v>2100.7950000000001</v>
      </c>
      <c r="E28" s="175">
        <v>11.229092872913315</v>
      </c>
      <c r="F28" s="174">
        <v>5130.732</v>
      </c>
      <c r="G28" s="175">
        <v>38.529528499801444</v>
      </c>
      <c r="H28" s="400" t="s">
        <v>454</v>
      </c>
    </row>
    <row r="29" spans="1:8" x14ac:dyDescent="0.2">
      <c r="A29" s="80" t="s">
        <v>125</v>
      </c>
      <c r="B29" s="166"/>
      <c r="C29" s="166"/>
      <c r="D29" s="166"/>
      <c r="E29" s="166"/>
      <c r="F29" s="166"/>
      <c r="G29" s="166"/>
      <c r="H29" s="161" t="s">
        <v>220</v>
      </c>
    </row>
    <row r="30" spans="1:8" x14ac:dyDescent="0.2">
      <c r="A30" s="436" t="s">
        <v>530</v>
      </c>
      <c r="B30" s="166"/>
      <c r="C30" s="166"/>
      <c r="D30" s="166"/>
      <c r="E30" s="166"/>
      <c r="F30" s="166"/>
      <c r="G30" s="167"/>
      <c r="H30" s="167"/>
    </row>
    <row r="31" spans="1:8" x14ac:dyDescent="0.2">
      <c r="A31" s="133" t="s">
        <v>455</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456</v>
      </c>
      <c r="B1" s="158"/>
      <c r="C1" s="1"/>
      <c r="D1" s="1"/>
      <c r="E1" s="1"/>
      <c r="F1" s="1"/>
      <c r="G1" s="1"/>
      <c r="H1" s="1"/>
    </row>
    <row r="2" spans="1:8" x14ac:dyDescent="0.2">
      <c r="A2" s="388"/>
      <c r="B2" s="388"/>
      <c r="C2" s="388"/>
      <c r="D2" s="388"/>
      <c r="E2" s="388"/>
      <c r="F2" s="1"/>
      <c r="G2" s="1"/>
      <c r="H2" s="390" t="s">
        <v>151</v>
      </c>
    </row>
    <row r="3" spans="1:8" ht="14.65" customHeight="1" x14ac:dyDescent="0.2">
      <c r="A3" s="789" t="s">
        <v>450</v>
      </c>
      <c r="B3" s="787" t="s">
        <v>451</v>
      </c>
      <c r="C3" s="772">
        <f>INDICE!A3</f>
        <v>44743</v>
      </c>
      <c r="D3" s="771">
        <v>41671</v>
      </c>
      <c r="E3" s="771">
        <v>41671</v>
      </c>
      <c r="F3" s="770" t="s">
        <v>116</v>
      </c>
      <c r="G3" s="770"/>
      <c r="H3" s="770"/>
    </row>
    <row r="4" spans="1:8" x14ac:dyDescent="0.2">
      <c r="A4" s="790"/>
      <c r="B4" s="788"/>
      <c r="C4" s="82" t="s">
        <v>459</v>
      </c>
      <c r="D4" s="82" t="s">
        <v>460</v>
      </c>
      <c r="E4" s="82" t="s">
        <v>230</v>
      </c>
      <c r="F4" s="82" t="s">
        <v>459</v>
      </c>
      <c r="G4" s="82" t="s">
        <v>460</v>
      </c>
      <c r="H4" s="82" t="s">
        <v>230</v>
      </c>
    </row>
    <row r="5" spans="1:8" x14ac:dyDescent="0.2">
      <c r="A5" s="405"/>
      <c r="B5" s="542" t="s">
        <v>200</v>
      </c>
      <c r="C5" s="141">
        <v>0</v>
      </c>
      <c r="D5" s="141">
        <v>33.865000000000002</v>
      </c>
      <c r="E5" s="177">
        <v>33.865000000000002</v>
      </c>
      <c r="F5" s="143">
        <v>0</v>
      </c>
      <c r="G5" s="141">
        <v>270.303</v>
      </c>
      <c r="H5" s="176">
        <v>270.303</v>
      </c>
    </row>
    <row r="6" spans="1:8" x14ac:dyDescent="0.2">
      <c r="A6" s="405"/>
      <c r="B6" s="542" t="s">
        <v>231</v>
      </c>
      <c r="C6" s="141">
        <v>37.826999999999998</v>
      </c>
      <c r="D6" s="144">
        <v>117.142</v>
      </c>
      <c r="E6" s="177">
        <v>79.314999999999998</v>
      </c>
      <c r="F6" s="143">
        <v>1096.3330000000001</v>
      </c>
      <c r="G6" s="141">
        <v>2461.973</v>
      </c>
      <c r="H6" s="177">
        <v>1365.6399999999999</v>
      </c>
    </row>
    <row r="7" spans="1:8" x14ac:dyDescent="0.2">
      <c r="A7" s="405"/>
      <c r="B7" s="663" t="s">
        <v>201</v>
      </c>
      <c r="C7" s="141">
        <v>0</v>
      </c>
      <c r="D7" s="144">
        <v>1.4</v>
      </c>
      <c r="E7" s="177">
        <v>1.4</v>
      </c>
      <c r="F7" s="143">
        <v>0</v>
      </c>
      <c r="G7" s="141">
        <v>12.277000000000001</v>
      </c>
      <c r="H7" s="177">
        <v>12.277000000000001</v>
      </c>
    </row>
    <row r="8" spans="1:8" x14ac:dyDescent="0.2">
      <c r="A8" s="496" t="s">
        <v>303</v>
      </c>
      <c r="B8" s="662"/>
      <c r="C8" s="146">
        <v>37.826999999999998</v>
      </c>
      <c r="D8" s="178">
        <v>152.40700000000001</v>
      </c>
      <c r="E8" s="146">
        <v>114.58000000000001</v>
      </c>
      <c r="F8" s="146">
        <v>1096.3330000000001</v>
      </c>
      <c r="G8" s="178">
        <v>2744.5529999999999</v>
      </c>
      <c r="H8" s="146">
        <v>1648.2199999999998</v>
      </c>
    </row>
    <row r="9" spans="1:8" x14ac:dyDescent="0.2">
      <c r="A9" s="405"/>
      <c r="B9" s="543" t="s">
        <v>565</v>
      </c>
      <c r="C9" s="144">
        <v>32.515000000000001</v>
      </c>
      <c r="D9" s="144">
        <v>31.001000000000001</v>
      </c>
      <c r="E9" s="179">
        <v>-1.5139999999999993</v>
      </c>
      <c r="F9" s="144">
        <v>387.22400000000005</v>
      </c>
      <c r="G9" s="96">
        <v>146.95400000000001</v>
      </c>
      <c r="H9" s="179">
        <v>-240.27000000000004</v>
      </c>
    </row>
    <row r="10" spans="1:8" x14ac:dyDescent="0.2">
      <c r="A10" s="405"/>
      <c r="B10" s="543" t="s">
        <v>202</v>
      </c>
      <c r="C10" s="144">
        <v>0</v>
      </c>
      <c r="D10" s="141">
        <v>13.916</v>
      </c>
      <c r="E10" s="179">
        <v>13.916</v>
      </c>
      <c r="F10" s="144">
        <v>32.323</v>
      </c>
      <c r="G10" s="141">
        <v>120.571</v>
      </c>
      <c r="H10" s="179">
        <v>88.24799999999999</v>
      </c>
    </row>
    <row r="11" spans="1:8" x14ac:dyDescent="0.2">
      <c r="A11" s="405"/>
      <c r="B11" s="663" t="s">
        <v>232</v>
      </c>
      <c r="C11" s="141">
        <v>0</v>
      </c>
      <c r="D11" s="141">
        <v>19.674000000000007</v>
      </c>
      <c r="E11" s="177">
        <v>19.674000000000007</v>
      </c>
      <c r="F11" s="143">
        <v>0</v>
      </c>
      <c r="G11" s="141">
        <v>620.62299999999993</v>
      </c>
      <c r="H11" s="177">
        <v>620.62299999999993</v>
      </c>
    </row>
    <row r="12" spans="1:8" x14ac:dyDescent="0.2">
      <c r="A12" s="646" t="s">
        <v>457</v>
      </c>
      <c r="C12" s="146">
        <v>32.515000000000001</v>
      </c>
      <c r="D12" s="146">
        <v>64.591000000000008</v>
      </c>
      <c r="E12" s="146">
        <v>32.076000000000008</v>
      </c>
      <c r="F12" s="146">
        <v>419.54700000000003</v>
      </c>
      <c r="G12" s="146">
        <v>888.14799999999991</v>
      </c>
      <c r="H12" s="178">
        <v>468.60099999999989</v>
      </c>
    </row>
    <row r="13" spans="1:8" x14ac:dyDescent="0.2">
      <c r="A13" s="665"/>
      <c r="B13" s="664" t="s">
        <v>233</v>
      </c>
      <c r="C13" s="144">
        <v>33.220999999999997</v>
      </c>
      <c r="D13" s="141">
        <v>54.023000000000003</v>
      </c>
      <c r="E13" s="179">
        <v>20.802000000000007</v>
      </c>
      <c r="F13" s="144">
        <v>601.73099999999999</v>
      </c>
      <c r="G13" s="141">
        <v>1045.665</v>
      </c>
      <c r="H13" s="179">
        <v>443.93399999999997</v>
      </c>
    </row>
    <row r="14" spans="1:8" x14ac:dyDescent="0.2">
      <c r="A14" s="405"/>
      <c r="B14" s="543" t="s">
        <v>234</v>
      </c>
      <c r="C14" s="144">
        <v>42.841999999999999</v>
      </c>
      <c r="D14" s="141">
        <v>233.2</v>
      </c>
      <c r="E14" s="179">
        <v>190.358</v>
      </c>
      <c r="F14" s="144">
        <v>518.02499999999998</v>
      </c>
      <c r="G14" s="141">
        <v>2742.2670000000003</v>
      </c>
      <c r="H14" s="179">
        <v>2224.2420000000002</v>
      </c>
    </row>
    <row r="15" spans="1:8" x14ac:dyDescent="0.2">
      <c r="A15" s="405"/>
      <c r="B15" s="543" t="s">
        <v>595</v>
      </c>
      <c r="C15" s="96">
        <v>73.766999999999996</v>
      </c>
      <c r="D15" s="144">
        <v>32.15</v>
      </c>
      <c r="E15" s="177">
        <v>-41.616999999999997</v>
      </c>
      <c r="F15" s="144">
        <v>430.08599999999996</v>
      </c>
      <c r="G15" s="144">
        <v>646.14400000000012</v>
      </c>
      <c r="H15" s="177">
        <v>216.05800000000016</v>
      </c>
    </row>
    <row r="16" spans="1:8" x14ac:dyDescent="0.2">
      <c r="A16" s="405"/>
      <c r="B16" s="543" t="s">
        <v>235</v>
      </c>
      <c r="C16" s="144">
        <v>32.841999999999999</v>
      </c>
      <c r="D16" s="141">
        <v>27.704000000000001</v>
      </c>
      <c r="E16" s="177">
        <v>-5.1379999999999981</v>
      </c>
      <c r="F16" s="144">
        <v>423.18300000000005</v>
      </c>
      <c r="G16" s="141">
        <v>476.99400000000003</v>
      </c>
      <c r="H16" s="177">
        <v>53.810999999999979</v>
      </c>
    </row>
    <row r="17" spans="1:8" x14ac:dyDescent="0.2">
      <c r="A17" s="405"/>
      <c r="B17" s="543" t="s">
        <v>206</v>
      </c>
      <c r="C17" s="144">
        <v>219.83199999999999</v>
      </c>
      <c r="D17" s="96">
        <v>175.46100000000001</v>
      </c>
      <c r="E17" s="711">
        <v>-44.370999999999981</v>
      </c>
      <c r="F17" s="144">
        <v>2535.1839999999997</v>
      </c>
      <c r="G17" s="141">
        <v>1657.9080000000001</v>
      </c>
      <c r="H17" s="177">
        <v>-877.27599999999961</v>
      </c>
    </row>
    <row r="18" spans="1:8" x14ac:dyDescent="0.2">
      <c r="A18" s="405"/>
      <c r="B18" s="543" t="s">
        <v>544</v>
      </c>
      <c r="C18" s="144">
        <v>126.23099999999999</v>
      </c>
      <c r="D18" s="141">
        <v>262.69099999999997</v>
      </c>
      <c r="E18" s="707">
        <v>136.45999999999998</v>
      </c>
      <c r="F18" s="144">
        <v>1307.952</v>
      </c>
      <c r="G18" s="141">
        <v>1907.4490000000003</v>
      </c>
      <c r="H18" s="177">
        <v>599.4970000000003</v>
      </c>
    </row>
    <row r="19" spans="1:8" x14ac:dyDescent="0.2">
      <c r="A19" s="405"/>
      <c r="B19" s="543" t="s">
        <v>236</v>
      </c>
      <c r="C19" s="144">
        <v>55.371000000000002</v>
      </c>
      <c r="D19" s="141">
        <v>173.73599999999999</v>
      </c>
      <c r="E19" s="177">
        <v>118.36499999999998</v>
      </c>
      <c r="F19" s="144">
        <v>826.05199999999991</v>
      </c>
      <c r="G19" s="141">
        <v>1812.0529999999999</v>
      </c>
      <c r="H19" s="177">
        <v>986.00099999999998</v>
      </c>
    </row>
    <row r="20" spans="1:8" x14ac:dyDescent="0.2">
      <c r="A20" s="405"/>
      <c r="B20" s="543" t="s">
        <v>208</v>
      </c>
      <c r="C20" s="144">
        <v>3.7040000000000002</v>
      </c>
      <c r="D20" s="141">
        <v>26.401</v>
      </c>
      <c r="E20" s="177">
        <v>22.696999999999999</v>
      </c>
      <c r="F20" s="144">
        <v>451.6450000000001</v>
      </c>
      <c r="G20" s="141">
        <v>564.11199999999997</v>
      </c>
      <c r="H20" s="177">
        <v>112.46699999999987</v>
      </c>
    </row>
    <row r="21" spans="1:8" x14ac:dyDescent="0.2">
      <c r="A21" s="405"/>
      <c r="B21" s="543" t="s">
        <v>209</v>
      </c>
      <c r="C21" s="144">
        <v>226.29</v>
      </c>
      <c r="D21" s="96">
        <v>7.4999999999999997E-2</v>
      </c>
      <c r="E21" s="711">
        <v>-226.215</v>
      </c>
      <c r="F21" s="144">
        <v>1281.48</v>
      </c>
      <c r="G21" s="96">
        <v>0.58299999999999996</v>
      </c>
      <c r="H21" s="177">
        <v>-1280.8969999999999</v>
      </c>
    </row>
    <row r="22" spans="1:8" x14ac:dyDescent="0.2">
      <c r="A22" s="405"/>
      <c r="B22" s="543" t="s">
        <v>237</v>
      </c>
      <c r="C22" s="144">
        <v>60.412999999999997</v>
      </c>
      <c r="D22" s="96">
        <v>5.2569999999999997</v>
      </c>
      <c r="E22" s="177">
        <v>-55.155999999999999</v>
      </c>
      <c r="F22" s="144">
        <v>726.54</v>
      </c>
      <c r="G22" s="96">
        <v>44.656999999999989</v>
      </c>
      <c r="H22" s="177">
        <v>-681.88299999999992</v>
      </c>
    </row>
    <row r="23" spans="1:8" x14ac:dyDescent="0.2">
      <c r="A23" s="405"/>
      <c r="B23" s="543" t="s">
        <v>238</v>
      </c>
      <c r="C23" s="96">
        <v>25.291</v>
      </c>
      <c r="D23" s="96">
        <v>5.4640000000000004</v>
      </c>
      <c r="E23" s="177">
        <v>-19.826999999999998</v>
      </c>
      <c r="F23" s="144">
        <v>244.95299999999997</v>
      </c>
      <c r="G23" s="141">
        <v>285.07800000000003</v>
      </c>
      <c r="H23" s="177">
        <v>40.125000000000057</v>
      </c>
    </row>
    <row r="24" spans="1:8" x14ac:dyDescent="0.2">
      <c r="A24" s="405"/>
      <c r="B24" s="666" t="s">
        <v>239</v>
      </c>
      <c r="C24" s="144">
        <v>256.76700000000005</v>
      </c>
      <c r="D24" s="141">
        <v>170.34600000000023</v>
      </c>
      <c r="E24" s="177">
        <v>-86.420999999999822</v>
      </c>
      <c r="F24" s="144">
        <v>2266.2110000000011</v>
      </c>
      <c r="G24" s="141">
        <v>1918.0579999999991</v>
      </c>
      <c r="H24" s="177">
        <v>-348.15300000000207</v>
      </c>
    </row>
    <row r="25" spans="1:8" x14ac:dyDescent="0.2">
      <c r="A25" s="646" t="s">
        <v>442</v>
      </c>
      <c r="C25" s="146">
        <v>1156.5709999999999</v>
      </c>
      <c r="D25" s="146">
        <v>1166.5080000000003</v>
      </c>
      <c r="E25" s="178">
        <v>9.9370000000003529</v>
      </c>
      <c r="F25" s="146">
        <v>11613.042000000001</v>
      </c>
      <c r="G25" s="146">
        <v>13100.967999999997</v>
      </c>
      <c r="H25" s="178">
        <v>1487.9259999999958</v>
      </c>
    </row>
    <row r="26" spans="1:8" x14ac:dyDescent="0.2">
      <c r="A26" s="665"/>
      <c r="B26" s="664" t="s">
        <v>210</v>
      </c>
      <c r="C26" s="144">
        <v>29.423999999999999</v>
      </c>
      <c r="D26" s="141">
        <v>0</v>
      </c>
      <c r="E26" s="179">
        <v>-29.423999999999999</v>
      </c>
      <c r="F26" s="144">
        <v>582.55099999999993</v>
      </c>
      <c r="G26" s="141">
        <v>65.838999999999999</v>
      </c>
      <c r="H26" s="179">
        <v>-516.71199999999999</v>
      </c>
    </row>
    <row r="27" spans="1:8" x14ac:dyDescent="0.2">
      <c r="A27" s="406"/>
      <c r="B27" s="543" t="s">
        <v>671</v>
      </c>
      <c r="C27" s="144">
        <v>0</v>
      </c>
      <c r="D27" s="144">
        <v>31.504000000000001</v>
      </c>
      <c r="E27" s="177">
        <v>31.504000000000001</v>
      </c>
      <c r="F27" s="96">
        <v>36.704000000000001</v>
      </c>
      <c r="G27" s="144">
        <v>252.084</v>
      </c>
      <c r="H27" s="177">
        <v>215.38</v>
      </c>
    </row>
    <row r="28" spans="1:8" x14ac:dyDescent="0.2">
      <c r="A28" s="406"/>
      <c r="B28" s="543" t="s">
        <v>240</v>
      </c>
      <c r="C28" s="144">
        <v>14.929</v>
      </c>
      <c r="D28" s="96">
        <v>0.99399999999999999</v>
      </c>
      <c r="E28" s="711">
        <v>-13.935</v>
      </c>
      <c r="F28" s="144">
        <v>839.22699999999998</v>
      </c>
      <c r="G28" s="96">
        <v>144.71899999999999</v>
      </c>
      <c r="H28" s="177">
        <v>-694.50800000000004</v>
      </c>
    </row>
    <row r="29" spans="1:8" x14ac:dyDescent="0.2">
      <c r="A29" s="406"/>
      <c r="B29" s="543" t="s">
        <v>536</v>
      </c>
      <c r="C29" s="144">
        <v>0</v>
      </c>
      <c r="D29" s="144">
        <v>14.4</v>
      </c>
      <c r="E29" s="177">
        <v>14.4</v>
      </c>
      <c r="F29" s="144">
        <v>0</v>
      </c>
      <c r="G29" s="144">
        <v>132.28600000000003</v>
      </c>
      <c r="H29" s="177">
        <v>132.28600000000003</v>
      </c>
    </row>
    <row r="30" spans="1:8" x14ac:dyDescent="0.2">
      <c r="A30" s="406"/>
      <c r="B30" s="666" t="s">
        <v>520</v>
      </c>
      <c r="C30" s="144">
        <v>32.407000000000004</v>
      </c>
      <c r="D30" s="96">
        <v>0.28099999999999881</v>
      </c>
      <c r="E30" s="177">
        <v>-32.126000000000005</v>
      </c>
      <c r="F30" s="144">
        <v>357.91800000000012</v>
      </c>
      <c r="G30" s="141">
        <v>17.361000000000104</v>
      </c>
      <c r="H30" s="177">
        <v>-340.55700000000002</v>
      </c>
    </row>
    <row r="31" spans="1:8" x14ac:dyDescent="0.2">
      <c r="A31" s="646" t="s">
        <v>340</v>
      </c>
      <c r="C31" s="146">
        <v>76.760000000000005</v>
      </c>
      <c r="D31" s="146">
        <v>47.179000000000002</v>
      </c>
      <c r="E31" s="178">
        <v>-29.581000000000003</v>
      </c>
      <c r="F31" s="146">
        <v>1816.4</v>
      </c>
      <c r="G31" s="146">
        <v>612.2890000000001</v>
      </c>
      <c r="H31" s="178">
        <v>-1204.1109999999999</v>
      </c>
    </row>
    <row r="32" spans="1:8" x14ac:dyDescent="0.2">
      <c r="A32" s="665"/>
      <c r="B32" s="664" t="s">
        <v>213</v>
      </c>
      <c r="C32" s="144">
        <v>101.14100000000001</v>
      </c>
      <c r="D32" s="144">
        <v>0</v>
      </c>
      <c r="E32" s="179">
        <v>-101.14100000000001</v>
      </c>
      <c r="F32" s="144">
        <v>1213.8630000000001</v>
      </c>
      <c r="G32" s="141">
        <v>81.655999999999992</v>
      </c>
      <c r="H32" s="179">
        <v>-1132.2070000000001</v>
      </c>
    </row>
    <row r="33" spans="1:8" x14ac:dyDescent="0.2">
      <c r="A33" s="406"/>
      <c r="B33" s="543" t="s">
        <v>216</v>
      </c>
      <c r="C33" s="144">
        <v>0</v>
      </c>
      <c r="D33" s="96">
        <v>8.2000000000000003E-2</v>
      </c>
      <c r="E33" s="707">
        <v>8.2000000000000003E-2</v>
      </c>
      <c r="F33" s="144">
        <v>139.75399999999999</v>
      </c>
      <c r="G33" s="144">
        <v>53.089999999999996</v>
      </c>
      <c r="H33" s="177">
        <v>-86.663999999999987</v>
      </c>
    </row>
    <row r="34" spans="1:8" x14ac:dyDescent="0.2">
      <c r="A34" s="406"/>
      <c r="B34" s="543" t="s">
        <v>241</v>
      </c>
      <c r="C34" s="144">
        <v>7.8220000000000001</v>
      </c>
      <c r="D34" s="144">
        <v>238.90199999999999</v>
      </c>
      <c r="E34" s="177">
        <v>231.07999999999998</v>
      </c>
      <c r="F34" s="144">
        <v>91.981999999999999</v>
      </c>
      <c r="G34" s="144">
        <v>3028.0210000000002</v>
      </c>
      <c r="H34" s="177">
        <v>2936.0390000000002</v>
      </c>
    </row>
    <row r="35" spans="1:8" x14ac:dyDescent="0.2">
      <c r="A35" s="406"/>
      <c r="B35" s="543" t="s">
        <v>218</v>
      </c>
      <c r="C35" s="144">
        <v>0</v>
      </c>
      <c r="D35" s="96">
        <v>49.26</v>
      </c>
      <c r="E35" s="711">
        <v>49.26</v>
      </c>
      <c r="F35" s="144">
        <v>46.511000000000003</v>
      </c>
      <c r="G35" s="144">
        <v>507.95099999999996</v>
      </c>
      <c r="H35" s="177">
        <v>461.43999999999994</v>
      </c>
    </row>
    <row r="36" spans="1:8" x14ac:dyDescent="0.2">
      <c r="A36" s="406"/>
      <c r="B36" s="666" t="s">
        <v>219</v>
      </c>
      <c r="C36" s="144">
        <v>0</v>
      </c>
      <c r="D36" s="144">
        <v>13.728000000000009</v>
      </c>
      <c r="E36" s="177">
        <v>13.728000000000009</v>
      </c>
      <c r="F36" s="144">
        <v>96.189999999999827</v>
      </c>
      <c r="G36" s="144">
        <v>787.67399999999952</v>
      </c>
      <c r="H36" s="177">
        <v>691.4839999999997</v>
      </c>
    </row>
    <row r="37" spans="1:8" x14ac:dyDescent="0.2">
      <c r="A37" s="646" t="s">
        <v>443</v>
      </c>
      <c r="C37" s="146">
        <v>108.96300000000001</v>
      </c>
      <c r="D37" s="146">
        <v>301.97199999999998</v>
      </c>
      <c r="E37" s="178">
        <v>193.00899999999996</v>
      </c>
      <c r="F37" s="146">
        <v>1588.2999999999997</v>
      </c>
      <c r="G37" s="146">
        <v>4458.3919999999998</v>
      </c>
      <c r="H37" s="178">
        <v>2870.0920000000001</v>
      </c>
    </row>
    <row r="38" spans="1:8" x14ac:dyDescent="0.2">
      <c r="A38" s="665"/>
      <c r="B38" s="664" t="s">
        <v>537</v>
      </c>
      <c r="C38" s="144">
        <v>25.925999999999998</v>
      </c>
      <c r="D38" s="141">
        <v>2.8570000000000002</v>
      </c>
      <c r="E38" s="179">
        <v>-23.068999999999999</v>
      </c>
      <c r="F38" s="144">
        <v>361.83800000000002</v>
      </c>
      <c r="G38" s="141">
        <v>91.281999999999996</v>
      </c>
      <c r="H38" s="179">
        <v>-270.55600000000004</v>
      </c>
    </row>
    <row r="39" spans="1:8" x14ac:dyDescent="0.2">
      <c r="A39" s="406"/>
      <c r="B39" s="543" t="s">
        <v>639</v>
      </c>
      <c r="C39" s="144">
        <v>31.41</v>
      </c>
      <c r="D39" s="144">
        <v>2.6469999999999998</v>
      </c>
      <c r="E39" s="177">
        <v>-28.763000000000002</v>
      </c>
      <c r="F39" s="411">
        <v>166.74600000000001</v>
      </c>
      <c r="G39" s="144">
        <v>26.382999999999996</v>
      </c>
      <c r="H39" s="177">
        <v>-140.363</v>
      </c>
    </row>
    <row r="40" spans="1:8" x14ac:dyDescent="0.2">
      <c r="A40" s="406"/>
      <c r="B40" s="543" t="s">
        <v>627</v>
      </c>
      <c r="C40" s="144">
        <v>0</v>
      </c>
      <c r="D40" s="144">
        <v>22.332999999999998</v>
      </c>
      <c r="E40" s="177">
        <v>22.332999999999998</v>
      </c>
      <c r="F40" s="144">
        <v>0</v>
      </c>
      <c r="G40" s="144">
        <v>174.50700000000001</v>
      </c>
      <c r="H40" s="177">
        <v>174.50700000000001</v>
      </c>
    </row>
    <row r="41" spans="1:8" x14ac:dyDescent="0.2">
      <c r="A41" s="406"/>
      <c r="B41" s="543" t="s">
        <v>575</v>
      </c>
      <c r="C41" s="144">
        <v>0</v>
      </c>
      <c r="D41" s="96">
        <v>5.3999999999999999E-2</v>
      </c>
      <c r="E41" s="707">
        <v>5.3999999999999999E-2</v>
      </c>
      <c r="F41" s="411">
        <v>147.63499999999999</v>
      </c>
      <c r="G41" s="144">
        <v>140.83000000000001</v>
      </c>
      <c r="H41" s="177">
        <v>-6.8049999999999784</v>
      </c>
    </row>
    <row r="42" spans="1:8" x14ac:dyDescent="0.2">
      <c r="A42" s="406"/>
      <c r="B42" s="543" t="s">
        <v>632</v>
      </c>
      <c r="C42" s="144">
        <v>0</v>
      </c>
      <c r="D42" s="144">
        <v>0.74</v>
      </c>
      <c r="E42" s="177">
        <v>0.74</v>
      </c>
      <c r="F42" s="144">
        <v>21.75</v>
      </c>
      <c r="G42" s="144">
        <v>131.09699999999998</v>
      </c>
      <c r="H42" s="177">
        <v>109.34699999999998</v>
      </c>
    </row>
    <row r="43" spans="1:8" x14ac:dyDescent="0.2">
      <c r="A43" s="406"/>
      <c r="B43" s="666" t="s">
        <v>242</v>
      </c>
      <c r="C43" s="144">
        <v>0</v>
      </c>
      <c r="D43" s="96">
        <v>0.96099999999999852</v>
      </c>
      <c r="E43" s="711">
        <v>0.96099999999999852</v>
      </c>
      <c r="F43" s="411">
        <v>72.593999999999937</v>
      </c>
      <c r="G43" s="144">
        <v>66.468000000000075</v>
      </c>
      <c r="H43" s="179">
        <v>-6.1259999999998627</v>
      </c>
    </row>
    <row r="44" spans="1:8" x14ac:dyDescent="0.2">
      <c r="A44" s="496" t="s">
        <v>458</v>
      </c>
      <c r="B44" s="484"/>
      <c r="C44" s="146">
        <v>57.335999999999999</v>
      </c>
      <c r="D44" s="706">
        <v>29.591999999999992</v>
      </c>
      <c r="E44" s="178">
        <v>-27.744000000000007</v>
      </c>
      <c r="F44" s="146">
        <v>770.56299999999999</v>
      </c>
      <c r="G44" s="146">
        <v>630.56700000000012</v>
      </c>
      <c r="H44" s="178">
        <v>-139.99599999999987</v>
      </c>
    </row>
    <row r="45" spans="1:8" x14ac:dyDescent="0.2">
      <c r="A45" s="150" t="s">
        <v>114</v>
      </c>
      <c r="B45" s="150"/>
      <c r="C45" s="150">
        <v>1469.9719999999998</v>
      </c>
      <c r="D45" s="180">
        <v>1762.249</v>
      </c>
      <c r="E45" s="150">
        <v>292.27700000000027</v>
      </c>
      <c r="F45" s="150">
        <v>17304.184999999998</v>
      </c>
      <c r="G45" s="180">
        <v>22434.917000000001</v>
      </c>
      <c r="H45" s="150">
        <v>5130.7320000000036</v>
      </c>
    </row>
    <row r="46" spans="1:8" x14ac:dyDescent="0.2">
      <c r="A46" s="232" t="s">
        <v>444</v>
      </c>
      <c r="B46" s="152"/>
      <c r="C46" s="152">
        <v>176.94200000000001</v>
      </c>
      <c r="D46" s="726">
        <v>7.8959999999999999</v>
      </c>
      <c r="E46" s="152">
        <v>-169.04600000000002</v>
      </c>
      <c r="F46" s="152">
        <v>2840.683</v>
      </c>
      <c r="G46" s="152">
        <v>442.25799999999998</v>
      </c>
      <c r="H46" s="152">
        <v>-2398.4250000000002</v>
      </c>
    </row>
    <row r="47" spans="1:8" x14ac:dyDescent="0.2">
      <c r="A47" s="232" t="s">
        <v>445</v>
      </c>
      <c r="B47" s="152"/>
      <c r="C47" s="152">
        <v>1293.0299999999997</v>
      </c>
      <c r="D47" s="725">
        <v>1754.3530000000001</v>
      </c>
      <c r="E47" s="152">
        <v>461.32300000000032</v>
      </c>
      <c r="F47" s="152">
        <v>14463.501999999997</v>
      </c>
      <c r="G47" s="152">
        <v>21992.659</v>
      </c>
      <c r="H47" s="152">
        <v>7529.1570000000029</v>
      </c>
    </row>
    <row r="48" spans="1:8" x14ac:dyDescent="0.2">
      <c r="A48" s="488" t="s">
        <v>446</v>
      </c>
      <c r="B48" s="154"/>
      <c r="C48" s="154">
        <v>723.0139999999999</v>
      </c>
      <c r="D48" s="154">
        <v>1177.373</v>
      </c>
      <c r="E48" s="154">
        <v>454.35900000000015</v>
      </c>
      <c r="F48" s="154">
        <v>9280.3480000000018</v>
      </c>
      <c r="G48" s="154">
        <v>14032.686999999996</v>
      </c>
      <c r="H48" s="154">
        <v>4752.3389999999945</v>
      </c>
    </row>
    <row r="49" spans="1:147" x14ac:dyDescent="0.2">
      <c r="A49" s="488" t="s">
        <v>447</v>
      </c>
      <c r="B49" s="154"/>
      <c r="C49" s="154">
        <v>746.95799999999986</v>
      </c>
      <c r="D49" s="154">
        <v>584.87599999999998</v>
      </c>
      <c r="E49" s="154">
        <v>-162.08199999999988</v>
      </c>
      <c r="F49" s="154">
        <v>8023.8369999999959</v>
      </c>
      <c r="G49" s="154">
        <v>8402.230000000005</v>
      </c>
      <c r="H49" s="154">
        <v>378.39300000000912</v>
      </c>
    </row>
    <row r="50" spans="1:147" x14ac:dyDescent="0.2">
      <c r="A50" s="489" t="s">
        <v>701</v>
      </c>
      <c r="B50" s="486"/>
      <c r="C50" s="486">
        <v>686.19199999999989</v>
      </c>
      <c r="D50" s="474">
        <v>1047.5910000000001</v>
      </c>
      <c r="E50" s="487">
        <v>361.39900000000023</v>
      </c>
      <c r="F50" s="487">
        <v>7472.4960000000001</v>
      </c>
      <c r="G50" s="487">
        <v>10809.665999999999</v>
      </c>
      <c r="H50" s="487">
        <v>3337.1699999999992</v>
      </c>
    </row>
    <row r="51" spans="1:147" x14ac:dyDescent="0.2">
      <c r="B51" s="84"/>
      <c r="C51" s="84"/>
      <c r="D51" s="84"/>
      <c r="E51" s="84"/>
      <c r="F51" s="84"/>
      <c r="G51" s="84"/>
      <c r="H51" s="161" t="s">
        <v>124</v>
      </c>
    </row>
    <row r="52" spans="1:147" x14ac:dyDescent="0.2">
      <c r="A52" s="436" t="s">
        <v>630</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436" t="s">
        <v>530</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47" priority="75" operator="between">
      <formula>0</formula>
      <formula>0.5</formula>
    </cfRule>
    <cfRule type="cellIs" dxfId="146" priority="76" operator="between">
      <formula>0</formula>
      <formula>0.49</formula>
    </cfRule>
  </conditionalFormatting>
  <conditionalFormatting sqref="D22:D23">
    <cfRule type="cellIs" dxfId="145" priority="73" operator="between">
      <formula>0</formula>
      <formula>0.5</formula>
    </cfRule>
    <cfRule type="cellIs" dxfId="144" priority="74" operator="between">
      <formula>0</formula>
      <formula>0.49</formula>
    </cfRule>
  </conditionalFormatting>
  <conditionalFormatting sqref="G28">
    <cfRule type="cellIs" dxfId="143" priority="71" operator="between">
      <formula>0</formula>
      <formula>0.5</formula>
    </cfRule>
    <cfRule type="cellIs" dxfId="142" priority="72" operator="between">
      <formula>0</formula>
      <formula>0.49</formula>
    </cfRule>
  </conditionalFormatting>
  <conditionalFormatting sqref="G9">
    <cfRule type="cellIs" dxfId="141" priority="63" operator="between">
      <formula>0</formula>
      <formula>0.5</formula>
    </cfRule>
    <cfRule type="cellIs" dxfId="140" priority="64" operator="between">
      <formula>0</formula>
      <formula>0.49</formula>
    </cfRule>
  </conditionalFormatting>
  <conditionalFormatting sqref="D44">
    <cfRule type="cellIs" dxfId="139" priority="59" operator="between">
      <formula>0</formula>
      <formula>0.5</formula>
    </cfRule>
    <cfRule type="cellIs" dxfId="138" priority="60" operator="between">
      <formula>0</formula>
      <formula>0.49</formula>
    </cfRule>
  </conditionalFormatting>
  <conditionalFormatting sqref="E41">
    <cfRule type="cellIs" dxfId="137" priority="55" operator="between">
      <formula>0</formula>
      <formula>0.5</formula>
    </cfRule>
    <cfRule type="cellIs" dxfId="136" priority="56" operator="between">
      <formula>0</formula>
      <formula>0.49</formula>
    </cfRule>
  </conditionalFormatting>
  <conditionalFormatting sqref="G21">
    <cfRule type="cellIs" dxfId="135" priority="53" operator="between">
      <formula>0</formula>
      <formula>0.5</formula>
    </cfRule>
    <cfRule type="cellIs" dxfId="134" priority="54" operator="between">
      <formula>0</formula>
      <formula>0.49</formula>
    </cfRule>
  </conditionalFormatting>
  <conditionalFormatting sqref="E18">
    <cfRule type="cellIs" dxfId="133" priority="51" operator="between">
      <formula>0</formula>
      <formula>0.5</formula>
    </cfRule>
    <cfRule type="cellIs" dxfId="132" priority="52" operator="between">
      <formula>0</formula>
      <formula>0.49</formula>
    </cfRule>
  </conditionalFormatting>
  <conditionalFormatting sqref="D17:E17">
    <cfRule type="cellIs" dxfId="131" priority="43" operator="between">
      <formula>0</formula>
      <formula>0.5</formula>
    </cfRule>
    <cfRule type="cellIs" dxfId="130" priority="44" operator="between">
      <formula>0</formula>
      <formula>0.49</formula>
    </cfRule>
  </conditionalFormatting>
  <conditionalFormatting sqref="E28">
    <cfRule type="cellIs" dxfId="129" priority="41" operator="between">
      <formula>0</formula>
      <formula>0.5</formula>
    </cfRule>
    <cfRule type="cellIs" dxfId="128" priority="42" operator="between">
      <formula>0</formula>
      <formula>0.49</formula>
    </cfRule>
  </conditionalFormatting>
  <conditionalFormatting sqref="D43">
    <cfRule type="cellIs" dxfId="127" priority="37" operator="between">
      <formula>0</formula>
      <formula>0.5</formula>
    </cfRule>
    <cfRule type="cellIs" dxfId="126" priority="38" operator="between">
      <formula>0</formula>
      <formula>0.49</formula>
    </cfRule>
  </conditionalFormatting>
  <conditionalFormatting sqref="E43">
    <cfRule type="cellIs" dxfId="125" priority="35" operator="between">
      <formula>0</formula>
      <formula>0.5</formula>
    </cfRule>
    <cfRule type="cellIs" dxfId="124" priority="36" operator="between">
      <formula>0</formula>
      <formula>0.49</formula>
    </cfRule>
  </conditionalFormatting>
  <conditionalFormatting sqref="G22">
    <cfRule type="cellIs" dxfId="123" priority="33" operator="between">
      <formula>0</formula>
      <formula>0.5</formula>
    </cfRule>
    <cfRule type="cellIs" dxfId="122" priority="34" operator="between">
      <formula>0</formula>
      <formula>0.49</formula>
    </cfRule>
  </conditionalFormatting>
  <conditionalFormatting sqref="F27">
    <cfRule type="cellIs" dxfId="121" priority="29" operator="between">
      <formula>0</formula>
      <formula>0.5</formula>
    </cfRule>
    <cfRule type="cellIs" dxfId="120" priority="30" operator="between">
      <formula>0</formula>
      <formula>0.49</formula>
    </cfRule>
  </conditionalFormatting>
  <conditionalFormatting sqref="D21:E21">
    <cfRule type="cellIs" dxfId="119" priority="21" operator="between">
      <formula>0</formula>
      <formula>0.5</formula>
    </cfRule>
    <cfRule type="cellIs" dxfId="118" priority="22" operator="between">
      <formula>0</formula>
      <formula>0.49</formula>
    </cfRule>
  </conditionalFormatting>
  <conditionalFormatting sqref="D35:E35">
    <cfRule type="cellIs" dxfId="117" priority="19" operator="between">
      <formula>0</formula>
      <formula>0.5</formula>
    </cfRule>
    <cfRule type="cellIs" dxfId="116" priority="20" operator="between">
      <formula>0</formula>
      <formula>0.49</formula>
    </cfRule>
  </conditionalFormatting>
  <conditionalFormatting sqref="C15">
    <cfRule type="cellIs" dxfId="115" priority="15" operator="between">
      <formula>0</formula>
      <formula>0.5</formula>
    </cfRule>
    <cfRule type="cellIs" dxfId="114" priority="16" operator="between">
      <formula>0</formula>
      <formula>0.49</formula>
    </cfRule>
  </conditionalFormatting>
  <conditionalFormatting sqref="D46">
    <cfRule type="cellIs" dxfId="113" priority="13" operator="between">
      <formula>0</formula>
      <formula>0.5</formula>
    </cfRule>
    <cfRule type="cellIs" dxfId="112" priority="14" operator="between">
      <formula>0</formula>
      <formula>0.49</formula>
    </cfRule>
  </conditionalFormatting>
  <conditionalFormatting sqref="D28">
    <cfRule type="cellIs" dxfId="111" priority="11" operator="between">
      <formula>0</formula>
      <formula>0.5</formula>
    </cfRule>
    <cfRule type="cellIs" dxfId="110" priority="12" operator="between">
      <formula>0</formula>
      <formula>0.49</formula>
    </cfRule>
  </conditionalFormatting>
  <conditionalFormatting sqref="D33">
    <cfRule type="cellIs" dxfId="109" priority="7" operator="between">
      <formula>0</formula>
      <formula>0.5</formula>
    </cfRule>
    <cfRule type="cellIs" dxfId="108" priority="8" operator="between">
      <formula>0</formula>
      <formula>0.49</formula>
    </cfRule>
  </conditionalFormatting>
  <conditionalFormatting sqref="D41">
    <cfRule type="cellIs" dxfId="107" priority="5" operator="between">
      <formula>0</formula>
      <formula>0.5</formula>
    </cfRule>
    <cfRule type="cellIs" dxfId="106" priority="6" operator="between">
      <formula>0</formula>
      <formula>0.49</formula>
    </cfRule>
  </conditionalFormatting>
  <conditionalFormatting sqref="E33">
    <cfRule type="cellIs" dxfId="105" priority="3" operator="between">
      <formula>0</formula>
      <formula>0.5</formula>
    </cfRule>
    <cfRule type="cellIs" dxfId="104" priority="4" operator="between">
      <formula>0</formula>
      <formula>0.49</formula>
    </cfRule>
  </conditionalFormatting>
  <conditionalFormatting sqref="D30">
    <cfRule type="cellIs" dxfId="103" priority="1" operator="between">
      <formula>0</formula>
      <formula>0.5</formula>
    </cfRule>
    <cfRule type="cellIs" dxfId="102"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election activeCell="J8" sqref="J8"/>
    </sheetView>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69">
        <f>INDICE!A3</f>
        <v>44743</v>
      </c>
      <c r="C3" s="770"/>
      <c r="D3" s="770" t="s">
        <v>115</v>
      </c>
      <c r="E3" s="770"/>
      <c r="F3" s="770" t="s">
        <v>116</v>
      </c>
      <c r="G3" s="770"/>
      <c r="H3" s="770"/>
    </row>
    <row r="4" spans="1:8" x14ac:dyDescent="0.2">
      <c r="A4" s="66"/>
      <c r="B4" s="82" t="s">
        <v>47</v>
      </c>
      <c r="C4" s="82" t="s">
        <v>448</v>
      </c>
      <c r="D4" s="82" t="s">
        <v>47</v>
      </c>
      <c r="E4" s="82" t="s">
        <v>448</v>
      </c>
      <c r="F4" s="82" t="s">
        <v>47</v>
      </c>
      <c r="G4" s="83" t="s">
        <v>448</v>
      </c>
      <c r="H4" s="83" t="s">
        <v>121</v>
      </c>
    </row>
    <row r="5" spans="1:8" x14ac:dyDescent="0.2">
      <c r="A5" s="1" t="s">
        <v>583</v>
      </c>
      <c r="B5" s="593">
        <v>0</v>
      </c>
      <c r="C5" s="187" t="s">
        <v>142</v>
      </c>
      <c r="D5" s="679">
        <v>0</v>
      </c>
      <c r="E5" s="187">
        <v>-100</v>
      </c>
      <c r="F5" s="679">
        <v>0</v>
      </c>
      <c r="G5" s="187">
        <v>-100</v>
      </c>
      <c r="H5" s="593">
        <v>0</v>
      </c>
    </row>
    <row r="6" spans="1:8" x14ac:dyDescent="0.2">
      <c r="A6" s="1" t="s">
        <v>244</v>
      </c>
      <c r="B6" s="593">
        <v>0</v>
      </c>
      <c r="C6" s="73" t="s">
        <v>142</v>
      </c>
      <c r="D6" s="679">
        <v>0</v>
      </c>
      <c r="E6" s="187">
        <v>-100</v>
      </c>
      <c r="F6" s="679">
        <v>0</v>
      </c>
      <c r="G6" s="187">
        <v>-100</v>
      </c>
      <c r="H6" s="593">
        <v>0</v>
      </c>
    </row>
    <row r="7" spans="1:8" x14ac:dyDescent="0.2">
      <c r="A7" s="1" t="s">
        <v>245</v>
      </c>
      <c r="B7" s="593">
        <v>0</v>
      </c>
      <c r="C7" s="73" t="s">
        <v>142</v>
      </c>
      <c r="D7" s="679">
        <v>0</v>
      </c>
      <c r="E7" s="187">
        <v>-100</v>
      </c>
      <c r="F7" s="679">
        <v>0</v>
      </c>
      <c r="G7" s="187">
        <v>-100</v>
      </c>
      <c r="H7" s="593">
        <v>0</v>
      </c>
    </row>
    <row r="8" spans="1:8" x14ac:dyDescent="0.2">
      <c r="A8" t="s">
        <v>611</v>
      </c>
      <c r="B8" s="593">
        <v>7.2999999999999995E-2</v>
      </c>
      <c r="C8" s="73">
        <v>87.179487179487182</v>
      </c>
      <c r="D8" s="95">
        <v>0.47238000000000002</v>
      </c>
      <c r="E8" s="187">
        <v>-28.01718883335365</v>
      </c>
      <c r="F8" s="95">
        <v>0.88337999999999994</v>
      </c>
      <c r="G8" s="187">
        <v>-29.785712014752164</v>
      </c>
      <c r="H8" s="482">
        <v>100</v>
      </c>
    </row>
    <row r="9" spans="1:8" x14ac:dyDescent="0.2">
      <c r="A9" s="189" t="s">
        <v>246</v>
      </c>
      <c r="B9" s="188">
        <v>7.2999999999999995E-2</v>
      </c>
      <c r="C9" s="189">
        <v>87.179487179487182</v>
      </c>
      <c r="D9" s="188">
        <v>0.47238000000000002</v>
      </c>
      <c r="E9" s="189">
        <v>-91.259085458824913</v>
      </c>
      <c r="F9" s="188">
        <v>0.88337999999999994</v>
      </c>
      <c r="G9" s="189">
        <v>-92.051017176094575</v>
      </c>
      <c r="H9" s="189">
        <v>100</v>
      </c>
    </row>
    <row r="10" spans="1:8" x14ac:dyDescent="0.2">
      <c r="A10" s="567" t="s">
        <v>247</v>
      </c>
      <c r="B10" s="699">
        <f>B9/'Consumo PP'!B11*100</f>
        <v>1.4691032217200202E-3</v>
      </c>
      <c r="C10" s="632"/>
      <c r="D10" s="699">
        <f>D9/'Consumo PP'!D11*100</f>
        <v>1.4118113784453061E-3</v>
      </c>
      <c r="E10" s="632"/>
      <c r="F10" s="699">
        <f>F9/'Consumo PP'!F11*100</f>
        <v>1.5533258174889066E-3</v>
      </c>
      <c r="G10" s="567"/>
      <c r="H10" s="631"/>
    </row>
    <row r="11" spans="1:8" x14ac:dyDescent="0.2">
      <c r="A11" s="80" t="s">
        <v>570</v>
      </c>
      <c r="B11" s="59"/>
      <c r="C11" s="108"/>
      <c r="D11" s="108"/>
      <c r="E11" s="108"/>
      <c r="F11" s="108"/>
      <c r="G11" s="108"/>
      <c r="H11" s="161" t="s">
        <v>220</v>
      </c>
    </row>
    <row r="12" spans="1:8" s="1" customFormat="1" x14ac:dyDescent="0.2">
      <c r="A12" s="80" t="s">
        <v>523</v>
      </c>
      <c r="B12" s="108"/>
    </row>
    <row r="13" spans="1:8" s="1" customFormat="1" x14ac:dyDescent="0.2">
      <c r="A13" s="391" t="s">
        <v>531</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D5:D8 B5:B8">
    <cfRule type="cellIs" dxfId="101" priority="89" operator="between">
      <formula>0.00001</formula>
      <formula>0.499</formula>
    </cfRule>
  </conditionalFormatting>
  <conditionalFormatting sqref="G5">
    <cfRule type="cellIs" dxfId="100" priority="86" operator="between">
      <formula>0.00001</formula>
      <formula>0.499</formula>
    </cfRule>
  </conditionalFormatting>
  <conditionalFormatting sqref="D7 B7">
    <cfRule type="cellIs" dxfId="99" priority="68" operator="between">
      <formula>0.00001</formula>
      <formula>0.499</formula>
    </cfRule>
  </conditionalFormatting>
  <conditionalFormatting sqref="D7">
    <cfRule type="cellIs" dxfId="98" priority="62" operator="between">
      <formula>0.00001</formula>
      <formula>0.499</formula>
    </cfRule>
  </conditionalFormatting>
  <conditionalFormatting sqref="D8 B8">
    <cfRule type="cellIs" dxfId="97" priority="66" operator="between">
      <formula>0.00001</formula>
      <formula>0.499</formula>
    </cfRule>
  </conditionalFormatting>
  <conditionalFormatting sqref="B5">
    <cfRule type="cellIs" dxfId="96" priority="63" operator="between">
      <formula>0.00001</formula>
      <formula>0.499</formula>
    </cfRule>
  </conditionalFormatting>
  <conditionalFormatting sqref="B5">
    <cfRule type="cellIs" dxfId="95" priority="64" operator="between">
      <formula>0.00001</formula>
      <formula>0.499</formula>
    </cfRule>
  </conditionalFormatting>
  <conditionalFormatting sqref="F8">
    <cfRule type="cellIs" dxfId="94" priority="58" operator="between">
      <formula>0.00001</formula>
      <formula>0.499</formula>
    </cfRule>
  </conditionalFormatting>
  <conditionalFormatting sqref="F8">
    <cfRule type="cellIs" dxfId="93" priority="57" operator="between">
      <formula>0.00001</formula>
      <formula>0.499</formula>
    </cfRule>
  </conditionalFormatting>
  <conditionalFormatting sqref="B6">
    <cfRule type="cellIs" dxfId="92" priority="55" operator="between">
      <formula>0.00001</formula>
      <formula>0.499</formula>
    </cfRule>
  </conditionalFormatting>
  <conditionalFormatting sqref="B6">
    <cfRule type="cellIs" dxfId="91" priority="54" operator="between">
      <formula>0.00001</formula>
      <formula>0.499</formula>
    </cfRule>
  </conditionalFormatting>
  <conditionalFormatting sqref="B6">
    <cfRule type="cellIs" dxfId="90" priority="53" operator="between">
      <formula>0.00001</formula>
      <formula>0.499</formula>
    </cfRule>
  </conditionalFormatting>
  <conditionalFormatting sqref="D5:D7">
    <cfRule type="cellIs" dxfId="89" priority="33" operator="between">
      <formula>0.00001</formula>
      <formula>0.499</formula>
    </cfRule>
  </conditionalFormatting>
  <conditionalFormatting sqref="D5:D7">
    <cfRule type="cellIs" dxfId="88" priority="32" operator="between">
      <formula>0.00001</formula>
      <formula>0.499</formula>
    </cfRule>
  </conditionalFormatting>
  <conditionalFormatting sqref="D5:D7">
    <cfRule type="cellIs" dxfId="87" priority="31" operator="between">
      <formula>0.00001</formula>
      <formula>0.499</formula>
    </cfRule>
  </conditionalFormatting>
  <conditionalFormatting sqref="D5:D7">
    <cfRule type="cellIs" dxfId="86" priority="30" operator="between">
      <formula>0.00001</formula>
      <formula>0.499</formula>
    </cfRule>
  </conditionalFormatting>
  <conditionalFormatting sqref="F5:F7">
    <cfRule type="cellIs" dxfId="85" priority="14" operator="between">
      <formula>0.00001</formula>
      <formula>0.499</formula>
    </cfRule>
  </conditionalFormatting>
  <conditionalFormatting sqref="F7">
    <cfRule type="cellIs" dxfId="84" priority="13" operator="between">
      <formula>0.00001</formula>
      <formula>0.499</formula>
    </cfRule>
  </conditionalFormatting>
  <conditionalFormatting sqref="F7">
    <cfRule type="cellIs" dxfId="83" priority="12" operator="between">
      <formula>0.00001</formula>
      <formula>0.499</formula>
    </cfRule>
  </conditionalFormatting>
  <conditionalFormatting sqref="F5:F7">
    <cfRule type="cellIs" dxfId="82" priority="11" operator="between">
      <formula>0.00001</formula>
      <formula>0.499</formula>
    </cfRule>
  </conditionalFormatting>
  <conditionalFormatting sqref="F5:F7">
    <cfRule type="cellIs" dxfId="81" priority="10" operator="between">
      <formula>0.00001</formula>
      <formula>0.499</formula>
    </cfRule>
  </conditionalFormatting>
  <conditionalFormatting sqref="F5:F7">
    <cfRule type="cellIs" dxfId="80" priority="9" operator="between">
      <formula>0.00001</formula>
      <formula>0.499</formula>
    </cfRule>
  </conditionalFormatting>
  <conditionalFormatting sqref="F5:F7">
    <cfRule type="cellIs" dxfId="79" priority="8" operator="between">
      <formula>0.00001</formula>
      <formula>0.499</formula>
    </cfRule>
  </conditionalFormatting>
  <conditionalFormatting sqref="H5:H7">
    <cfRule type="cellIs" dxfId="78" priority="7" operator="between">
      <formula>0.00001</formula>
      <formula>0.499</formula>
    </cfRule>
  </conditionalFormatting>
  <conditionalFormatting sqref="H7">
    <cfRule type="cellIs" dxfId="77" priority="6" operator="between">
      <formula>0.00001</formula>
      <formula>0.499</formula>
    </cfRule>
  </conditionalFormatting>
  <conditionalFormatting sqref="H5">
    <cfRule type="cellIs" dxfId="76" priority="4" operator="between">
      <formula>0.00001</formula>
      <formula>0.499</formula>
    </cfRule>
  </conditionalFormatting>
  <conditionalFormatting sqref="H5">
    <cfRule type="cellIs" dxfId="75" priority="5" operator="between">
      <formula>0.00001</formula>
      <formula>0.499</formula>
    </cfRule>
  </conditionalFormatting>
  <conditionalFormatting sqref="H6">
    <cfRule type="cellIs" dxfId="74" priority="3" operator="between">
      <formula>0.00001</formula>
      <formula>0.499</formula>
    </cfRule>
  </conditionalFormatting>
  <conditionalFormatting sqref="H6">
    <cfRule type="cellIs" dxfId="73" priority="2" operator="between">
      <formula>0.00001</formula>
      <formula>0.499</formula>
    </cfRule>
  </conditionalFormatting>
  <conditionalFormatting sqref="H6">
    <cfRule type="cellIs" dxfId="72"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B10" sqref="B10"/>
    </sheetView>
  </sheetViews>
  <sheetFormatPr baseColWidth="10" defaultRowHeight="14.25" x14ac:dyDescent="0.2"/>
  <cols>
    <col min="1" max="1" width="11" customWidth="1"/>
    <col min="8" max="53" width="11" style="1"/>
  </cols>
  <sheetData>
    <row r="1" spans="1:7" x14ac:dyDescent="0.2">
      <c r="A1" s="6" t="s">
        <v>248</v>
      </c>
      <c r="B1" s="427"/>
      <c r="C1" s="1"/>
      <c r="D1" s="1"/>
      <c r="E1" s="1"/>
      <c r="F1" s="1"/>
      <c r="G1" s="1"/>
    </row>
    <row r="2" spans="1:7" x14ac:dyDescent="0.2">
      <c r="A2" s="1"/>
      <c r="B2" s="1"/>
      <c r="C2" s="1"/>
      <c r="D2" s="1"/>
      <c r="E2" s="1"/>
      <c r="F2" s="1"/>
      <c r="G2" s="55" t="s">
        <v>151</v>
      </c>
    </row>
    <row r="3" spans="1:7" x14ac:dyDescent="0.2">
      <c r="A3" s="56"/>
      <c r="B3" s="772">
        <f>INDICE!A3</f>
        <v>44743</v>
      </c>
      <c r="C3" s="772"/>
      <c r="D3" s="771" t="s">
        <v>115</v>
      </c>
      <c r="E3" s="771"/>
      <c r="F3" s="771" t="s">
        <v>116</v>
      </c>
      <c r="G3" s="771"/>
    </row>
    <row r="4" spans="1:7" x14ac:dyDescent="0.2">
      <c r="A4" s="66"/>
      <c r="B4" s="620" t="s">
        <v>47</v>
      </c>
      <c r="C4" s="197" t="s">
        <v>448</v>
      </c>
      <c r="D4" s="620" t="s">
        <v>47</v>
      </c>
      <c r="E4" s="197" t="s">
        <v>448</v>
      </c>
      <c r="F4" s="620" t="s">
        <v>47</v>
      </c>
      <c r="G4" s="197" t="s">
        <v>448</v>
      </c>
    </row>
    <row r="5" spans="1:7" ht="15" x14ac:dyDescent="0.25">
      <c r="A5" s="422" t="s">
        <v>114</v>
      </c>
      <c r="B5" s="425">
        <v>5697.2809999999999</v>
      </c>
      <c r="C5" s="423">
        <v>9.6981725767324694</v>
      </c>
      <c r="D5" s="424">
        <v>37679.428</v>
      </c>
      <c r="E5" s="423">
        <v>16.404921531449837</v>
      </c>
      <c r="F5" s="426">
        <v>64357.461999999992</v>
      </c>
      <c r="G5" s="423">
        <v>16.023624177954783</v>
      </c>
    </row>
    <row r="6" spans="1:7" x14ac:dyDescent="0.2">
      <c r="A6" s="80"/>
      <c r="B6" s="1"/>
      <c r="C6" s="1"/>
      <c r="D6" s="1"/>
      <c r="E6" s="1"/>
      <c r="F6" s="1"/>
      <c r="G6" s="55" t="s">
        <v>220</v>
      </c>
    </row>
    <row r="7" spans="1:7" x14ac:dyDescent="0.2">
      <c r="A7" s="80" t="s">
        <v>570</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69">
        <f>INDICE!A3</f>
        <v>44743</v>
      </c>
      <c r="C3" s="770"/>
      <c r="D3" s="770" t="s">
        <v>115</v>
      </c>
      <c r="E3" s="770"/>
      <c r="F3" s="770" t="s">
        <v>116</v>
      </c>
      <c r="G3" s="770"/>
      <c r="H3" s="770"/>
    </row>
    <row r="4" spans="1:8" x14ac:dyDescent="0.2">
      <c r="A4" s="66"/>
      <c r="B4" s="63" t="s">
        <v>47</v>
      </c>
      <c r="C4" s="63" t="s">
        <v>421</v>
      </c>
      <c r="D4" s="63" t="s">
        <v>47</v>
      </c>
      <c r="E4" s="63" t="s">
        <v>421</v>
      </c>
      <c r="F4" s="63" t="s">
        <v>47</v>
      </c>
      <c r="G4" s="64" t="s">
        <v>421</v>
      </c>
      <c r="H4" s="64" t="s">
        <v>121</v>
      </c>
    </row>
    <row r="5" spans="1:8" x14ac:dyDescent="0.2">
      <c r="A5" s="3" t="s">
        <v>512</v>
      </c>
      <c r="B5" s="307">
        <v>104.983</v>
      </c>
      <c r="C5" s="72">
        <v>31.006039732454838</v>
      </c>
      <c r="D5" s="71">
        <v>699.61599999999999</v>
      </c>
      <c r="E5" s="72">
        <v>21.430964187710334</v>
      </c>
      <c r="F5" s="71">
        <v>1363.4429999999998</v>
      </c>
      <c r="G5" s="72">
        <v>42.897133867774507</v>
      </c>
      <c r="H5" s="310">
        <v>2.1549143980377838</v>
      </c>
    </row>
    <row r="6" spans="1:8" x14ac:dyDescent="0.2">
      <c r="A6" s="3" t="s">
        <v>48</v>
      </c>
      <c r="B6" s="308">
        <v>942.82799999999997</v>
      </c>
      <c r="C6" s="59">
        <v>11.685130255963156</v>
      </c>
      <c r="D6" s="58">
        <v>5908.35</v>
      </c>
      <c r="E6" s="59">
        <v>12.132052912262054</v>
      </c>
      <c r="F6" s="58">
        <v>10307.107999999998</v>
      </c>
      <c r="G6" s="59">
        <v>19.21928438180122</v>
      </c>
      <c r="H6" s="311">
        <v>16.290329285001594</v>
      </c>
    </row>
    <row r="7" spans="1:8" x14ac:dyDescent="0.2">
      <c r="A7" s="3" t="s">
        <v>49</v>
      </c>
      <c r="B7" s="308">
        <v>834.11399999999992</v>
      </c>
      <c r="C7" s="59">
        <v>3.5506565381316011</v>
      </c>
      <c r="D7" s="58">
        <v>5791.3220000000001</v>
      </c>
      <c r="E7" s="59">
        <v>23.700046948296663</v>
      </c>
      <c r="F7" s="58">
        <v>9803.878999999999</v>
      </c>
      <c r="G7" s="59">
        <v>24.862517717412643</v>
      </c>
      <c r="H7" s="311">
        <v>15.494978531350611</v>
      </c>
    </row>
    <row r="8" spans="1:8" x14ac:dyDescent="0.2">
      <c r="A8" s="3" t="s">
        <v>122</v>
      </c>
      <c r="B8" s="308">
        <v>2321.8009999999999</v>
      </c>
      <c r="C8" s="59">
        <v>6.649245490674514</v>
      </c>
      <c r="D8" s="58">
        <v>15356.442999999999</v>
      </c>
      <c r="E8" s="59">
        <v>12.13904460669912</v>
      </c>
      <c r="F8" s="58">
        <v>25968.792999999998</v>
      </c>
      <c r="G8" s="59">
        <v>9.5354884693671753</v>
      </c>
      <c r="H8" s="311">
        <v>41.043538993095289</v>
      </c>
    </row>
    <row r="9" spans="1:8" x14ac:dyDescent="0.2">
      <c r="A9" s="3" t="s">
        <v>123</v>
      </c>
      <c r="B9" s="308">
        <v>346.05399999999997</v>
      </c>
      <c r="C9" s="59">
        <v>18.678281148187502</v>
      </c>
      <c r="D9" s="58">
        <v>2125.0719999999997</v>
      </c>
      <c r="E9" s="59">
        <v>95.073482838704919</v>
      </c>
      <c r="F9" s="58">
        <v>3680.3219999999997</v>
      </c>
      <c r="G9" s="73">
        <v>113.99236439711177</v>
      </c>
      <c r="H9" s="311">
        <v>5.8167293148413339</v>
      </c>
    </row>
    <row r="10" spans="1:8" x14ac:dyDescent="0.2">
      <c r="A10" s="66" t="s">
        <v>603</v>
      </c>
      <c r="B10" s="309">
        <v>1030.7619999999979</v>
      </c>
      <c r="C10" s="75">
        <v>6.2167094482562124</v>
      </c>
      <c r="D10" s="74">
        <v>7041.5759999999964</v>
      </c>
      <c r="E10" s="75">
        <v>8.0430977063318103</v>
      </c>
      <c r="F10" s="74">
        <v>12147.784999999996</v>
      </c>
      <c r="G10" s="75">
        <v>4.8515501740550793</v>
      </c>
      <c r="H10" s="312">
        <v>19.199509477673374</v>
      </c>
    </row>
    <row r="11" spans="1:8" x14ac:dyDescent="0.2">
      <c r="A11" s="76" t="s">
        <v>114</v>
      </c>
      <c r="B11" s="77">
        <v>5580.5419999999995</v>
      </c>
      <c r="C11" s="78">
        <v>7.9638220898063201</v>
      </c>
      <c r="D11" s="77">
        <v>36922.378999999994</v>
      </c>
      <c r="E11" s="78">
        <v>16.006531387846071</v>
      </c>
      <c r="F11" s="77">
        <v>63271.33</v>
      </c>
      <c r="G11" s="78">
        <v>16.168719041604536</v>
      </c>
      <c r="H11" s="78">
        <v>100</v>
      </c>
    </row>
    <row r="12" spans="1:8" x14ac:dyDescent="0.2">
      <c r="A12" s="3"/>
      <c r="B12" s="3"/>
      <c r="C12" s="3"/>
      <c r="D12" s="3"/>
      <c r="E12" s="3"/>
      <c r="F12" s="3"/>
      <c r="G12" s="3"/>
      <c r="H12" s="79" t="s">
        <v>220</v>
      </c>
    </row>
    <row r="13" spans="1:8" x14ac:dyDescent="0.2">
      <c r="A13" s="80" t="s">
        <v>571</v>
      </c>
      <c r="B13" s="3"/>
      <c r="C13" s="3"/>
      <c r="D13" s="3"/>
      <c r="E13" s="3"/>
      <c r="F13" s="3"/>
      <c r="G13" s="3"/>
      <c r="H13" s="3"/>
    </row>
    <row r="14" spans="1:8" x14ac:dyDescent="0.2">
      <c r="A14" s="80" t="s">
        <v>572</v>
      </c>
      <c r="B14" s="58"/>
      <c r="C14" s="3"/>
      <c r="D14" s="3"/>
      <c r="E14" s="3"/>
      <c r="F14" s="3"/>
      <c r="G14" s="3"/>
      <c r="H14" s="3"/>
    </row>
    <row r="15" spans="1:8" x14ac:dyDescent="0.2">
      <c r="A15" s="80" t="s">
        <v>531</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25" bestFit="1" customWidth="1"/>
    <col min="3" max="3" width="1.625" customWidth="1"/>
    <col min="4" max="4" width="35.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1">
        <f>INDICE!A3</f>
        <v>44743</v>
      </c>
      <c r="B3" s="791">
        <v>41671</v>
      </c>
      <c r="C3" s="792">
        <v>41671</v>
      </c>
      <c r="D3" s="791">
        <v>41671</v>
      </c>
      <c r="E3" s="791">
        <v>41671</v>
      </c>
      <c r="F3" s="15"/>
    </row>
    <row r="4" spans="1:7" ht="15" x14ac:dyDescent="0.25">
      <c r="A4" s="1" t="s">
        <v>30</v>
      </c>
      <c r="B4" s="621">
        <v>7.2999999999999995E-2</v>
      </c>
      <c r="C4" s="428"/>
      <c r="D4" s="15" t="s">
        <v>251</v>
      </c>
      <c r="E4" s="491">
        <v>5580.5419999999995</v>
      </c>
    </row>
    <row r="5" spans="1:7" x14ac:dyDescent="0.2">
      <c r="A5" s="1" t="s">
        <v>252</v>
      </c>
      <c r="B5" s="166">
        <v>6132.0410000000002</v>
      </c>
      <c r="C5" s="239"/>
      <c r="D5" s="1" t="s">
        <v>253</v>
      </c>
      <c r="E5" s="166">
        <v>-363.08600000000001</v>
      </c>
    </row>
    <row r="6" spans="1:7" x14ac:dyDescent="0.2">
      <c r="A6" s="1" t="s">
        <v>472</v>
      </c>
      <c r="B6" s="166">
        <v>139.13</v>
      </c>
      <c r="C6" s="239"/>
      <c r="D6" s="1" t="s">
        <v>254</v>
      </c>
      <c r="E6" s="166">
        <v>16.08676000000105</v>
      </c>
    </row>
    <row r="7" spans="1:7" x14ac:dyDescent="0.2">
      <c r="A7" s="1" t="s">
        <v>473</v>
      </c>
      <c r="B7" s="166">
        <v>113.86399999999946</v>
      </c>
      <c r="C7" s="239"/>
      <c r="D7" s="1" t="s">
        <v>474</v>
      </c>
      <c r="E7" s="166">
        <v>1469.972</v>
      </c>
    </row>
    <row r="8" spans="1:7" x14ac:dyDescent="0.2">
      <c r="A8" s="1" t="s">
        <v>475</v>
      </c>
      <c r="B8" s="166">
        <v>-687.827</v>
      </c>
      <c r="C8" s="239"/>
      <c r="D8" s="1" t="s">
        <v>476</v>
      </c>
      <c r="E8" s="166">
        <v>-1762.249</v>
      </c>
    </row>
    <row r="9" spans="1:7" ht="15" x14ac:dyDescent="0.25">
      <c r="A9" s="173" t="s">
        <v>58</v>
      </c>
      <c r="B9" s="431">
        <v>5697.2809999999999</v>
      </c>
      <c r="C9" s="239"/>
      <c r="D9" s="1" t="s">
        <v>256</v>
      </c>
      <c r="E9" s="166">
        <v>27.751999999999999</v>
      </c>
    </row>
    <row r="10" spans="1:7" ht="15" x14ac:dyDescent="0.25">
      <c r="A10" s="1" t="s">
        <v>255</v>
      </c>
      <c r="B10" s="166">
        <v>-116.73900000000049</v>
      </c>
      <c r="C10" s="239"/>
      <c r="D10" s="173" t="s">
        <v>477</v>
      </c>
      <c r="E10" s="431">
        <v>4969.0177600000006</v>
      </c>
      <c r="G10" s="503"/>
    </row>
    <row r="11" spans="1:7" ht="15" x14ac:dyDescent="0.25">
      <c r="A11" s="173" t="s">
        <v>251</v>
      </c>
      <c r="B11" s="431">
        <v>5580.5419999999995</v>
      </c>
      <c r="C11" s="429"/>
      <c r="D11" s="212"/>
      <c r="E11" s="421"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activeCell="F12" sqref="F1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59" t="s">
        <v>479</v>
      </c>
      <c r="B1" s="759"/>
      <c r="C1" s="759"/>
      <c r="D1" s="759"/>
      <c r="E1" s="192"/>
      <c r="F1" s="192"/>
      <c r="G1" s="6"/>
      <c r="H1" s="6"/>
      <c r="I1" s="6"/>
      <c r="J1" s="6"/>
    </row>
    <row r="2" spans="1:10" ht="14.25" customHeight="1" x14ac:dyDescent="0.2">
      <c r="A2" s="759"/>
      <c r="B2" s="759"/>
      <c r="C2" s="759"/>
      <c r="D2" s="759"/>
      <c r="E2" s="192"/>
      <c r="F2" s="192"/>
      <c r="G2" s="6"/>
      <c r="H2" s="6"/>
      <c r="I2" s="6"/>
      <c r="J2" s="6"/>
    </row>
    <row r="3" spans="1:10" ht="14.25" customHeight="1" x14ac:dyDescent="0.2">
      <c r="A3" s="53"/>
      <c r="B3" s="53"/>
      <c r="C3" s="53"/>
      <c r="D3" s="55" t="s">
        <v>257</v>
      </c>
    </row>
    <row r="4" spans="1:10" ht="14.25" customHeight="1" x14ac:dyDescent="0.2">
      <c r="A4" s="193"/>
      <c r="B4" s="193"/>
      <c r="C4" s="194" t="s">
        <v>584</v>
      </c>
      <c r="D4" s="194" t="s">
        <v>585</v>
      </c>
    </row>
    <row r="5" spans="1:10" ht="14.25" customHeight="1" x14ac:dyDescent="0.2">
      <c r="A5" s="754">
        <v>2018</v>
      </c>
      <c r="B5" s="643" t="s">
        <v>586</v>
      </c>
      <c r="C5" s="644">
        <v>13.27</v>
      </c>
      <c r="D5" s="197">
        <v>-4.9426934097421293</v>
      </c>
    </row>
    <row r="6" spans="1:10" ht="14.25" customHeight="1" x14ac:dyDescent="0.2">
      <c r="A6" s="712" t="s">
        <v>508</v>
      </c>
      <c r="B6" s="195" t="s">
        <v>587</v>
      </c>
      <c r="C6" s="716">
        <v>13.92</v>
      </c>
      <c r="D6" s="196">
        <v>4.8982667671439364</v>
      </c>
    </row>
    <row r="7" spans="1:10" ht="14.25" customHeight="1" x14ac:dyDescent="0.2">
      <c r="A7" s="712" t="s">
        <v>508</v>
      </c>
      <c r="B7" s="195" t="s">
        <v>588</v>
      </c>
      <c r="C7" s="716">
        <v>14.61</v>
      </c>
      <c r="D7" s="196">
        <v>4.9568965517241343</v>
      </c>
    </row>
    <row r="8" spans="1:10" ht="14.25" customHeight="1" x14ac:dyDescent="0.2">
      <c r="A8" s="712" t="s">
        <v>508</v>
      </c>
      <c r="B8" s="195" t="s">
        <v>589</v>
      </c>
      <c r="C8" s="716">
        <v>15.33</v>
      </c>
      <c r="D8" s="199">
        <v>4.928131416837787</v>
      </c>
    </row>
    <row r="9" spans="1:10" ht="14.25" customHeight="1" x14ac:dyDescent="0.2">
      <c r="A9" s="754">
        <v>2019</v>
      </c>
      <c r="B9" s="643" t="s">
        <v>590</v>
      </c>
      <c r="C9" s="644">
        <v>14.57</v>
      </c>
      <c r="D9" s="197">
        <v>-4.9575994781474213</v>
      </c>
    </row>
    <row r="10" spans="1:10" ht="14.25" customHeight="1" x14ac:dyDescent="0.2">
      <c r="A10" s="712" t="s">
        <v>508</v>
      </c>
      <c r="B10" s="195" t="s">
        <v>591</v>
      </c>
      <c r="C10" s="716">
        <v>13.86</v>
      </c>
      <c r="D10" s="196">
        <v>-4.8730267673301357</v>
      </c>
    </row>
    <row r="11" spans="1:10" ht="14.25" customHeight="1" x14ac:dyDescent="0.2">
      <c r="A11" s="712" t="s">
        <v>508</v>
      </c>
      <c r="B11" s="195" t="s">
        <v>593</v>
      </c>
      <c r="C11" s="716">
        <v>13.17</v>
      </c>
      <c r="D11" s="196">
        <v>-4.9783549783549752</v>
      </c>
    </row>
    <row r="12" spans="1:10" ht="14.25" customHeight="1" x14ac:dyDescent="0.2">
      <c r="A12" s="712" t="s">
        <v>508</v>
      </c>
      <c r="B12" s="195" t="s">
        <v>594</v>
      </c>
      <c r="C12" s="716">
        <v>12.77</v>
      </c>
      <c r="D12" s="196">
        <v>-3.0372057706909672</v>
      </c>
    </row>
    <row r="13" spans="1:10" ht="14.25" customHeight="1" x14ac:dyDescent="0.2">
      <c r="A13" s="712" t="s">
        <v>508</v>
      </c>
      <c r="B13" s="195" t="s">
        <v>596</v>
      </c>
      <c r="C13" s="716">
        <v>12.15</v>
      </c>
      <c r="D13" s="196">
        <v>-4.8551292090837839</v>
      </c>
    </row>
    <row r="14" spans="1:10" ht="14.25" customHeight="1" x14ac:dyDescent="0.2">
      <c r="A14" s="713" t="s">
        <v>508</v>
      </c>
      <c r="B14" s="198" t="s">
        <v>598</v>
      </c>
      <c r="C14" s="629">
        <v>12.74</v>
      </c>
      <c r="D14" s="199">
        <v>4.8559670781892992</v>
      </c>
    </row>
    <row r="15" spans="1:10" ht="14.25" customHeight="1" x14ac:dyDescent="0.2">
      <c r="A15" s="754">
        <v>2020</v>
      </c>
      <c r="B15" s="643" t="s">
        <v>615</v>
      </c>
      <c r="C15" s="644">
        <v>13.37</v>
      </c>
      <c r="D15" s="197">
        <v>4.9450549450549373</v>
      </c>
    </row>
    <row r="16" spans="1:10" ht="14.25" customHeight="1" x14ac:dyDescent="0.2">
      <c r="A16" s="712" t="s">
        <v>508</v>
      </c>
      <c r="B16" s="195" t="s">
        <v>621</v>
      </c>
      <c r="C16" s="716">
        <v>12.71</v>
      </c>
      <c r="D16" s="196">
        <v>-4.9364248317127783</v>
      </c>
      <c r="F16" s="3" t="s">
        <v>369</v>
      </c>
    </row>
    <row r="17" spans="1:4" ht="14.25" customHeight="1" x14ac:dyDescent="0.2">
      <c r="A17" s="712" t="s">
        <v>508</v>
      </c>
      <c r="B17" s="195" t="s">
        <v>622</v>
      </c>
      <c r="C17" s="716">
        <v>12.09</v>
      </c>
      <c r="D17" s="196">
        <v>-4.8780487804878128</v>
      </c>
    </row>
    <row r="18" spans="1:4" ht="14.25" customHeight="1" x14ac:dyDescent="0.2">
      <c r="A18" s="713" t="s">
        <v>508</v>
      </c>
      <c r="B18" s="198" t="s">
        <v>624</v>
      </c>
      <c r="C18" s="629">
        <v>12.68</v>
      </c>
      <c r="D18" s="199">
        <v>4.8800661703887496</v>
      </c>
    </row>
    <row r="19" spans="1:4" ht="14.25" customHeight="1" x14ac:dyDescent="0.2">
      <c r="A19" s="754">
        <v>2021</v>
      </c>
      <c r="B19" s="643" t="s">
        <v>625</v>
      </c>
      <c r="C19" s="644">
        <v>13.3</v>
      </c>
      <c r="D19" s="197">
        <v>4.8895899053627838</v>
      </c>
    </row>
    <row r="20" spans="1:4" ht="14.25" customHeight="1" x14ac:dyDescent="0.2">
      <c r="A20" s="712" t="s">
        <v>508</v>
      </c>
      <c r="B20" s="195" t="s">
        <v>626</v>
      </c>
      <c r="C20" s="716">
        <v>13.96</v>
      </c>
      <c r="D20" s="196">
        <v>4.9624060150375948</v>
      </c>
    </row>
    <row r="21" spans="1:4" ht="14.25" customHeight="1" x14ac:dyDescent="0.2">
      <c r="A21" s="712" t="s">
        <v>508</v>
      </c>
      <c r="B21" s="195" t="s">
        <v>631</v>
      </c>
      <c r="C21" s="716">
        <v>14.64</v>
      </c>
      <c r="D21" s="196">
        <v>4.871060171919769</v>
      </c>
    </row>
    <row r="22" spans="1:4" ht="14.25" customHeight="1" x14ac:dyDescent="0.2">
      <c r="A22" s="712" t="s">
        <v>508</v>
      </c>
      <c r="B22" s="195" t="s">
        <v>638</v>
      </c>
      <c r="C22" s="716">
        <v>15.37</v>
      </c>
      <c r="D22" s="196">
        <v>4.9863387978141978</v>
      </c>
    </row>
    <row r="23" spans="1:4" ht="14.25" customHeight="1" x14ac:dyDescent="0.2">
      <c r="A23" s="712" t="s">
        <v>508</v>
      </c>
      <c r="B23" s="195" t="s">
        <v>643</v>
      </c>
      <c r="C23" s="716">
        <v>16.12</v>
      </c>
      <c r="D23" s="196">
        <v>4.8796356538711896</v>
      </c>
    </row>
    <row r="24" spans="1:4" ht="14.25" customHeight="1" x14ac:dyDescent="0.2">
      <c r="A24" s="713" t="s">
        <v>508</v>
      </c>
      <c r="B24" s="198" t="s">
        <v>660</v>
      </c>
      <c r="C24" s="629">
        <v>16.920000000000002</v>
      </c>
      <c r="D24" s="199">
        <v>4.9627791563275476</v>
      </c>
    </row>
    <row r="25" spans="1:4" ht="14.25" customHeight="1" x14ac:dyDescent="0.2">
      <c r="A25" s="754">
        <v>2022</v>
      </c>
      <c r="B25" s="643" t="s">
        <v>670</v>
      </c>
      <c r="C25" s="644">
        <v>17.75</v>
      </c>
      <c r="D25" s="197">
        <v>4.905437352245853</v>
      </c>
    </row>
    <row r="26" spans="1:4" ht="14.25" customHeight="1" x14ac:dyDescent="0.2">
      <c r="A26" s="712" t="s">
        <v>508</v>
      </c>
      <c r="B26" s="195" t="s">
        <v>675</v>
      </c>
      <c r="C26" s="716">
        <v>18.63</v>
      </c>
      <c r="D26" s="196">
        <v>4.9577464788732337</v>
      </c>
    </row>
    <row r="27" spans="1:4" ht="14.25" customHeight="1" x14ac:dyDescent="0.2">
      <c r="A27" s="713" t="s">
        <v>508</v>
      </c>
      <c r="B27" s="198" t="s">
        <v>687</v>
      </c>
      <c r="C27" s="629">
        <v>19.55</v>
      </c>
      <c r="D27" s="199">
        <v>4.9382716049382811</v>
      </c>
    </row>
    <row r="28" spans="1:4" ht="14.25" customHeight="1" x14ac:dyDescent="0.2">
      <c r="A28" s="645" t="s">
        <v>258</v>
      </c>
      <c r="B28"/>
      <c r="C28"/>
      <c r="D28" s="79" t="s">
        <v>569</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577</v>
      </c>
      <c r="B1" s="53"/>
      <c r="C1" s="53"/>
      <c r="D1" s="53"/>
      <c r="E1" s="53"/>
      <c r="F1" s="6"/>
    </row>
    <row r="2" spans="1:6" x14ac:dyDescent="0.2">
      <c r="A2" s="54"/>
      <c r="B2" s="54"/>
      <c r="C2" s="54"/>
      <c r="D2" s="54"/>
      <c r="E2" s="54"/>
      <c r="F2" s="55" t="s">
        <v>105</v>
      </c>
    </row>
    <row r="3" spans="1:6" ht="14.65" customHeight="1" x14ac:dyDescent="0.2">
      <c r="A3" s="56"/>
      <c r="B3" s="761" t="s">
        <v>688</v>
      </c>
      <c r="C3" s="763" t="s">
        <v>420</v>
      </c>
      <c r="D3" s="761" t="s">
        <v>629</v>
      </c>
      <c r="E3" s="763" t="s">
        <v>420</v>
      </c>
      <c r="F3" s="765" t="s">
        <v>689</v>
      </c>
    </row>
    <row r="4" spans="1:6" ht="14.65" customHeight="1" x14ac:dyDescent="0.2">
      <c r="A4" s="501"/>
      <c r="B4" s="762"/>
      <c r="C4" s="764"/>
      <c r="D4" s="762"/>
      <c r="E4" s="764"/>
      <c r="F4" s="766"/>
    </row>
    <row r="5" spans="1:6" x14ac:dyDescent="0.2">
      <c r="A5" s="3" t="s">
        <v>107</v>
      </c>
      <c r="B5" s="95">
        <v>3375.7267602942579</v>
      </c>
      <c r="C5" s="187">
        <v>2.8816113807221191</v>
      </c>
      <c r="D5" s="95">
        <v>3099.8440336295016</v>
      </c>
      <c r="E5" s="187">
        <v>2.7968261424149707</v>
      </c>
      <c r="F5" s="187">
        <v>8.8998905645499402</v>
      </c>
    </row>
    <row r="6" spans="1:6" x14ac:dyDescent="0.2">
      <c r="A6" s="3" t="s">
        <v>108</v>
      </c>
      <c r="B6" s="95">
        <v>49639.424498423614</v>
      </c>
      <c r="C6" s="187">
        <v>42.373551156339765</v>
      </c>
      <c r="D6" s="95">
        <v>45689.524218973907</v>
      </c>
      <c r="E6" s="187">
        <v>41.223253293975667</v>
      </c>
      <c r="F6" s="187">
        <v>8.6450895406991251</v>
      </c>
    </row>
    <row r="7" spans="1:6" x14ac:dyDescent="0.2">
      <c r="A7" s="3" t="s">
        <v>109</v>
      </c>
      <c r="B7" s="95">
        <v>29365.525772464589</v>
      </c>
      <c r="C7" s="187">
        <v>25.06720456825316</v>
      </c>
      <c r="D7" s="95">
        <v>27915.389477387547</v>
      </c>
      <c r="E7" s="187">
        <v>25.186586879546489</v>
      </c>
      <c r="F7" s="187">
        <v>5.1947557323235749</v>
      </c>
    </row>
    <row r="8" spans="1:6" x14ac:dyDescent="0.2">
      <c r="A8" s="3" t="s">
        <v>110</v>
      </c>
      <c r="B8" s="95">
        <v>14713.667113791986</v>
      </c>
      <c r="C8" s="187">
        <v>12.559982966027702</v>
      </c>
      <c r="D8" s="95">
        <v>15174</v>
      </c>
      <c r="E8" s="187">
        <v>13.690701669049568</v>
      </c>
      <c r="F8" s="187">
        <v>-3.0336950455253349</v>
      </c>
    </row>
    <row r="9" spans="1:6" x14ac:dyDescent="0.2">
      <c r="A9" s="3" t="s">
        <v>111</v>
      </c>
      <c r="B9" s="95">
        <v>19429.429420310327</v>
      </c>
      <c r="C9" s="187">
        <v>16.585484819755671</v>
      </c>
      <c r="D9" s="95">
        <v>18133.875130600936</v>
      </c>
      <c r="E9" s="187">
        <v>16.361241236118008</v>
      </c>
      <c r="F9" s="187">
        <v>7.1443873986048443</v>
      </c>
    </row>
    <row r="10" spans="1:6" x14ac:dyDescent="0.2">
      <c r="A10" s="3" t="s">
        <v>112</v>
      </c>
      <c r="B10" s="95">
        <v>547.42269155440908</v>
      </c>
      <c r="C10" s="187">
        <v>0.46729476941173237</v>
      </c>
      <c r="D10" s="95">
        <v>539.72217445304284</v>
      </c>
      <c r="E10" s="187">
        <v>0.48696291515798967</v>
      </c>
      <c r="F10" s="187">
        <v>1.4267557395006027</v>
      </c>
    </row>
    <row r="11" spans="1:6" x14ac:dyDescent="0.2">
      <c r="A11" s="3" t="s">
        <v>113</v>
      </c>
      <c r="B11" s="95">
        <v>75.99377987962157</v>
      </c>
      <c r="C11" s="187">
        <v>6.4870339489834922E-2</v>
      </c>
      <c r="D11" s="95">
        <v>281.9934651762685</v>
      </c>
      <c r="E11" s="187">
        <v>0.25442786373730136</v>
      </c>
      <c r="F11" s="187">
        <v>-73.051226618985879</v>
      </c>
    </row>
    <row r="12" spans="1:6" x14ac:dyDescent="0.2">
      <c r="A12" s="60" t="s">
        <v>114</v>
      </c>
      <c r="B12" s="471">
        <v>117147.19003671882</v>
      </c>
      <c r="C12" s="472">
        <v>100</v>
      </c>
      <c r="D12" s="471">
        <v>110834.34850022121</v>
      </c>
      <c r="E12" s="472">
        <v>100</v>
      </c>
      <c r="F12" s="472">
        <v>5.695744705428579</v>
      </c>
    </row>
    <row r="13" spans="1:6" x14ac:dyDescent="0.2">
      <c r="A13" s="728" t="s">
        <v>690</v>
      </c>
      <c r="B13" s="3"/>
      <c r="C13" s="3"/>
      <c r="D13" s="3"/>
      <c r="E13" s="3"/>
      <c r="F13" s="55" t="s">
        <v>569</v>
      </c>
    </row>
    <row r="14" spans="1:6" x14ac:dyDescent="0.2">
      <c r="A14" s="473"/>
      <c r="B14" s="1"/>
      <c r="C14" s="1"/>
      <c r="D14" s="1"/>
      <c r="E14" s="1"/>
      <c r="F14" s="1"/>
    </row>
    <row r="15" spans="1:6" x14ac:dyDescent="0.2">
      <c r="A15" s="50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B5" sqref="B5"/>
    </sheetView>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681</v>
      </c>
      <c r="B1" s="53"/>
      <c r="C1" s="53"/>
      <c r="D1" s="6"/>
      <c r="E1" s="6"/>
      <c r="F1" s="6"/>
    </row>
    <row r="2" spans="1:6" x14ac:dyDescent="0.2">
      <c r="A2" s="54"/>
      <c r="B2" s="54"/>
      <c r="C2" s="54"/>
      <c r="D2" s="65"/>
      <c r="E2" s="65"/>
      <c r="F2" s="55" t="s">
        <v>259</v>
      </c>
    </row>
    <row r="3" spans="1:6" x14ac:dyDescent="0.2">
      <c r="A3" s="56"/>
      <c r="B3" s="772" t="s">
        <v>260</v>
      </c>
      <c r="C3" s="772"/>
      <c r="D3" s="772"/>
      <c r="E3" s="771" t="s">
        <v>261</v>
      </c>
      <c r="F3" s="771"/>
    </row>
    <row r="4" spans="1:6" x14ac:dyDescent="0.2">
      <c r="A4" s="66"/>
      <c r="B4" s="201" t="s">
        <v>695</v>
      </c>
      <c r="C4" s="202" t="s">
        <v>691</v>
      </c>
      <c r="D4" s="201" t="s">
        <v>696</v>
      </c>
      <c r="E4" s="185" t="s">
        <v>262</v>
      </c>
      <c r="F4" s="184" t="s">
        <v>263</v>
      </c>
    </row>
    <row r="5" spans="1:6" x14ac:dyDescent="0.2">
      <c r="A5" s="430" t="s">
        <v>482</v>
      </c>
      <c r="B5" s="90">
        <v>200.72754374193548</v>
      </c>
      <c r="C5" s="90">
        <v>211.37416916333333</v>
      </c>
      <c r="D5" s="90">
        <v>140.52117417419359</v>
      </c>
      <c r="E5" s="90">
        <v>-5.0368621026588078</v>
      </c>
      <c r="F5" s="90">
        <v>42.845051588530389</v>
      </c>
    </row>
    <row r="6" spans="1:6" x14ac:dyDescent="0.2">
      <c r="A6" s="66" t="s">
        <v>481</v>
      </c>
      <c r="B6" s="97">
        <v>197.14236209677421</v>
      </c>
      <c r="C6" s="199">
        <v>203.62207250000003</v>
      </c>
      <c r="D6" s="97">
        <v>126.36913876774196</v>
      </c>
      <c r="E6" s="97">
        <v>-3.1822239719251568</v>
      </c>
      <c r="F6" s="97">
        <v>56.005148107489056</v>
      </c>
    </row>
    <row r="7" spans="1:6" x14ac:dyDescent="0.2">
      <c r="F7" s="55" t="s">
        <v>569</v>
      </c>
    </row>
    <row r="8" spans="1:6" x14ac:dyDescent="0.2">
      <c r="A8" s="645" t="s">
        <v>680</v>
      </c>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activeCell="B4" sqref="B4"/>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59" t="s">
        <v>682</v>
      </c>
      <c r="B1" s="759"/>
      <c r="C1" s="759"/>
      <c r="D1" s="3"/>
      <c r="E1" s="3"/>
    </row>
    <row r="2" spans="1:38" x14ac:dyDescent="0.2">
      <c r="A2" s="760"/>
      <c r="B2" s="759"/>
      <c r="C2" s="759"/>
      <c r="D2" s="3"/>
      <c r="E2" s="55" t="s">
        <v>259</v>
      </c>
    </row>
    <row r="3" spans="1:38" x14ac:dyDescent="0.2">
      <c r="A3" s="57"/>
      <c r="B3" s="203" t="s">
        <v>264</v>
      </c>
      <c r="C3" s="203" t="s">
        <v>265</v>
      </c>
      <c r="D3" s="203" t="s">
        <v>266</v>
      </c>
      <c r="E3" s="203" t="s">
        <v>267</v>
      </c>
    </row>
    <row r="4" spans="1:38" x14ac:dyDescent="0.2">
      <c r="A4" s="204" t="s">
        <v>268</v>
      </c>
      <c r="B4" s="205">
        <v>200.72754374193548</v>
      </c>
      <c r="C4" s="206">
        <v>34.837011723806981</v>
      </c>
      <c r="D4" s="206">
        <v>47.411314056838165</v>
      </c>
      <c r="E4" s="206">
        <v>118.47921796129033</v>
      </c>
      <c r="F4" s="621"/>
      <c r="G4" s="621"/>
      <c r="H4" s="621"/>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269</v>
      </c>
      <c r="B5" s="208">
        <v>187.23225806451612</v>
      </c>
      <c r="C5" s="92">
        <v>29.894226077527787</v>
      </c>
      <c r="D5" s="92">
        <v>35.899967470859266</v>
      </c>
      <c r="E5" s="92">
        <v>121.43806451612906</v>
      </c>
      <c r="F5" s="621"/>
      <c r="G5" s="621"/>
      <c r="M5" s="622"/>
      <c r="N5" s="622"/>
      <c r="O5" s="622"/>
      <c r="P5" s="622"/>
      <c r="Q5" s="622"/>
      <c r="R5" s="622"/>
      <c r="S5" s="622"/>
      <c r="T5" s="622"/>
      <c r="U5" s="622"/>
      <c r="V5" s="622"/>
      <c r="W5" s="622"/>
      <c r="X5" s="622"/>
      <c r="Y5" s="622"/>
      <c r="Z5" s="622"/>
      <c r="AA5" s="622"/>
      <c r="AB5" s="622"/>
      <c r="AC5" s="622"/>
      <c r="AD5" s="622"/>
      <c r="AE5" s="283"/>
      <c r="AF5" s="283"/>
      <c r="AG5" s="283"/>
      <c r="AH5" s="283"/>
      <c r="AI5" s="283"/>
      <c r="AJ5" s="283"/>
      <c r="AK5" s="283"/>
      <c r="AL5" s="283"/>
    </row>
    <row r="6" spans="1:38" x14ac:dyDescent="0.2">
      <c r="A6" s="207" t="s">
        <v>270</v>
      </c>
      <c r="B6" s="208">
        <v>206</v>
      </c>
      <c r="C6" s="92">
        <v>34.333333333333336</v>
      </c>
      <c r="D6" s="92">
        <v>48.930731182795704</v>
      </c>
      <c r="E6" s="92">
        <v>122.73593548387096</v>
      </c>
      <c r="F6" s="621"/>
      <c r="G6" s="621"/>
      <c r="M6" s="622"/>
      <c r="N6" s="622"/>
      <c r="O6" s="622"/>
      <c r="P6" s="622"/>
      <c r="Q6" s="622"/>
      <c r="R6" s="622"/>
      <c r="S6" s="622"/>
      <c r="T6" s="622"/>
      <c r="U6" s="622"/>
      <c r="V6" s="622"/>
      <c r="W6" s="622"/>
      <c r="X6" s="622"/>
      <c r="Y6" s="622"/>
      <c r="Z6" s="622"/>
      <c r="AA6" s="622"/>
      <c r="AB6" s="622"/>
      <c r="AC6" s="622"/>
      <c r="AD6" s="622"/>
      <c r="AE6" s="283"/>
      <c r="AF6" s="283"/>
      <c r="AG6" s="283"/>
      <c r="AH6" s="283"/>
      <c r="AI6" s="283"/>
      <c r="AJ6" s="283"/>
      <c r="AK6" s="283"/>
      <c r="AL6" s="283"/>
    </row>
    <row r="7" spans="1:38" x14ac:dyDescent="0.2">
      <c r="A7" s="207" t="s">
        <v>233</v>
      </c>
      <c r="B7" s="208">
        <v>195.50790322580644</v>
      </c>
      <c r="C7" s="92">
        <v>33.931123700346575</v>
      </c>
      <c r="D7" s="92">
        <v>45.55287629965342</v>
      </c>
      <c r="E7" s="92">
        <v>116.02390322580645</v>
      </c>
      <c r="F7" s="621"/>
      <c r="G7" s="621"/>
      <c r="N7" s="622"/>
      <c r="O7" s="622"/>
      <c r="P7" s="622"/>
      <c r="Q7" s="622"/>
      <c r="R7" s="622"/>
      <c r="S7" s="622"/>
      <c r="T7" s="622"/>
      <c r="U7" s="622"/>
      <c r="V7" s="622"/>
      <c r="W7" s="622"/>
      <c r="X7" s="622"/>
      <c r="Y7" s="622"/>
      <c r="Z7" s="622"/>
      <c r="AA7" s="622"/>
      <c r="AB7" s="622"/>
      <c r="AC7" s="622"/>
      <c r="AD7" s="622"/>
      <c r="AE7" s="283"/>
      <c r="AF7" s="283"/>
      <c r="AG7" s="283"/>
      <c r="AH7" s="283"/>
      <c r="AI7" s="283"/>
      <c r="AJ7" s="283"/>
      <c r="AK7" s="283"/>
      <c r="AL7" s="283"/>
    </row>
    <row r="8" spans="1:38" x14ac:dyDescent="0.2">
      <c r="A8" s="207" t="s">
        <v>271</v>
      </c>
      <c r="B8" s="208">
        <v>170.86516129032259</v>
      </c>
      <c r="C8" s="92">
        <v>28.477526881720433</v>
      </c>
      <c r="D8" s="92">
        <v>36.302150537634418</v>
      </c>
      <c r="E8" s="92">
        <v>106.08548387096774</v>
      </c>
      <c r="F8" s="621"/>
      <c r="G8" s="621"/>
      <c r="N8" s="622"/>
      <c r="O8" s="622"/>
      <c r="P8" s="622"/>
      <c r="Q8" s="622"/>
      <c r="R8" s="622"/>
      <c r="S8" s="622"/>
      <c r="T8" s="622"/>
      <c r="U8" s="622"/>
      <c r="V8" s="622"/>
      <c r="W8" s="622"/>
      <c r="X8" s="622"/>
      <c r="Y8" s="622"/>
      <c r="Z8" s="622"/>
      <c r="AA8" s="622"/>
      <c r="AB8" s="622"/>
      <c r="AC8" s="622"/>
      <c r="AD8" s="622"/>
      <c r="AE8" s="283"/>
      <c r="AF8" s="283"/>
      <c r="AG8" s="283"/>
      <c r="AH8" s="283"/>
      <c r="AI8" s="283"/>
      <c r="AJ8" s="283"/>
      <c r="AK8" s="283"/>
      <c r="AL8" s="283"/>
    </row>
    <row r="9" spans="1:38" x14ac:dyDescent="0.2">
      <c r="A9" s="207" t="s">
        <v>272</v>
      </c>
      <c r="B9" s="208">
        <v>181.2547741935484</v>
      </c>
      <c r="C9" s="92">
        <v>28.939837896448907</v>
      </c>
      <c r="D9" s="92">
        <v>36.96987178097045</v>
      </c>
      <c r="E9" s="92">
        <v>115.34506451612904</v>
      </c>
      <c r="F9" s="621"/>
      <c r="G9" s="621"/>
    </row>
    <row r="10" spans="1:38" x14ac:dyDescent="0.2">
      <c r="A10" s="207" t="s">
        <v>273</v>
      </c>
      <c r="B10" s="208">
        <v>183.02519354838711</v>
      </c>
      <c r="C10" s="92">
        <v>36.605038709677423</v>
      </c>
      <c r="D10" s="92">
        <v>40.683896774193563</v>
      </c>
      <c r="E10" s="92">
        <v>105.73625806451612</v>
      </c>
      <c r="F10" s="621"/>
      <c r="G10" s="621"/>
    </row>
    <row r="11" spans="1:38" x14ac:dyDescent="0.2">
      <c r="A11" s="207" t="s">
        <v>274</v>
      </c>
      <c r="B11" s="208">
        <v>230.13190322580644</v>
      </c>
      <c r="C11" s="92">
        <v>46.026380645161289</v>
      </c>
      <c r="D11" s="92">
        <v>62.818490322580622</v>
      </c>
      <c r="E11" s="92">
        <v>121.28703225806453</v>
      </c>
      <c r="F11" s="621"/>
      <c r="G11" s="621"/>
    </row>
    <row r="12" spans="1:38" x14ac:dyDescent="0.2">
      <c r="A12" s="207" t="s">
        <v>275</v>
      </c>
      <c r="B12" s="208">
        <v>189.50322580645161</v>
      </c>
      <c r="C12" s="92">
        <v>31.583870967741934</v>
      </c>
      <c r="D12" s="92">
        <v>54.365000000000009</v>
      </c>
      <c r="E12" s="92">
        <v>103.55435483870967</v>
      </c>
      <c r="F12" s="621"/>
      <c r="G12" s="621"/>
    </row>
    <row r="13" spans="1:38" x14ac:dyDescent="0.2">
      <c r="A13" s="207" t="s">
        <v>276</v>
      </c>
      <c r="B13" s="208">
        <v>173.23448387096775</v>
      </c>
      <c r="C13" s="92">
        <v>31.239005288207302</v>
      </c>
      <c r="D13" s="92">
        <v>37.388930195663683</v>
      </c>
      <c r="E13" s="92">
        <v>104.60654838709677</v>
      </c>
      <c r="F13" s="621"/>
      <c r="G13" s="621"/>
    </row>
    <row r="14" spans="1:38" x14ac:dyDescent="0.2">
      <c r="A14" s="207" t="s">
        <v>205</v>
      </c>
      <c r="B14" s="208">
        <v>200.92580645161291</v>
      </c>
      <c r="C14" s="92">
        <v>33.487634408602155</v>
      </c>
      <c r="D14" s="92">
        <v>56.300043010752709</v>
      </c>
      <c r="E14" s="92">
        <v>111.13812903225805</v>
      </c>
      <c r="F14" s="621"/>
      <c r="G14" s="621"/>
    </row>
    <row r="15" spans="1:38" x14ac:dyDescent="0.2">
      <c r="A15" s="207" t="s">
        <v>277</v>
      </c>
      <c r="B15" s="208">
        <v>234.41612903225806</v>
      </c>
      <c r="C15" s="92">
        <v>45.370863683662847</v>
      </c>
      <c r="D15" s="92">
        <v>72.241200832466205</v>
      </c>
      <c r="E15" s="92">
        <v>116.804064516129</v>
      </c>
      <c r="F15" s="621"/>
      <c r="G15" s="621"/>
    </row>
    <row r="16" spans="1:38" x14ac:dyDescent="0.2">
      <c r="A16" s="207" t="s">
        <v>234</v>
      </c>
      <c r="B16" s="209">
        <v>201.65254838709677</v>
      </c>
      <c r="C16" s="196">
        <v>33.608758064516131</v>
      </c>
      <c r="D16" s="196">
        <v>69.129887096774212</v>
      </c>
      <c r="E16" s="196">
        <v>98.913903225806436</v>
      </c>
      <c r="F16" s="621"/>
      <c r="G16" s="621"/>
    </row>
    <row r="17" spans="1:13" x14ac:dyDescent="0.2">
      <c r="A17" s="207" t="s">
        <v>235</v>
      </c>
      <c r="B17" s="208">
        <v>230.94516129032257</v>
      </c>
      <c r="C17" s="92">
        <v>44.699063475546303</v>
      </c>
      <c r="D17" s="92">
        <v>71.534226847034319</v>
      </c>
      <c r="E17" s="92">
        <v>114.71187096774194</v>
      </c>
      <c r="F17" s="621"/>
      <c r="G17" s="621"/>
    </row>
    <row r="18" spans="1:13" x14ac:dyDescent="0.2">
      <c r="A18" s="207" t="s">
        <v>278</v>
      </c>
      <c r="B18" s="208">
        <v>122.38970967741935</v>
      </c>
      <c r="C18" s="92">
        <v>26.019859537719075</v>
      </c>
      <c r="D18" s="92">
        <v>23.626527559055102</v>
      </c>
      <c r="E18" s="92">
        <v>72.74332258064517</v>
      </c>
      <c r="F18" s="621"/>
      <c r="G18" s="621"/>
    </row>
    <row r="19" spans="1:13" x14ac:dyDescent="0.2">
      <c r="A19" s="3" t="s">
        <v>279</v>
      </c>
      <c r="B19" s="208">
        <v>210.17096774193547</v>
      </c>
      <c r="C19" s="92">
        <v>39.30026226068712</v>
      </c>
      <c r="D19" s="92">
        <v>48.598318384474155</v>
      </c>
      <c r="E19" s="92">
        <v>122.2723870967742</v>
      </c>
      <c r="F19" s="621"/>
      <c r="G19" s="621"/>
    </row>
    <row r="20" spans="1:13" x14ac:dyDescent="0.2">
      <c r="A20" s="3" t="s">
        <v>206</v>
      </c>
      <c r="B20" s="208">
        <v>201.16032258064519</v>
      </c>
      <c r="C20" s="92">
        <v>36.274812268640936</v>
      </c>
      <c r="D20" s="92">
        <v>47.839994182971985</v>
      </c>
      <c r="E20" s="92">
        <v>117.04551612903226</v>
      </c>
      <c r="F20" s="621"/>
      <c r="G20" s="621"/>
    </row>
    <row r="21" spans="1:13" x14ac:dyDescent="0.2">
      <c r="A21" s="3" t="s">
        <v>280</v>
      </c>
      <c r="B21" s="208">
        <v>198.75338709677419</v>
      </c>
      <c r="C21" s="92">
        <v>34.494389496134367</v>
      </c>
      <c r="D21" s="92">
        <v>52.375836310317247</v>
      </c>
      <c r="E21" s="92">
        <v>111.88316129032258</v>
      </c>
      <c r="F21" s="621"/>
      <c r="G21" s="621"/>
    </row>
    <row r="22" spans="1:13" x14ac:dyDescent="0.2">
      <c r="A22" s="195" t="s">
        <v>281</v>
      </c>
      <c r="B22" s="208">
        <v>193.78525806451611</v>
      </c>
      <c r="C22" s="92">
        <v>33.632152226073046</v>
      </c>
      <c r="D22" s="92">
        <v>46.599912290055968</v>
      </c>
      <c r="E22" s="92">
        <v>113.5531935483871</v>
      </c>
      <c r="F22" s="621"/>
      <c r="G22" s="621"/>
    </row>
    <row r="23" spans="1:13" x14ac:dyDescent="0.2">
      <c r="A23" s="195" t="s">
        <v>282</v>
      </c>
      <c r="B23" s="210">
        <v>179.04193548387099</v>
      </c>
      <c r="C23" s="211">
        <v>26.014640198511174</v>
      </c>
      <c r="D23" s="211">
        <v>46.305004962779165</v>
      </c>
      <c r="E23" s="211">
        <v>106.72229032258065</v>
      </c>
      <c r="F23" s="621"/>
      <c r="G23" s="621"/>
    </row>
    <row r="24" spans="1:13" x14ac:dyDescent="0.2">
      <c r="A24" s="195" t="s">
        <v>283</v>
      </c>
      <c r="B24" s="210">
        <v>134</v>
      </c>
      <c r="C24" s="211">
        <v>20.440677966101696</v>
      </c>
      <c r="D24" s="211">
        <v>54.938322033898295</v>
      </c>
      <c r="E24" s="211">
        <v>58.621000000000002</v>
      </c>
      <c r="F24" s="621"/>
      <c r="G24" s="621"/>
    </row>
    <row r="25" spans="1:13" x14ac:dyDescent="0.2">
      <c r="A25" s="195" t="s">
        <v>544</v>
      </c>
      <c r="B25" s="210">
        <v>223.34838709677419</v>
      </c>
      <c r="C25" s="211">
        <v>38.762943215142627</v>
      </c>
      <c r="D25" s="211">
        <v>65.8709277525993</v>
      </c>
      <c r="E25" s="211">
        <v>118.71451612903226</v>
      </c>
      <c r="F25" s="621"/>
      <c r="G25" s="621"/>
    </row>
    <row r="26" spans="1:13" x14ac:dyDescent="0.2">
      <c r="A26" s="3" t="s">
        <v>284</v>
      </c>
      <c r="B26" s="210">
        <v>158.27699999999999</v>
      </c>
      <c r="C26" s="211">
        <v>29.596512195121949</v>
      </c>
      <c r="D26" s="211">
        <v>15.403132966168339</v>
      </c>
      <c r="E26" s="211">
        <v>113.2773548387097</v>
      </c>
      <c r="F26" s="621"/>
      <c r="G26" s="621"/>
    </row>
    <row r="27" spans="1:13" x14ac:dyDescent="0.2">
      <c r="A27" s="195" t="s">
        <v>236</v>
      </c>
      <c r="B27" s="210">
        <v>198.85483870967741</v>
      </c>
      <c r="C27" s="211">
        <v>37.184238132703904</v>
      </c>
      <c r="D27" s="211">
        <v>45.740052189876742</v>
      </c>
      <c r="E27" s="211">
        <v>115.93054838709676</v>
      </c>
      <c r="F27" s="621"/>
      <c r="G27" s="621"/>
    </row>
    <row r="28" spans="1:13" x14ac:dyDescent="0.2">
      <c r="A28" s="195" t="s">
        <v>546</v>
      </c>
      <c r="B28" s="208">
        <v>192.13509677419353</v>
      </c>
      <c r="C28" s="92">
        <v>33.345760597174085</v>
      </c>
      <c r="D28" s="92">
        <v>46.084432951212996</v>
      </c>
      <c r="E28" s="92">
        <v>112.70490322580645</v>
      </c>
      <c r="F28" s="621"/>
      <c r="G28" s="621"/>
    </row>
    <row r="29" spans="1:13" x14ac:dyDescent="0.2">
      <c r="A29" s="3" t="s">
        <v>285</v>
      </c>
      <c r="B29" s="210">
        <v>172.9776129032258</v>
      </c>
      <c r="C29" s="211">
        <v>27.618274329086471</v>
      </c>
      <c r="D29" s="211">
        <v>38.31153212252643</v>
      </c>
      <c r="E29" s="211">
        <v>107.0478064516129</v>
      </c>
      <c r="F29" s="621"/>
      <c r="G29" s="621"/>
    </row>
    <row r="30" spans="1:13" x14ac:dyDescent="0.2">
      <c r="A30" s="3" t="s">
        <v>237</v>
      </c>
      <c r="B30" s="208">
        <v>208.74025806451618</v>
      </c>
      <c r="C30" s="92">
        <v>41.74805161290324</v>
      </c>
      <c r="D30" s="92">
        <v>46.597625806451646</v>
      </c>
      <c r="E30" s="92">
        <v>120.3945806451613</v>
      </c>
      <c r="F30" s="621"/>
      <c r="G30" s="621"/>
    </row>
    <row r="31" spans="1:13" x14ac:dyDescent="0.2">
      <c r="A31" s="655" t="s">
        <v>286</v>
      </c>
      <c r="B31" s="656">
        <v>194.82028272197297</v>
      </c>
      <c r="C31" s="656">
        <v>34.31140031210861</v>
      </c>
      <c r="D31" s="656">
        <v>44.348269506638538</v>
      </c>
      <c r="E31" s="656">
        <v>116.16061290322583</v>
      </c>
      <c r="F31" s="621"/>
      <c r="G31" s="621"/>
    </row>
    <row r="32" spans="1:13" x14ac:dyDescent="0.2">
      <c r="A32" s="654" t="s">
        <v>287</v>
      </c>
      <c r="B32" s="653">
        <v>200.11986021359286</v>
      </c>
      <c r="C32" s="653">
        <v>34.675026179270297</v>
      </c>
      <c r="D32" s="653">
        <v>47.473106627633676</v>
      </c>
      <c r="E32" s="653">
        <v>117.97172740668888</v>
      </c>
      <c r="F32" s="621"/>
      <c r="G32" s="621"/>
      <c r="M32" s="622"/>
    </row>
    <row r="33" spans="1:13" x14ac:dyDescent="0.2">
      <c r="A33" s="652" t="s">
        <v>288</v>
      </c>
      <c r="B33" s="657">
        <v>-0.60768352834261918</v>
      </c>
      <c r="C33" s="657">
        <v>-0.16198554453668379</v>
      </c>
      <c r="D33" s="657">
        <v>6.1792570795510926E-2</v>
      </c>
      <c r="E33" s="657">
        <v>-0.50749055460144632</v>
      </c>
      <c r="F33" s="621"/>
      <c r="G33" s="621"/>
      <c r="M33" s="622"/>
    </row>
    <row r="34" spans="1:13" x14ac:dyDescent="0.2">
      <c r="A34" s="80"/>
      <c r="B34" s="3"/>
      <c r="C34" s="3"/>
      <c r="D34" s="3"/>
      <c r="E34" s="55" t="s">
        <v>569</v>
      </c>
    </row>
    <row r="35" spans="1:13" s="1" customFormat="1" ht="14.25" customHeight="1" x14ac:dyDescent="0.2">
      <c r="A35" s="793" t="s">
        <v>679</v>
      </c>
      <c r="B35" s="793"/>
      <c r="C35" s="793"/>
      <c r="D35" s="793"/>
      <c r="E35" s="793"/>
    </row>
    <row r="36" spans="1:13" s="1" customFormat="1" x14ac:dyDescent="0.2">
      <c r="A36" s="793"/>
      <c r="B36" s="793"/>
      <c r="C36" s="793"/>
      <c r="D36" s="793"/>
      <c r="E36" s="793"/>
    </row>
    <row r="37" spans="1:13" s="1" customFormat="1" x14ac:dyDescent="0.2">
      <c r="A37" s="793"/>
      <c r="B37" s="793"/>
      <c r="C37" s="793"/>
      <c r="D37" s="793"/>
      <c r="E37" s="793"/>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activeCell="A4" sqref="A4"/>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59" t="s">
        <v>683</v>
      </c>
      <c r="B1" s="759"/>
      <c r="C1" s="759"/>
      <c r="D1" s="3"/>
      <c r="E1" s="3"/>
    </row>
    <row r="2" spans="1:36" x14ac:dyDescent="0.2">
      <c r="A2" s="760"/>
      <c r="B2" s="759"/>
      <c r="C2" s="759"/>
      <c r="D2" s="3"/>
      <c r="E2" s="55" t="s">
        <v>259</v>
      </c>
    </row>
    <row r="3" spans="1:36" x14ac:dyDescent="0.2">
      <c r="A3" s="57"/>
      <c r="B3" s="203" t="s">
        <v>264</v>
      </c>
      <c r="C3" s="203" t="s">
        <v>265</v>
      </c>
      <c r="D3" s="203" t="s">
        <v>266</v>
      </c>
      <c r="E3" s="203" t="s">
        <v>267</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268</v>
      </c>
      <c r="B4" s="205">
        <v>197.14236209677421</v>
      </c>
      <c r="C4" s="206">
        <v>34.214790115969073</v>
      </c>
      <c r="D4" s="206">
        <v>38.042314054998663</v>
      </c>
      <c r="E4" s="206">
        <v>124.88525792580647</v>
      </c>
      <c r="F4" s="621"/>
      <c r="G4" s="621"/>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283"/>
      <c r="AH4" s="283"/>
      <c r="AI4" s="283"/>
      <c r="AJ4" s="283"/>
    </row>
    <row r="5" spans="1:36" x14ac:dyDescent="0.2">
      <c r="A5" s="207" t="s">
        <v>269</v>
      </c>
      <c r="B5" s="208">
        <v>197.77741935483871</v>
      </c>
      <c r="C5" s="92">
        <v>31.577907291949039</v>
      </c>
      <c r="D5" s="92">
        <v>33.000189482244501</v>
      </c>
      <c r="E5" s="92">
        <v>133.19932258064517</v>
      </c>
      <c r="G5" s="621"/>
      <c r="H5" s="623"/>
      <c r="I5" s="623"/>
      <c r="J5" s="623"/>
      <c r="K5" s="623"/>
      <c r="L5" s="622"/>
      <c r="M5" s="622"/>
      <c r="N5" s="622"/>
      <c r="O5" s="622"/>
      <c r="P5" s="622"/>
      <c r="Q5" s="622"/>
      <c r="R5" s="622"/>
      <c r="S5" s="622"/>
      <c r="T5" s="622"/>
      <c r="U5" s="622"/>
      <c r="V5" s="622"/>
      <c r="W5" s="622"/>
      <c r="X5" s="622"/>
      <c r="Y5" s="622"/>
      <c r="Z5" s="622"/>
      <c r="AA5" s="622"/>
      <c r="AB5" s="622"/>
      <c r="AC5" s="622"/>
      <c r="AD5" s="622"/>
      <c r="AE5" s="622"/>
      <c r="AF5" s="622"/>
      <c r="AG5" s="283"/>
      <c r="AH5" s="283"/>
      <c r="AI5" s="283"/>
      <c r="AJ5" s="283"/>
    </row>
    <row r="6" spans="1:36" x14ac:dyDescent="0.2">
      <c r="A6" s="207" t="s">
        <v>270</v>
      </c>
      <c r="B6" s="208">
        <v>205.50645161290322</v>
      </c>
      <c r="C6" s="92">
        <v>34.251075268817203</v>
      </c>
      <c r="D6" s="92">
        <v>40.517440860215032</v>
      </c>
      <c r="E6" s="92">
        <v>130.73793548387098</v>
      </c>
      <c r="G6" s="621"/>
      <c r="L6" s="622"/>
      <c r="M6" s="622"/>
      <c r="N6" s="622"/>
      <c r="O6" s="622"/>
      <c r="P6" s="622"/>
      <c r="Q6" s="622"/>
      <c r="R6" s="622"/>
      <c r="S6" s="622"/>
      <c r="T6" s="622"/>
      <c r="U6" s="622"/>
      <c r="V6" s="622"/>
      <c r="W6" s="622"/>
      <c r="X6" s="622"/>
      <c r="Y6" s="622"/>
      <c r="Z6" s="622"/>
      <c r="AA6" s="622"/>
      <c r="AB6" s="622"/>
      <c r="AC6" s="622"/>
      <c r="AD6" s="622"/>
      <c r="AE6" s="622"/>
      <c r="AF6" s="622"/>
      <c r="AG6" s="283"/>
      <c r="AH6" s="283"/>
      <c r="AI6" s="283"/>
      <c r="AJ6" s="283"/>
    </row>
    <row r="7" spans="1:36" x14ac:dyDescent="0.2">
      <c r="A7" s="207" t="s">
        <v>233</v>
      </c>
      <c r="B7" s="208">
        <v>205.82670967741939</v>
      </c>
      <c r="C7" s="92">
        <v>35.721990935750469</v>
      </c>
      <c r="D7" s="92">
        <v>45.552912290056</v>
      </c>
      <c r="E7" s="92">
        <v>124.55180645161292</v>
      </c>
      <c r="G7" s="621"/>
      <c r="L7" s="623"/>
      <c r="M7" s="623"/>
      <c r="N7" s="623"/>
      <c r="O7" s="623"/>
      <c r="P7" s="623"/>
      <c r="Q7" s="623"/>
      <c r="R7" s="623"/>
      <c r="S7" s="623"/>
      <c r="T7" s="623"/>
      <c r="U7" s="623"/>
      <c r="V7" s="623"/>
      <c r="W7" s="623"/>
      <c r="X7" s="623"/>
      <c r="Y7" s="623"/>
      <c r="Z7" s="623"/>
      <c r="AA7" s="623"/>
      <c r="AB7" s="623"/>
      <c r="AC7" s="623"/>
      <c r="AD7" s="623"/>
      <c r="AE7" s="623"/>
      <c r="AF7" s="623"/>
      <c r="AG7" s="285"/>
      <c r="AH7" s="285"/>
      <c r="AI7" s="285"/>
      <c r="AJ7" s="285"/>
    </row>
    <row r="8" spans="1:36" x14ac:dyDescent="0.2">
      <c r="A8" s="207" t="s">
        <v>271</v>
      </c>
      <c r="B8" s="208">
        <v>178.18158064516126</v>
      </c>
      <c r="C8" s="92">
        <v>29.696930107526878</v>
      </c>
      <c r="D8" s="92">
        <v>33.030489247311806</v>
      </c>
      <c r="E8" s="92">
        <v>115.45416129032257</v>
      </c>
      <c r="G8" s="621"/>
    </row>
    <row r="9" spans="1:36" x14ac:dyDescent="0.2">
      <c r="A9" s="207" t="s">
        <v>272</v>
      </c>
      <c r="B9" s="208">
        <v>197.2798064516129</v>
      </c>
      <c r="C9" s="92">
        <v>31.498456492274329</v>
      </c>
      <c r="D9" s="92">
        <v>34.069930604499859</v>
      </c>
      <c r="E9" s="92">
        <v>131.71141935483871</v>
      </c>
      <c r="G9" s="621"/>
    </row>
    <row r="10" spans="1:36" x14ac:dyDescent="0.2">
      <c r="A10" s="207" t="s">
        <v>273</v>
      </c>
      <c r="B10" s="208">
        <v>192.31296774193549</v>
      </c>
      <c r="C10" s="92">
        <v>38.462593548387098</v>
      </c>
      <c r="D10" s="92">
        <v>35.365664516129051</v>
      </c>
      <c r="E10" s="92">
        <v>118.48470967741935</v>
      </c>
      <c r="G10" s="621"/>
    </row>
    <row r="11" spans="1:36" x14ac:dyDescent="0.2">
      <c r="A11" s="207" t="s">
        <v>274</v>
      </c>
      <c r="B11" s="208">
        <v>213.29977419354836</v>
      </c>
      <c r="C11" s="92">
        <v>42.659954838709673</v>
      </c>
      <c r="D11" s="92">
        <v>43.737787096774177</v>
      </c>
      <c r="E11" s="92">
        <v>126.90203225806451</v>
      </c>
      <c r="G11" s="621"/>
    </row>
    <row r="12" spans="1:36" x14ac:dyDescent="0.2">
      <c r="A12" s="207" t="s">
        <v>275</v>
      </c>
      <c r="B12" s="208">
        <v>190.40322580645162</v>
      </c>
      <c r="C12" s="92">
        <v>31.733870967741939</v>
      </c>
      <c r="D12" s="92">
        <v>39.764967741935493</v>
      </c>
      <c r="E12" s="92">
        <v>118.90438709677419</v>
      </c>
      <c r="G12" s="621"/>
    </row>
    <row r="13" spans="1:36" x14ac:dyDescent="0.2">
      <c r="A13" s="207" t="s">
        <v>276</v>
      </c>
      <c r="B13" s="208">
        <v>182.54822580645163</v>
      </c>
      <c r="C13" s="92">
        <v>32.918532522474884</v>
      </c>
      <c r="D13" s="92">
        <v>34.344661025912238</v>
      </c>
      <c r="E13" s="92">
        <v>115.2850322580645</v>
      </c>
      <c r="G13" s="621"/>
    </row>
    <row r="14" spans="1:36" x14ac:dyDescent="0.2">
      <c r="A14" s="207" t="s">
        <v>205</v>
      </c>
      <c r="B14" s="208">
        <v>189.87741935483871</v>
      </c>
      <c r="C14" s="92">
        <v>31.646236559139787</v>
      </c>
      <c r="D14" s="92">
        <v>37.199924731182769</v>
      </c>
      <c r="E14" s="92">
        <v>121.03125806451615</v>
      </c>
      <c r="G14" s="621"/>
    </row>
    <row r="15" spans="1:36" x14ac:dyDescent="0.2">
      <c r="A15" s="207" t="s">
        <v>277</v>
      </c>
      <c r="B15" s="208">
        <v>230.06774193548387</v>
      </c>
      <c r="C15" s="92">
        <v>44.529240374609778</v>
      </c>
      <c r="D15" s="92">
        <v>51.051791883454733</v>
      </c>
      <c r="E15" s="92">
        <v>134.48670967741936</v>
      </c>
      <c r="G15" s="621"/>
    </row>
    <row r="16" spans="1:36" x14ac:dyDescent="0.2">
      <c r="A16" s="207" t="s">
        <v>234</v>
      </c>
      <c r="B16" s="209">
        <v>200.41854838709679</v>
      </c>
      <c r="C16" s="196">
        <v>33.403091397849472</v>
      </c>
      <c r="D16" s="196">
        <v>60.909908602150544</v>
      </c>
      <c r="E16" s="196">
        <v>106.10554838709677</v>
      </c>
      <c r="G16" s="621"/>
    </row>
    <row r="17" spans="1:11" x14ac:dyDescent="0.2">
      <c r="A17" s="207" t="s">
        <v>235</v>
      </c>
      <c r="B17" s="208">
        <v>201.24193548387098</v>
      </c>
      <c r="C17" s="92">
        <v>38.950052029136316</v>
      </c>
      <c r="D17" s="92">
        <v>42.433173777315318</v>
      </c>
      <c r="E17" s="92">
        <v>119.85870967741934</v>
      </c>
      <c r="G17" s="621"/>
    </row>
    <row r="18" spans="1:11" x14ac:dyDescent="0.2">
      <c r="A18" s="207" t="s">
        <v>278</v>
      </c>
      <c r="B18" s="208">
        <v>144.31109677419357</v>
      </c>
      <c r="C18" s="92">
        <v>30.680311912623832</v>
      </c>
      <c r="D18" s="92">
        <v>21.22694615189231</v>
      </c>
      <c r="E18" s="92">
        <v>92.40383870967743</v>
      </c>
      <c r="G18" s="621"/>
    </row>
    <row r="19" spans="1:11" x14ac:dyDescent="0.2">
      <c r="A19" s="3" t="s">
        <v>279</v>
      </c>
      <c r="B19" s="208">
        <v>208.8574193548387</v>
      </c>
      <c r="C19" s="92">
        <v>39.054639391555206</v>
      </c>
      <c r="D19" s="92">
        <v>42.538425124573799</v>
      </c>
      <c r="E19" s="92">
        <v>127.26435483870969</v>
      </c>
      <c r="G19" s="621"/>
    </row>
    <row r="20" spans="1:11" x14ac:dyDescent="0.2">
      <c r="A20" s="3" t="s">
        <v>206</v>
      </c>
      <c r="B20" s="208">
        <v>196.70341935483873</v>
      </c>
      <c r="C20" s="92">
        <v>35.471108408249613</v>
      </c>
      <c r="D20" s="92">
        <v>36.739988365943951</v>
      </c>
      <c r="E20" s="92">
        <v>124.49232258064517</v>
      </c>
      <c r="G20" s="621"/>
    </row>
    <row r="21" spans="1:11" x14ac:dyDescent="0.2">
      <c r="A21" s="3" t="s">
        <v>280</v>
      </c>
      <c r="B21" s="208">
        <v>198.63990322580645</v>
      </c>
      <c r="C21" s="92">
        <v>34.474693948280454</v>
      </c>
      <c r="D21" s="92">
        <v>43.012241535590512</v>
      </c>
      <c r="E21" s="92">
        <v>121.15296774193548</v>
      </c>
      <c r="G21" s="621"/>
    </row>
    <row r="22" spans="1:11" x14ac:dyDescent="0.2">
      <c r="A22" s="195" t="s">
        <v>281</v>
      </c>
      <c r="B22" s="208">
        <v>192.45474193548387</v>
      </c>
      <c r="C22" s="92">
        <v>33.401236203679019</v>
      </c>
      <c r="D22" s="92">
        <v>37.200215409224185</v>
      </c>
      <c r="E22" s="92">
        <v>121.85329032258066</v>
      </c>
      <c r="G22" s="621"/>
    </row>
    <row r="23" spans="1:11" x14ac:dyDescent="0.2">
      <c r="A23" s="195" t="s">
        <v>282</v>
      </c>
      <c r="B23" s="210">
        <v>183.19032258064516</v>
      </c>
      <c r="C23" s="211">
        <v>26.617397298042462</v>
      </c>
      <c r="D23" s="211">
        <v>35.244022056796254</v>
      </c>
      <c r="E23" s="211">
        <v>121.32890322580644</v>
      </c>
      <c r="G23" s="621"/>
    </row>
    <row r="24" spans="1:11" x14ac:dyDescent="0.2">
      <c r="A24" s="195" t="s">
        <v>283</v>
      </c>
      <c r="B24" s="210">
        <v>121</v>
      </c>
      <c r="C24" s="211">
        <v>18.457627118644066</v>
      </c>
      <c r="D24" s="211">
        <v>47.240372881355938</v>
      </c>
      <c r="E24" s="211">
        <v>55.302</v>
      </c>
      <c r="G24" s="621"/>
    </row>
    <row r="25" spans="1:11" x14ac:dyDescent="0.2">
      <c r="A25" s="195" t="s">
        <v>544</v>
      </c>
      <c r="B25" s="210">
        <v>209.01612903225805</v>
      </c>
      <c r="C25" s="211">
        <v>36.275526526259661</v>
      </c>
      <c r="D25" s="211">
        <v>42.546021860837122</v>
      </c>
      <c r="E25" s="211">
        <v>130.19458064516127</v>
      </c>
      <c r="G25" s="621"/>
    </row>
    <row r="26" spans="1:11" x14ac:dyDescent="0.2">
      <c r="A26" s="3" t="s">
        <v>284</v>
      </c>
      <c r="B26" s="210">
        <v>161.07561290322579</v>
      </c>
      <c r="C26" s="211">
        <v>30.119830055074743</v>
      </c>
      <c r="D26" s="211">
        <v>12.227428009441368</v>
      </c>
      <c r="E26" s="211">
        <v>118.72835483870968</v>
      </c>
      <c r="G26" s="621"/>
    </row>
    <row r="27" spans="1:11" x14ac:dyDescent="0.2">
      <c r="A27" s="195" t="s">
        <v>236</v>
      </c>
      <c r="B27" s="210">
        <v>194.49677419354839</v>
      </c>
      <c r="C27" s="211">
        <v>36.369315499606614</v>
      </c>
      <c r="D27" s="211">
        <v>33.299974822974008</v>
      </c>
      <c r="E27" s="211">
        <v>124.82748387096777</v>
      </c>
      <c r="G27" s="621"/>
    </row>
    <row r="28" spans="1:11" x14ac:dyDescent="0.2">
      <c r="A28" s="195" t="s">
        <v>546</v>
      </c>
      <c r="B28" s="208">
        <v>192.88241935483873</v>
      </c>
      <c r="C28" s="92">
        <v>33.475461210343909</v>
      </c>
      <c r="D28" s="92">
        <v>34.339700079978712</v>
      </c>
      <c r="E28" s="92">
        <v>125.06725806451611</v>
      </c>
      <c r="G28" s="621"/>
    </row>
    <row r="29" spans="1:11" x14ac:dyDescent="0.2">
      <c r="A29" s="3" t="s">
        <v>285</v>
      </c>
      <c r="B29" s="210">
        <v>184.92180645161289</v>
      </c>
      <c r="C29" s="211">
        <v>29.525330441854162</v>
      </c>
      <c r="D29" s="211">
        <v>35.112185687178098</v>
      </c>
      <c r="E29" s="211">
        <v>120.28429032258063</v>
      </c>
      <c r="G29" s="621"/>
    </row>
    <row r="30" spans="1:11" x14ac:dyDescent="0.2">
      <c r="A30" s="3" t="s">
        <v>237</v>
      </c>
      <c r="B30" s="208">
        <v>241.04261290322583</v>
      </c>
      <c r="C30" s="92">
        <v>48.208522580645166</v>
      </c>
      <c r="D30" s="92">
        <v>27.731961290322573</v>
      </c>
      <c r="E30" s="92">
        <v>165.10212903225809</v>
      </c>
      <c r="G30" s="621"/>
    </row>
    <row r="31" spans="1:11" x14ac:dyDescent="0.2">
      <c r="A31" s="655" t="s">
        <v>286</v>
      </c>
      <c r="B31" s="656">
        <v>195.57232850346139</v>
      </c>
      <c r="C31" s="656">
        <v>34.443849272253615</v>
      </c>
      <c r="D31" s="656">
        <v>37.519995360240046</v>
      </c>
      <c r="E31" s="656">
        <v>123.60848387096773</v>
      </c>
      <c r="G31" s="621"/>
    </row>
    <row r="32" spans="1:11" x14ac:dyDescent="0.2">
      <c r="A32" s="654" t="s">
        <v>287</v>
      </c>
      <c r="B32" s="653">
        <v>199.93817741694497</v>
      </c>
      <c r="C32" s="653">
        <v>34.643545766864627</v>
      </c>
      <c r="D32" s="653">
        <v>41.372545179655809</v>
      </c>
      <c r="E32" s="653">
        <v>123.92208647042453</v>
      </c>
      <c r="G32" s="621"/>
      <c r="H32" s="622"/>
      <c r="I32" s="622"/>
      <c r="J32" s="622"/>
      <c r="K32" s="622"/>
    </row>
    <row r="33" spans="1:11" x14ac:dyDescent="0.2">
      <c r="A33" s="652" t="s">
        <v>288</v>
      </c>
      <c r="B33" s="657">
        <v>2.7958153201707603</v>
      </c>
      <c r="C33" s="657">
        <v>0.42875565089555323</v>
      </c>
      <c r="D33" s="657">
        <v>3.3302311246571463</v>
      </c>
      <c r="E33" s="657">
        <v>-0.96317145538193927</v>
      </c>
      <c r="G33" s="621"/>
      <c r="H33" s="622"/>
      <c r="I33" s="622"/>
      <c r="J33" s="622"/>
      <c r="K33" s="622"/>
    </row>
    <row r="34" spans="1:11" x14ac:dyDescent="0.2">
      <c r="A34" s="80"/>
      <c r="B34" s="3"/>
      <c r="C34" s="3"/>
      <c r="D34" s="3"/>
      <c r="E34" s="55" t="s">
        <v>569</v>
      </c>
    </row>
    <row r="35" spans="1:11" s="1" customFormat="1" x14ac:dyDescent="0.2">
      <c r="A35" s="793" t="s">
        <v>679</v>
      </c>
      <c r="B35" s="793"/>
      <c r="C35" s="793"/>
      <c r="D35" s="793"/>
      <c r="E35" s="793"/>
    </row>
    <row r="36" spans="1:11" s="1" customFormat="1" x14ac:dyDescent="0.2">
      <c r="A36" s="793"/>
      <c r="B36" s="793"/>
      <c r="C36" s="793"/>
      <c r="D36" s="793"/>
      <c r="E36" s="793"/>
    </row>
    <row r="37" spans="1:11" s="1" customFormat="1" x14ac:dyDescent="0.2">
      <c r="A37" s="793"/>
      <c r="B37" s="793"/>
      <c r="C37" s="793"/>
      <c r="D37" s="793"/>
      <c r="E37" s="793"/>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59" t="s">
        <v>684</v>
      </c>
      <c r="B1" s="759"/>
      <c r="C1" s="759"/>
    </row>
    <row r="2" spans="1:3" x14ac:dyDescent="0.2">
      <c r="A2" s="759"/>
      <c r="B2" s="759"/>
      <c r="C2" s="759"/>
    </row>
    <row r="3" spans="1:3" x14ac:dyDescent="0.2">
      <c r="A3" s="54"/>
      <c r="B3" s="3"/>
      <c r="C3" s="55" t="s">
        <v>259</v>
      </c>
    </row>
    <row r="4" spans="1:3" x14ac:dyDescent="0.2">
      <c r="A4" s="57"/>
      <c r="B4" s="203" t="s">
        <v>264</v>
      </c>
      <c r="C4" s="203" t="s">
        <v>267</v>
      </c>
    </row>
    <row r="5" spans="1:3" x14ac:dyDescent="0.2">
      <c r="A5" s="685" t="s">
        <v>268</v>
      </c>
      <c r="B5" s="686">
        <v>150.31841935483871</v>
      </c>
      <c r="C5" s="687">
        <v>114.55909677419353</v>
      </c>
    </row>
    <row r="6" spans="1:3" x14ac:dyDescent="0.2">
      <c r="A6" s="207" t="s">
        <v>269</v>
      </c>
      <c r="B6" s="469">
        <v>147.79241935483873</v>
      </c>
      <c r="C6" s="470">
        <v>118.06029032258066</v>
      </c>
    </row>
    <row r="7" spans="1:3" x14ac:dyDescent="0.2">
      <c r="A7" s="207" t="s">
        <v>270</v>
      </c>
      <c r="B7" s="469">
        <v>157.13167741935484</v>
      </c>
      <c r="C7" s="470">
        <v>120.02503225806451</v>
      </c>
    </row>
    <row r="8" spans="1:3" x14ac:dyDescent="0.2">
      <c r="A8" s="207" t="s">
        <v>233</v>
      </c>
      <c r="B8" s="469">
        <v>129.15387096774194</v>
      </c>
      <c r="C8" s="470">
        <v>104.8736451612903</v>
      </c>
    </row>
    <row r="9" spans="1:3" x14ac:dyDescent="0.2">
      <c r="A9" s="207" t="s">
        <v>271</v>
      </c>
      <c r="B9" s="469">
        <v>192.07</v>
      </c>
      <c r="C9" s="470">
        <v>127.02799999999998</v>
      </c>
    </row>
    <row r="10" spans="1:3" x14ac:dyDescent="0.2">
      <c r="A10" s="207" t="s">
        <v>272</v>
      </c>
      <c r="B10" s="469">
        <v>150.91683870967739</v>
      </c>
      <c r="C10" s="470">
        <v>123.65103225806452</v>
      </c>
    </row>
    <row r="11" spans="1:3" x14ac:dyDescent="0.2">
      <c r="A11" s="207" t="s">
        <v>273</v>
      </c>
      <c r="B11" s="469">
        <v>141.56851612903225</v>
      </c>
      <c r="C11" s="470">
        <v>108.69474193548388</v>
      </c>
    </row>
    <row r="12" spans="1:3" x14ac:dyDescent="0.2">
      <c r="A12" s="207" t="s">
        <v>274</v>
      </c>
      <c r="B12" s="469">
        <v>220.17893548387096</v>
      </c>
      <c r="C12" s="470">
        <v>139.25835483870969</v>
      </c>
    </row>
    <row r="13" spans="1:3" x14ac:dyDescent="0.2">
      <c r="A13" s="207" t="s">
        <v>275</v>
      </c>
      <c r="B13" s="469">
        <v>0</v>
      </c>
      <c r="C13" s="470">
        <v>0</v>
      </c>
    </row>
    <row r="14" spans="1:3" x14ac:dyDescent="0.2">
      <c r="A14" s="207" t="s">
        <v>276</v>
      </c>
      <c r="B14" s="469">
        <v>158.97683870967739</v>
      </c>
      <c r="C14" s="470">
        <v>119.47796774193549</v>
      </c>
    </row>
    <row r="15" spans="1:3" x14ac:dyDescent="0.2">
      <c r="A15" s="207" t="s">
        <v>205</v>
      </c>
      <c r="B15" s="469">
        <v>150.73548387096773</v>
      </c>
      <c r="C15" s="470">
        <v>119.8131290322581</v>
      </c>
    </row>
    <row r="16" spans="1:3" x14ac:dyDescent="0.2">
      <c r="A16" s="207" t="s">
        <v>277</v>
      </c>
      <c r="B16" s="469">
        <v>189.19206451612905</v>
      </c>
      <c r="C16" s="470">
        <v>124.99432258064519</v>
      </c>
    </row>
    <row r="17" spans="1:3" x14ac:dyDescent="0.2">
      <c r="A17" s="207" t="s">
        <v>234</v>
      </c>
      <c r="B17" s="469">
        <v>162.89648387096776</v>
      </c>
      <c r="C17" s="470">
        <v>120.12690322580647</v>
      </c>
    </row>
    <row r="18" spans="1:3" x14ac:dyDescent="0.2">
      <c r="A18" s="207" t="s">
        <v>235</v>
      </c>
      <c r="B18" s="469">
        <v>160.6</v>
      </c>
      <c r="C18" s="470">
        <v>100.279</v>
      </c>
    </row>
    <row r="19" spans="1:3" x14ac:dyDescent="0.2">
      <c r="A19" s="207" t="s">
        <v>278</v>
      </c>
      <c r="B19" s="469">
        <v>144.31109677419357</v>
      </c>
      <c r="C19" s="470">
        <v>92.40383870967743</v>
      </c>
    </row>
    <row r="20" spans="1:3" x14ac:dyDescent="0.2">
      <c r="A20" s="207" t="s">
        <v>279</v>
      </c>
      <c r="B20" s="469">
        <v>142.1008064516129</v>
      </c>
      <c r="C20" s="470">
        <v>112.08500000000001</v>
      </c>
    </row>
    <row r="21" spans="1:3" x14ac:dyDescent="0.2">
      <c r="A21" s="207" t="s">
        <v>206</v>
      </c>
      <c r="B21" s="469">
        <v>194.80638709677419</v>
      </c>
      <c r="C21" s="470">
        <v>119.35635483870968</v>
      </c>
    </row>
    <row r="22" spans="1:3" x14ac:dyDescent="0.2">
      <c r="A22" s="207" t="s">
        <v>280</v>
      </c>
      <c r="B22" s="469">
        <v>152.16209677419354</v>
      </c>
      <c r="C22" s="470">
        <v>122.00764516129034</v>
      </c>
    </row>
    <row r="23" spans="1:3" x14ac:dyDescent="0.2">
      <c r="A23" s="207" t="s">
        <v>281</v>
      </c>
      <c r="B23" s="469">
        <v>137.50929032258065</v>
      </c>
      <c r="C23" s="470">
        <v>111.52983870967742</v>
      </c>
    </row>
    <row r="24" spans="1:3" x14ac:dyDescent="0.2">
      <c r="A24" s="207" t="s">
        <v>282</v>
      </c>
      <c r="B24" s="469">
        <v>129.25806451612902</v>
      </c>
      <c r="C24" s="470">
        <v>105.69532258064517</v>
      </c>
    </row>
    <row r="25" spans="1:3" x14ac:dyDescent="0.2">
      <c r="A25" s="207" t="s">
        <v>283</v>
      </c>
      <c r="B25" s="469">
        <v>100</v>
      </c>
      <c r="C25" s="470">
        <v>61.536999999999999</v>
      </c>
    </row>
    <row r="26" spans="1:3" x14ac:dyDescent="0.2">
      <c r="A26" s="207" t="s">
        <v>544</v>
      </c>
      <c r="B26" s="469">
        <v>194.9774193548387</v>
      </c>
      <c r="C26" s="470">
        <v>118.5923870967742</v>
      </c>
    </row>
    <row r="27" spans="1:3" x14ac:dyDescent="0.2">
      <c r="A27" s="207" t="s">
        <v>284</v>
      </c>
      <c r="B27" s="469">
        <v>152.47035483870965</v>
      </c>
      <c r="C27" s="470">
        <v>119.06777419354839</v>
      </c>
    </row>
    <row r="28" spans="1:3" x14ac:dyDescent="0.2">
      <c r="A28" s="207" t="s">
        <v>236</v>
      </c>
      <c r="B28" s="469">
        <v>194.76129032258063</v>
      </c>
      <c r="C28" s="470">
        <v>119.42235483870971</v>
      </c>
    </row>
    <row r="29" spans="1:3" x14ac:dyDescent="0.2">
      <c r="A29" s="207" t="s">
        <v>546</v>
      </c>
      <c r="B29" s="469">
        <v>147.93725806451613</v>
      </c>
      <c r="C29" s="470">
        <v>114.08754838709676</v>
      </c>
    </row>
    <row r="30" spans="1:3" x14ac:dyDescent="0.2">
      <c r="A30" s="207" t="s">
        <v>285</v>
      </c>
      <c r="B30" s="469">
        <v>206.22948387096773</v>
      </c>
      <c r="C30" s="470">
        <v>138.18993548387095</v>
      </c>
    </row>
    <row r="31" spans="1:3" x14ac:dyDescent="0.2">
      <c r="A31" s="207" t="s">
        <v>237</v>
      </c>
      <c r="B31" s="469">
        <v>182.66977419354839</v>
      </c>
      <c r="C31" s="470">
        <v>104.52861290322582</v>
      </c>
    </row>
    <row r="32" spans="1:3" x14ac:dyDescent="0.2">
      <c r="A32" s="655" t="s">
        <v>286</v>
      </c>
      <c r="B32" s="659">
        <v>152.26160327717906</v>
      </c>
      <c r="C32" s="659">
        <v>116.76816129032257</v>
      </c>
    </row>
    <row r="33" spans="1:5" x14ac:dyDescent="0.2">
      <c r="A33" s="654" t="s">
        <v>287</v>
      </c>
      <c r="B33" s="658">
        <v>151.61752788241813</v>
      </c>
      <c r="C33" s="658">
        <v>116.9180867500597</v>
      </c>
    </row>
    <row r="34" spans="1:5" x14ac:dyDescent="0.2">
      <c r="A34" s="652" t="s">
        <v>288</v>
      </c>
      <c r="B34" s="670">
        <v>1.2991085275794205</v>
      </c>
      <c r="C34" s="670">
        <v>2.3589899758661659</v>
      </c>
    </row>
    <row r="35" spans="1:5" x14ac:dyDescent="0.2">
      <c r="A35" s="80"/>
      <c r="B35" s="3"/>
      <c r="C35" s="55" t="s">
        <v>513</v>
      </c>
    </row>
    <row r="36" spans="1:5" x14ac:dyDescent="0.2">
      <c r="A36" s="80" t="s">
        <v>483</v>
      </c>
      <c r="B36" s="80"/>
      <c r="C36" s="80"/>
    </row>
    <row r="37" spans="1:5" s="1" customFormat="1" x14ac:dyDescent="0.2">
      <c r="A37" s="793"/>
      <c r="B37" s="793"/>
      <c r="C37" s="793"/>
      <c r="D37" s="793"/>
      <c r="E37" s="793"/>
    </row>
    <row r="38" spans="1:5" s="1" customFormat="1" x14ac:dyDescent="0.2">
      <c r="A38" s="793"/>
      <c r="B38" s="793"/>
      <c r="C38" s="793"/>
      <c r="D38" s="793"/>
      <c r="E38" s="793"/>
    </row>
    <row r="39" spans="1:5" s="1" customFormat="1" x14ac:dyDescent="0.2">
      <c r="A39" s="793"/>
      <c r="B39" s="793"/>
      <c r="C39" s="793"/>
      <c r="D39" s="793"/>
      <c r="E39" s="793"/>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B3" sqref="B3:M7"/>
    </sheetView>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5"/>
      <c r="B3" s="145">
        <v>2021</v>
      </c>
      <c r="C3" s="145" t="s">
        <v>508</v>
      </c>
      <c r="D3" s="145" t="s">
        <v>508</v>
      </c>
      <c r="E3" s="145" t="s">
        <v>508</v>
      </c>
      <c r="F3" s="145" t="s">
        <v>508</v>
      </c>
      <c r="G3" s="145">
        <v>2022</v>
      </c>
      <c r="H3" s="145" t="s">
        <v>508</v>
      </c>
      <c r="I3" s="145" t="s">
        <v>508</v>
      </c>
      <c r="J3" s="145" t="s">
        <v>508</v>
      </c>
      <c r="K3" s="145" t="s">
        <v>508</v>
      </c>
      <c r="L3" s="145" t="s">
        <v>508</v>
      </c>
      <c r="M3" s="145" t="s">
        <v>508</v>
      </c>
    </row>
    <row r="4" spans="1:13" x14ac:dyDescent="0.2">
      <c r="A4" s="447"/>
      <c r="B4" s="546">
        <v>44409</v>
      </c>
      <c r="C4" s="546">
        <v>44440</v>
      </c>
      <c r="D4" s="546">
        <v>44470</v>
      </c>
      <c r="E4" s="546">
        <v>44501</v>
      </c>
      <c r="F4" s="546">
        <v>44531</v>
      </c>
      <c r="G4" s="546">
        <v>44562</v>
      </c>
      <c r="H4" s="546">
        <v>44593</v>
      </c>
      <c r="I4" s="546">
        <v>44621</v>
      </c>
      <c r="J4" s="546">
        <v>44652</v>
      </c>
      <c r="K4" s="546">
        <v>44682</v>
      </c>
      <c r="L4" s="546">
        <v>44713</v>
      </c>
      <c r="M4" s="546">
        <v>44743</v>
      </c>
    </row>
    <row r="5" spans="1:13" x14ac:dyDescent="0.2">
      <c r="A5" s="547" t="s">
        <v>290</v>
      </c>
      <c r="B5" s="548">
        <v>70.812272727272727</v>
      </c>
      <c r="C5" s="548">
        <v>74.442727272727268</v>
      </c>
      <c r="D5" s="548">
        <v>83.523809523809518</v>
      </c>
      <c r="E5" s="548">
        <v>81.033181818181816</v>
      </c>
      <c r="F5" s="548">
        <v>74.254347826086956</v>
      </c>
      <c r="G5" s="548">
        <v>86.560952380952372</v>
      </c>
      <c r="H5" s="548">
        <v>97.246499999999997</v>
      </c>
      <c r="I5" s="548">
        <v>117.47086956521738</v>
      </c>
      <c r="J5" s="548">
        <v>105.37666666666667</v>
      </c>
      <c r="K5" s="548">
        <v>113.18727272727274</v>
      </c>
      <c r="L5" s="548">
        <v>122.88727272727273</v>
      </c>
      <c r="M5" s="548">
        <v>112.00476190476192</v>
      </c>
    </row>
    <row r="6" spans="1:13" x14ac:dyDescent="0.2">
      <c r="A6" s="549" t="s">
        <v>291</v>
      </c>
      <c r="B6" s="548">
        <v>67.730454545454549</v>
      </c>
      <c r="C6" s="548">
        <v>71.646190476190469</v>
      </c>
      <c r="D6" s="548">
        <v>81.476666666666688</v>
      </c>
      <c r="E6" s="548">
        <v>79.147500000000008</v>
      </c>
      <c r="F6" s="548">
        <v>71.711818181818174</v>
      </c>
      <c r="G6" s="548">
        <v>83.221999999999994</v>
      </c>
      <c r="H6" s="548">
        <v>91.641052631578944</v>
      </c>
      <c r="I6" s="548">
        <v>108.50260869565219</v>
      </c>
      <c r="J6" s="548">
        <v>101.77749999999999</v>
      </c>
      <c r="K6" s="548">
        <v>109.55238095238097</v>
      </c>
      <c r="L6" s="548">
        <v>114.62954545454546</v>
      </c>
      <c r="M6" s="548">
        <v>101.61899999999999</v>
      </c>
    </row>
    <row r="7" spans="1:13" x14ac:dyDescent="0.2">
      <c r="A7" s="550" t="s">
        <v>292</v>
      </c>
      <c r="B7" s="551">
        <v>1.1771818181818181</v>
      </c>
      <c r="C7" s="551">
        <v>1.177031818181818</v>
      </c>
      <c r="D7" s="551">
        <v>1.160147619047619</v>
      </c>
      <c r="E7" s="551">
        <v>1.1414045454545456</v>
      </c>
      <c r="F7" s="551">
        <v>1.1303782608695649</v>
      </c>
      <c r="G7" s="551">
        <v>1.131447619047619</v>
      </c>
      <c r="H7" s="551">
        <v>1.1341900000000003</v>
      </c>
      <c r="I7" s="551">
        <v>1.1018956521739129</v>
      </c>
      <c r="J7" s="551">
        <v>1.0818736842105261</v>
      </c>
      <c r="K7" s="551">
        <v>1.05785</v>
      </c>
      <c r="L7" s="551">
        <v>1.0565818181818178</v>
      </c>
      <c r="M7" s="551">
        <v>1.0178904761904761</v>
      </c>
    </row>
    <row r="8" spans="1:13" x14ac:dyDescent="0.2">
      <c r="M8" s="161" t="s">
        <v>293</v>
      </c>
    </row>
    <row r="9" spans="1:13" x14ac:dyDescent="0.2">
      <c r="A9" s="55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289</v>
      </c>
    </row>
    <row r="3" spans="1:13" x14ac:dyDescent="0.2">
      <c r="A3" s="553"/>
      <c r="B3" s="145">
        <v>2021</v>
      </c>
      <c r="C3" s="145" t="s">
        <v>508</v>
      </c>
      <c r="D3" s="145" t="s">
        <v>508</v>
      </c>
      <c r="E3" s="145" t="s">
        <v>508</v>
      </c>
      <c r="F3" s="145" t="s">
        <v>508</v>
      </c>
      <c r="G3" s="145">
        <v>2022</v>
      </c>
      <c r="H3" s="145" t="s">
        <v>508</v>
      </c>
      <c r="I3" s="145" t="s">
        <v>508</v>
      </c>
      <c r="J3" s="145" t="s">
        <v>508</v>
      </c>
      <c r="K3" s="145" t="s">
        <v>508</v>
      </c>
      <c r="L3" s="145" t="s">
        <v>508</v>
      </c>
      <c r="M3" s="145" t="s">
        <v>508</v>
      </c>
    </row>
    <row r="4" spans="1:13" x14ac:dyDescent="0.2">
      <c r="A4" s="447"/>
      <c r="B4" s="546">
        <v>44409</v>
      </c>
      <c r="C4" s="546">
        <v>44440</v>
      </c>
      <c r="D4" s="546">
        <v>44470</v>
      </c>
      <c r="E4" s="546">
        <v>44501</v>
      </c>
      <c r="F4" s="546">
        <v>44531</v>
      </c>
      <c r="G4" s="546">
        <v>44562</v>
      </c>
      <c r="H4" s="546">
        <v>44593</v>
      </c>
      <c r="I4" s="546">
        <v>44621</v>
      </c>
      <c r="J4" s="546">
        <v>44652</v>
      </c>
      <c r="K4" s="546">
        <v>44682</v>
      </c>
      <c r="L4" s="546">
        <v>44713</v>
      </c>
      <c r="M4" s="546">
        <v>44743</v>
      </c>
    </row>
    <row r="5" spans="1:13" x14ac:dyDescent="0.2">
      <c r="A5" s="493" t="s">
        <v>294</v>
      </c>
      <c r="B5" s="402"/>
      <c r="C5" s="402"/>
      <c r="D5" s="402"/>
      <c r="E5" s="402"/>
      <c r="F5" s="402"/>
      <c r="G5" s="402"/>
      <c r="H5" s="402"/>
      <c r="I5" s="402"/>
      <c r="J5" s="402"/>
      <c r="K5" s="402"/>
      <c r="L5" s="402"/>
      <c r="M5" s="402"/>
    </row>
    <row r="6" spans="1:13" x14ac:dyDescent="0.2">
      <c r="A6" s="554" t="s">
        <v>295</v>
      </c>
      <c r="B6" s="401">
        <v>69.452727272727259</v>
      </c>
      <c r="C6" s="401">
        <v>72.853636363636369</v>
      </c>
      <c r="D6" s="401">
        <v>81.815714285714293</v>
      </c>
      <c r="E6" s="401">
        <v>79.015454545454517</v>
      </c>
      <c r="F6" s="401">
        <v>74.03565217391305</v>
      </c>
      <c r="G6" s="401">
        <v>83.549523809523791</v>
      </c>
      <c r="H6" s="401">
        <v>91.65300000000002</v>
      </c>
      <c r="I6" s="401">
        <v>112.14782608695653</v>
      </c>
      <c r="J6" s="401">
        <v>107.44333333333331</v>
      </c>
      <c r="K6" s="401">
        <v>115.54272727272725</v>
      </c>
      <c r="L6" s="401">
        <v>119.94045454545454</v>
      </c>
      <c r="M6" s="401">
        <v>109.39619047619048</v>
      </c>
    </row>
    <row r="7" spans="1:13" x14ac:dyDescent="0.2">
      <c r="A7" s="554" t="s">
        <v>296</v>
      </c>
      <c r="B7" s="401">
        <v>68.84999999999998</v>
      </c>
      <c r="C7" s="401">
        <v>72.832727272727283</v>
      </c>
      <c r="D7" s="401">
        <v>81.386190476190478</v>
      </c>
      <c r="E7" s="401">
        <v>78.658636363636376</v>
      </c>
      <c r="F7" s="401">
        <v>73.317826086956515</v>
      </c>
      <c r="G7" s="401">
        <v>83.539047619047622</v>
      </c>
      <c r="H7" s="401">
        <v>91.688999999999993</v>
      </c>
      <c r="I7" s="401">
        <v>108.64173913043479</v>
      </c>
      <c r="J7" s="401">
        <v>103.07095238095238</v>
      </c>
      <c r="K7" s="401">
        <v>107.83590909090911</v>
      </c>
      <c r="L7" s="401">
        <v>111.54318181818181</v>
      </c>
      <c r="M7" s="401">
        <v>100.4852380952381</v>
      </c>
    </row>
    <row r="8" spans="1:13" x14ac:dyDescent="0.2">
      <c r="A8" s="554" t="s">
        <v>550</v>
      </c>
      <c r="B8" s="401">
        <v>68.022272727272721</v>
      </c>
      <c r="C8" s="401">
        <v>71.431363636363642</v>
      </c>
      <c r="D8" s="401">
        <v>80.47571428571429</v>
      </c>
      <c r="E8" s="401">
        <v>77.713636363636354</v>
      </c>
      <c r="F8" s="401">
        <v>72.377826086956517</v>
      </c>
      <c r="G8" s="401">
        <v>82.892380952380947</v>
      </c>
      <c r="H8" s="401">
        <v>90.15300000000002</v>
      </c>
      <c r="I8" s="401">
        <v>110.64782608695653</v>
      </c>
      <c r="J8" s="401">
        <v>105.80047619047616</v>
      </c>
      <c r="K8" s="401">
        <v>113.84500000000001</v>
      </c>
      <c r="L8" s="401">
        <v>118.19272727272728</v>
      </c>
      <c r="M8" s="401">
        <v>107.40809523809524</v>
      </c>
    </row>
    <row r="9" spans="1:13" x14ac:dyDescent="0.2">
      <c r="A9" s="554" t="s">
        <v>551</v>
      </c>
      <c r="B9" s="401">
        <v>66.274545454545446</v>
      </c>
      <c r="C9" s="401">
        <v>69.681363636363642</v>
      </c>
      <c r="D9" s="401">
        <v>78.775714285714301</v>
      </c>
      <c r="E9" s="401">
        <v>76.213636363636354</v>
      </c>
      <c r="F9" s="401">
        <v>70.529999999999987</v>
      </c>
      <c r="G9" s="401">
        <v>81.087619047619043</v>
      </c>
      <c r="H9" s="401">
        <v>88.942999999999998</v>
      </c>
      <c r="I9" s="401">
        <v>108.96956521739129</v>
      </c>
      <c r="J9" s="401">
        <v>103.76714285714286</v>
      </c>
      <c r="K9" s="401">
        <v>110.26772727272727</v>
      </c>
      <c r="L9" s="401">
        <v>114.97227272727268</v>
      </c>
      <c r="M9" s="401">
        <v>103.44619047619049</v>
      </c>
    </row>
    <row r="10" spans="1:13" x14ac:dyDescent="0.2">
      <c r="A10" s="555" t="s">
        <v>298</v>
      </c>
      <c r="B10" s="454">
        <v>69.804999999999993</v>
      </c>
      <c r="C10" s="454">
        <v>73.390909090909091</v>
      </c>
      <c r="D10" s="454">
        <v>82.382142857142853</v>
      </c>
      <c r="E10" s="454">
        <v>80.13727272727273</v>
      </c>
      <c r="F10" s="454">
        <v>73.094782608695638</v>
      </c>
      <c r="G10" s="454">
        <v>85.999523809523822</v>
      </c>
      <c r="H10" s="454">
        <v>96.373999999999995</v>
      </c>
      <c r="I10" s="454">
        <v>117.7430434782609</v>
      </c>
      <c r="J10" s="454">
        <v>104.69333333333333</v>
      </c>
      <c r="K10" s="454">
        <v>112.84409090909089</v>
      </c>
      <c r="L10" s="454">
        <v>121.80363636363636</v>
      </c>
      <c r="M10" s="454">
        <v>109.31619047619049</v>
      </c>
    </row>
    <row r="11" spans="1:13" x14ac:dyDescent="0.2">
      <c r="A11" s="493" t="s">
        <v>297</v>
      </c>
      <c r="B11" s="403"/>
      <c r="C11" s="403"/>
      <c r="D11" s="403"/>
      <c r="E11" s="403"/>
      <c r="F11" s="403"/>
      <c r="G11" s="403"/>
      <c r="H11" s="403"/>
      <c r="I11" s="403"/>
      <c r="J11" s="403"/>
      <c r="K11" s="403"/>
      <c r="L11" s="403"/>
      <c r="M11" s="403"/>
    </row>
    <row r="12" spans="1:13" x14ac:dyDescent="0.2">
      <c r="A12" s="554" t="s">
        <v>299</v>
      </c>
      <c r="B12" s="401">
        <v>71.155000000000015</v>
      </c>
      <c r="C12" s="401">
        <v>74.486363636363635</v>
      </c>
      <c r="D12" s="401">
        <v>83.351190476190482</v>
      </c>
      <c r="E12" s="401">
        <v>81.237272727272725</v>
      </c>
      <c r="F12" s="401">
        <v>74.612173913043478</v>
      </c>
      <c r="G12" s="401">
        <v>88.518571428571434</v>
      </c>
      <c r="H12" s="401">
        <v>99.641499999999994</v>
      </c>
      <c r="I12" s="401">
        <v>121.38</v>
      </c>
      <c r="J12" s="401">
        <v>109.48619047619047</v>
      </c>
      <c r="K12" s="401">
        <v>118.09409090909089</v>
      </c>
      <c r="L12" s="401">
        <v>127.965</v>
      </c>
      <c r="M12" s="401">
        <v>116.39476190476191</v>
      </c>
    </row>
    <row r="13" spans="1:13" x14ac:dyDescent="0.2">
      <c r="A13" s="554" t="s">
        <v>300</v>
      </c>
      <c r="B13" s="401">
        <v>69.437272727272727</v>
      </c>
      <c r="C13" s="401">
        <v>72.846818181818193</v>
      </c>
      <c r="D13" s="401">
        <v>81.567619047619075</v>
      </c>
      <c r="E13" s="401">
        <v>79.894285714285715</v>
      </c>
      <c r="F13" s="401">
        <v>73.432608695652192</v>
      </c>
      <c r="G13" s="401">
        <v>86.012857142857143</v>
      </c>
      <c r="H13" s="401">
        <v>96.942499999999995</v>
      </c>
      <c r="I13" s="401">
        <v>117.51782608695649</v>
      </c>
      <c r="J13" s="401">
        <v>104.77142857142859</v>
      </c>
      <c r="K13" s="401">
        <v>113.18636363636365</v>
      </c>
      <c r="L13" s="401">
        <v>124.09818181818183</v>
      </c>
      <c r="M13" s="401">
        <v>113.32809523809523</v>
      </c>
    </row>
    <row r="14" spans="1:13" x14ac:dyDescent="0.2">
      <c r="A14" s="554" t="s">
        <v>301</v>
      </c>
      <c r="B14" s="401">
        <v>70.754999999999995</v>
      </c>
      <c r="C14" s="401">
        <v>74.55</v>
      </c>
      <c r="D14" s="401">
        <v>84.10833333333332</v>
      </c>
      <c r="E14" s="401">
        <v>82.164545454545447</v>
      </c>
      <c r="F14" s="401">
        <v>75.036086956521743</v>
      </c>
      <c r="G14" s="401">
        <v>88.711428571428584</v>
      </c>
      <c r="H14" s="401">
        <v>99.638999999999996</v>
      </c>
      <c r="I14" s="401">
        <v>121.23000000000002</v>
      </c>
      <c r="J14" s="401">
        <v>106.75523809523808</v>
      </c>
      <c r="K14" s="401">
        <v>116.41681818181816</v>
      </c>
      <c r="L14" s="401">
        <v>130.09909090909093</v>
      </c>
      <c r="M14" s="401">
        <v>120.53523809523809</v>
      </c>
    </row>
    <row r="15" spans="1:13" x14ac:dyDescent="0.2">
      <c r="A15" s="493" t="s">
        <v>209</v>
      </c>
      <c r="B15" s="403"/>
      <c r="C15" s="403"/>
      <c r="D15" s="403"/>
      <c r="E15" s="403"/>
      <c r="F15" s="403"/>
      <c r="G15" s="403"/>
      <c r="H15" s="403"/>
      <c r="I15" s="403"/>
      <c r="J15" s="403"/>
      <c r="K15" s="403"/>
      <c r="L15" s="403"/>
      <c r="M15" s="403"/>
    </row>
    <row r="16" spans="1:13" x14ac:dyDescent="0.2">
      <c r="A16" s="554" t="s">
        <v>302</v>
      </c>
      <c r="B16" s="401">
        <v>68.220909090909103</v>
      </c>
      <c r="C16" s="401">
        <v>72.625</v>
      </c>
      <c r="D16" s="401">
        <v>81.615476190476173</v>
      </c>
      <c r="E16" s="401">
        <v>79.764545454545456</v>
      </c>
      <c r="F16" s="401">
        <v>72.694782608695647</v>
      </c>
      <c r="G16" s="401">
        <v>85.761428571428567</v>
      </c>
      <c r="H16" s="401">
        <v>94.099000000000004</v>
      </c>
      <c r="I16" s="401">
        <v>93.999565217391293</v>
      </c>
      <c r="J16" s="401">
        <v>75.700476190476195</v>
      </c>
      <c r="K16" s="401">
        <v>84.144090909090906</v>
      </c>
      <c r="L16" s="401">
        <v>94.126363636363621</v>
      </c>
      <c r="M16" s="401">
        <v>82.937619047619023</v>
      </c>
    </row>
    <row r="17" spans="1:13" x14ac:dyDescent="0.2">
      <c r="A17" s="493" t="s">
        <v>303</v>
      </c>
      <c r="B17" s="494"/>
      <c r="C17" s="494"/>
      <c r="D17" s="494"/>
      <c r="E17" s="494"/>
      <c r="F17" s="494"/>
      <c r="G17" s="494"/>
      <c r="H17" s="494"/>
      <c r="I17" s="494"/>
      <c r="J17" s="494"/>
      <c r="K17" s="494"/>
      <c r="L17" s="494"/>
      <c r="M17" s="494"/>
    </row>
    <row r="18" spans="1:13" x14ac:dyDescent="0.2">
      <c r="A18" s="554" t="s">
        <v>304</v>
      </c>
      <c r="B18" s="401">
        <v>67.730454545454549</v>
      </c>
      <c r="C18" s="401">
        <v>71.646190476190469</v>
      </c>
      <c r="D18" s="401">
        <v>81.476666666666688</v>
      </c>
      <c r="E18" s="401">
        <v>79.147500000000008</v>
      </c>
      <c r="F18" s="401">
        <v>71.711818181818174</v>
      </c>
      <c r="G18" s="401">
        <v>83.221999999999994</v>
      </c>
      <c r="H18" s="401">
        <v>91.641052631578944</v>
      </c>
      <c r="I18" s="401">
        <v>108.50260869565219</v>
      </c>
      <c r="J18" s="401">
        <v>101.77749999999999</v>
      </c>
      <c r="K18" s="401">
        <v>109.55238095238097</v>
      </c>
      <c r="L18" s="401">
        <v>114.62954545454546</v>
      </c>
      <c r="M18" s="401">
        <v>101.61899999999999</v>
      </c>
    </row>
    <row r="19" spans="1:13" x14ac:dyDescent="0.2">
      <c r="A19" s="555" t="s">
        <v>305</v>
      </c>
      <c r="B19" s="454">
        <v>64.105000000000004</v>
      </c>
      <c r="C19" s="454">
        <v>67.378181818181815</v>
      </c>
      <c r="D19" s="454">
        <v>76.105238095238107</v>
      </c>
      <c r="E19" s="454">
        <v>72.846190476190486</v>
      </c>
      <c r="F19" s="454">
        <v>66.235652173913053</v>
      </c>
      <c r="G19" s="454">
        <v>77.050476190476175</v>
      </c>
      <c r="H19" s="454">
        <v>84.985499999999988</v>
      </c>
      <c r="I19" s="454">
        <v>103.61347826086957</v>
      </c>
      <c r="J19" s="454">
        <v>98.415238095238109</v>
      </c>
      <c r="K19" s="454">
        <v>104.94863636363638</v>
      </c>
      <c r="L19" s="454">
        <v>108.79363636363637</v>
      </c>
      <c r="M19" s="454">
        <v>95.771428571428572</v>
      </c>
    </row>
    <row r="20" spans="1:13" x14ac:dyDescent="0.2">
      <c r="A20" s="493" t="s">
        <v>306</v>
      </c>
      <c r="B20" s="494"/>
      <c r="C20" s="494"/>
      <c r="D20" s="494"/>
      <c r="E20" s="494"/>
      <c r="F20" s="494"/>
      <c r="G20" s="494"/>
      <c r="H20" s="494"/>
      <c r="I20" s="494"/>
      <c r="J20" s="494"/>
      <c r="K20" s="494"/>
      <c r="L20" s="494"/>
      <c r="M20" s="494"/>
    </row>
    <row r="21" spans="1:13" x14ac:dyDescent="0.2">
      <c r="A21" s="554" t="s">
        <v>307</v>
      </c>
      <c r="B21" s="401">
        <v>71.892727272727271</v>
      </c>
      <c r="C21" s="401">
        <v>74.657272727272741</v>
      </c>
      <c r="D21" s="401">
        <v>84.108809523809498</v>
      </c>
      <c r="E21" s="401">
        <v>82.611363636363635</v>
      </c>
      <c r="F21" s="401">
        <v>75.466956521739121</v>
      </c>
      <c r="G21" s="401">
        <v>88.823333333333338</v>
      </c>
      <c r="H21" s="401">
        <v>100.47399999999999</v>
      </c>
      <c r="I21" s="401">
        <v>122.76478260869565</v>
      </c>
      <c r="J21" s="401">
        <v>107.10619047619045</v>
      </c>
      <c r="K21" s="401">
        <v>116.45545454545457</v>
      </c>
      <c r="L21" s="401">
        <v>129.73227272727274</v>
      </c>
      <c r="M21" s="401">
        <v>118.98761904761903</v>
      </c>
    </row>
    <row r="22" spans="1:13" x14ac:dyDescent="0.2">
      <c r="A22" s="554" t="s">
        <v>308</v>
      </c>
      <c r="B22" s="404">
        <v>71.750454545454531</v>
      </c>
      <c r="C22" s="404">
        <v>74.50772727272728</v>
      </c>
      <c r="D22" s="404">
        <v>83.581190476190471</v>
      </c>
      <c r="E22" s="404">
        <v>81.848181818181814</v>
      </c>
      <c r="F22" s="404">
        <v>74.506521739130434</v>
      </c>
      <c r="G22" s="404">
        <v>87.875714285714295</v>
      </c>
      <c r="H22" s="404">
        <v>99.511499999999998</v>
      </c>
      <c r="I22" s="404">
        <v>122.04695652173915</v>
      </c>
      <c r="J22" s="404">
        <v>104.23666666666668</v>
      </c>
      <c r="K22" s="404">
        <v>113.94545454545455</v>
      </c>
      <c r="L22" s="404">
        <v>126.94454545454546</v>
      </c>
      <c r="M22" s="404">
        <v>116.8609523809524</v>
      </c>
    </row>
    <row r="23" spans="1:13" x14ac:dyDescent="0.2">
      <c r="A23" s="555" t="s">
        <v>309</v>
      </c>
      <c r="B23" s="454">
        <v>71.754999999999981</v>
      </c>
      <c r="C23" s="454">
        <v>74.433636363636367</v>
      </c>
      <c r="D23" s="454">
        <v>83.849285714285728</v>
      </c>
      <c r="E23" s="454">
        <v>81.90636363636365</v>
      </c>
      <c r="F23" s="454">
        <v>74.698260869565203</v>
      </c>
      <c r="G23" s="454">
        <v>88.016190476190488</v>
      </c>
      <c r="H23" s="454">
        <v>99.794000000000011</v>
      </c>
      <c r="I23" s="454">
        <v>122.67086956521743</v>
      </c>
      <c r="J23" s="454">
        <v>104.6866666666667</v>
      </c>
      <c r="K23" s="454">
        <v>114.00409090909089</v>
      </c>
      <c r="L23" s="454">
        <v>127.41090909090909</v>
      </c>
      <c r="M23" s="454">
        <v>117.12095238095237</v>
      </c>
    </row>
    <row r="24" spans="1:13" s="624" customFormat="1" x14ac:dyDescent="0.2">
      <c r="A24" s="556" t="s">
        <v>310</v>
      </c>
      <c r="B24" s="557">
        <v>70.334090909090918</v>
      </c>
      <c r="C24" s="557">
        <v>73.885909090909095</v>
      </c>
      <c r="D24" s="557">
        <v>82.111428571428576</v>
      </c>
      <c r="E24" s="557">
        <v>80.341363636363653</v>
      </c>
      <c r="F24" s="557">
        <v>74.377826086956517</v>
      </c>
      <c r="G24" s="557">
        <v>85.399523809523814</v>
      </c>
      <c r="H24" s="557">
        <v>94.203500000000005</v>
      </c>
      <c r="I24" s="557">
        <v>113.59217391304345</v>
      </c>
      <c r="J24" s="557">
        <v>105.64714285714284</v>
      </c>
      <c r="K24" s="557">
        <v>113.93863636363636</v>
      </c>
      <c r="L24" s="557">
        <v>117.73727272727274</v>
      </c>
      <c r="M24" s="557">
        <v>108.60333333333335</v>
      </c>
    </row>
    <row r="25" spans="1:13" x14ac:dyDescent="0.2">
      <c r="A25" s="552"/>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10"/>
    </row>
    <row r="2" spans="1:14" ht="13.9" customHeight="1" x14ac:dyDescent="0.2">
      <c r="A2" s="158"/>
      <c r="B2" s="158"/>
      <c r="N2" s="161" t="s">
        <v>311</v>
      </c>
    </row>
    <row r="3" spans="1:14" ht="13.9" customHeight="1" x14ac:dyDescent="0.2">
      <c r="A3" s="561"/>
      <c r="B3" s="561"/>
      <c r="C3" s="145">
        <v>2021</v>
      </c>
      <c r="D3" s="145" t="s">
        <v>508</v>
      </c>
      <c r="E3" s="145" t="s">
        <v>508</v>
      </c>
      <c r="F3" s="145" t="s">
        <v>508</v>
      </c>
      <c r="G3" s="145" t="s">
        <v>508</v>
      </c>
      <c r="H3" s="145">
        <v>2022</v>
      </c>
      <c r="I3" s="145" t="s">
        <v>508</v>
      </c>
      <c r="J3" s="145" t="s">
        <v>508</v>
      </c>
      <c r="K3" s="145" t="s">
        <v>508</v>
      </c>
      <c r="L3" s="145" t="s">
        <v>508</v>
      </c>
      <c r="M3" s="145" t="s">
        <v>508</v>
      </c>
      <c r="N3" s="145" t="s">
        <v>508</v>
      </c>
    </row>
    <row r="4" spans="1:14" ht="13.9" customHeight="1" x14ac:dyDescent="0.2">
      <c r="C4" s="546">
        <v>44409</v>
      </c>
      <c r="D4" s="546">
        <v>44440</v>
      </c>
      <c r="E4" s="546">
        <v>44470</v>
      </c>
      <c r="F4" s="546">
        <v>44501</v>
      </c>
      <c r="G4" s="546">
        <v>44531</v>
      </c>
      <c r="H4" s="546">
        <v>44562</v>
      </c>
      <c r="I4" s="546">
        <v>44593</v>
      </c>
      <c r="J4" s="546">
        <v>44621</v>
      </c>
      <c r="K4" s="546">
        <v>44652</v>
      </c>
      <c r="L4" s="546">
        <v>44682</v>
      </c>
      <c r="M4" s="546">
        <v>44713</v>
      </c>
      <c r="N4" s="546">
        <v>44743</v>
      </c>
    </row>
    <row r="5" spans="1:14" ht="13.9" customHeight="1" x14ac:dyDescent="0.2">
      <c r="A5" s="796" t="s">
        <v>484</v>
      </c>
      <c r="B5" s="562" t="s">
        <v>312</v>
      </c>
      <c r="C5" s="558">
        <v>689.44047619047615</v>
      </c>
      <c r="D5" s="558">
        <v>734.43181818181813</v>
      </c>
      <c r="E5" s="558">
        <v>775.16666666666663</v>
      </c>
      <c r="F5" s="558">
        <v>730.90909090909088</v>
      </c>
      <c r="G5" s="558">
        <v>694.11956521739125</v>
      </c>
      <c r="H5" s="558">
        <v>790.40476190476193</v>
      </c>
      <c r="I5" s="558">
        <v>884.58749999999998</v>
      </c>
      <c r="J5" s="558">
        <v>897.45652173913038</v>
      </c>
      <c r="K5" s="558">
        <v>1034.5833333333333</v>
      </c>
      <c r="L5" s="558">
        <v>1209.409090909091</v>
      </c>
      <c r="M5" s="558">
        <v>1310.5795454545455</v>
      </c>
      <c r="N5" s="558">
        <v>1109.3571428571429</v>
      </c>
    </row>
    <row r="6" spans="1:14" ht="13.9" customHeight="1" x14ac:dyDescent="0.2">
      <c r="A6" s="797"/>
      <c r="B6" s="563" t="s">
        <v>313</v>
      </c>
      <c r="C6" s="559">
        <v>713.21428571428567</v>
      </c>
      <c r="D6" s="559">
        <v>732.90909090909088</v>
      </c>
      <c r="E6" s="559">
        <v>820.16666666666663</v>
      </c>
      <c r="F6" s="559">
        <v>793.98863636363637</v>
      </c>
      <c r="G6" s="559">
        <v>710.11904761904759</v>
      </c>
      <c r="H6" s="559">
        <v>806.11904761904759</v>
      </c>
      <c r="I6" s="559">
        <v>905.53750000000002</v>
      </c>
      <c r="J6" s="559">
        <v>1077.8804347826087</v>
      </c>
      <c r="K6" s="559">
        <v>1051.921052631579</v>
      </c>
      <c r="L6" s="559">
        <v>1249.0238095238096</v>
      </c>
      <c r="M6" s="559">
        <v>1366.5625</v>
      </c>
      <c r="N6" s="559">
        <v>1147.2380952380952</v>
      </c>
    </row>
    <row r="7" spans="1:14" ht="13.9" customHeight="1" x14ac:dyDescent="0.2">
      <c r="A7" s="796" t="s">
        <v>516</v>
      </c>
      <c r="B7" s="562" t="s">
        <v>312</v>
      </c>
      <c r="C7" s="560">
        <v>588.07142857142856</v>
      </c>
      <c r="D7" s="560">
        <v>634.4204545454545</v>
      </c>
      <c r="E7" s="560">
        <v>735.23809523809518</v>
      </c>
      <c r="F7" s="560">
        <v>706.0454545454545</v>
      </c>
      <c r="G7" s="560">
        <v>656.35714285714289</v>
      </c>
      <c r="H7" s="560">
        <v>783.73809523809518</v>
      </c>
      <c r="I7" s="560">
        <v>854.45</v>
      </c>
      <c r="J7" s="560">
        <v>1142.6847826086957</v>
      </c>
      <c r="K7" s="560">
        <v>1187.5131578947369</v>
      </c>
      <c r="L7" s="560">
        <v>1230.3333333333333</v>
      </c>
      <c r="M7" s="560">
        <v>1359.675</v>
      </c>
      <c r="N7" s="560">
        <v>1149.3690476190477</v>
      </c>
    </row>
    <row r="8" spans="1:14" ht="13.9" customHeight="1" x14ac:dyDescent="0.2">
      <c r="A8" s="797"/>
      <c r="B8" s="563" t="s">
        <v>313</v>
      </c>
      <c r="C8" s="559">
        <v>595.51190476190482</v>
      </c>
      <c r="D8" s="559">
        <v>646.76136363636363</v>
      </c>
      <c r="E8" s="559">
        <v>746.83333333333337</v>
      </c>
      <c r="F8" s="559">
        <v>705.5</v>
      </c>
      <c r="G8" s="559">
        <v>664.27380952380952</v>
      </c>
      <c r="H8" s="559">
        <v>790.65476190476193</v>
      </c>
      <c r="I8" s="559">
        <v>864.95</v>
      </c>
      <c r="J8" s="559">
        <v>1158.7282608695652</v>
      </c>
      <c r="K8" s="559">
        <v>1218.171052631579</v>
      </c>
      <c r="L8" s="559">
        <v>1254.0119047619048</v>
      </c>
      <c r="M8" s="559">
        <v>1388.4875</v>
      </c>
      <c r="N8" s="559">
        <v>1152.4285714285713</v>
      </c>
    </row>
    <row r="9" spans="1:14" ht="13.9" customHeight="1" x14ac:dyDescent="0.2">
      <c r="A9" s="796" t="s">
        <v>485</v>
      </c>
      <c r="B9" s="562" t="s">
        <v>312</v>
      </c>
      <c r="C9" s="558">
        <v>577.40909090909088</v>
      </c>
      <c r="D9" s="558">
        <v>626.93772727272733</v>
      </c>
      <c r="E9" s="558">
        <v>720.6195238095238</v>
      </c>
      <c r="F9" s="558">
        <v>682.63095238095241</v>
      </c>
      <c r="G9" s="558">
        <v>634.73913043478262</v>
      </c>
      <c r="H9" s="558">
        <v>742.30952380952385</v>
      </c>
      <c r="I9" s="558">
        <v>814.28750000000002</v>
      </c>
      <c r="J9" s="558">
        <v>1114.358695652174</v>
      </c>
      <c r="K9" s="558">
        <v>1133.9047619047619</v>
      </c>
      <c r="L9" s="558">
        <v>1127.6818181818182</v>
      </c>
      <c r="M9" s="558">
        <v>1313.3068181818182</v>
      </c>
      <c r="N9" s="558">
        <v>1141.3333333333333</v>
      </c>
    </row>
    <row r="10" spans="1:14" ht="13.9" customHeight="1" x14ac:dyDescent="0.2">
      <c r="A10" s="797"/>
      <c r="B10" s="563" t="s">
        <v>313</v>
      </c>
      <c r="C10" s="559">
        <v>581.05952380952385</v>
      </c>
      <c r="D10" s="559">
        <v>631.26136363636363</v>
      </c>
      <c r="E10" s="559">
        <v>725.41666666666663</v>
      </c>
      <c r="F10" s="559">
        <v>693.98863636363637</v>
      </c>
      <c r="G10" s="559">
        <v>651.70238095238096</v>
      </c>
      <c r="H10" s="559">
        <v>762</v>
      </c>
      <c r="I10" s="559">
        <v>856.36249999999995</v>
      </c>
      <c r="J10" s="559">
        <v>1170.8478260869565</v>
      </c>
      <c r="K10" s="559">
        <v>1168.078947368421</v>
      </c>
      <c r="L10" s="559">
        <v>1164.8214285714287</v>
      </c>
      <c r="M10" s="559">
        <v>1304.3375000000001</v>
      </c>
      <c r="N10" s="559">
        <v>1146.4404761904761</v>
      </c>
    </row>
    <row r="11" spans="1:14" ht="13.9" customHeight="1" x14ac:dyDescent="0.2">
      <c r="A11" s="794" t="s">
        <v>314</v>
      </c>
      <c r="B11" s="562" t="s">
        <v>312</v>
      </c>
      <c r="C11" s="558">
        <v>446.71428571428572</v>
      </c>
      <c r="D11" s="558">
        <v>487.38090909090914</v>
      </c>
      <c r="E11" s="558">
        <v>532.66666666666663</v>
      </c>
      <c r="F11" s="558">
        <v>511.75</v>
      </c>
      <c r="G11" s="558">
        <v>478.76086956521738</v>
      </c>
      <c r="H11" s="558">
        <v>539.34523809523807</v>
      </c>
      <c r="I11" s="558">
        <v>598.04999999999995</v>
      </c>
      <c r="J11" s="558">
        <v>710.07608695652175</v>
      </c>
      <c r="K11" s="558">
        <v>637.65476190476193</v>
      </c>
      <c r="L11" s="558">
        <v>647.875</v>
      </c>
      <c r="M11" s="558">
        <v>663.5795454545455</v>
      </c>
      <c r="N11" s="558">
        <v>591.34523809523807</v>
      </c>
    </row>
    <row r="12" spans="1:14" ht="13.9" customHeight="1" x14ac:dyDescent="0.2">
      <c r="A12" s="795"/>
      <c r="B12" s="563" t="s">
        <v>313</v>
      </c>
      <c r="C12" s="559">
        <v>438.83333333333331</v>
      </c>
      <c r="D12" s="559">
        <v>480.35227272727275</v>
      </c>
      <c r="E12" s="559">
        <v>524.5</v>
      </c>
      <c r="F12" s="559">
        <v>501.13636363636363</v>
      </c>
      <c r="G12" s="559">
        <v>470.04761904761904</v>
      </c>
      <c r="H12" s="559">
        <v>527.69047619047615</v>
      </c>
      <c r="I12" s="559">
        <v>591.38750000000005</v>
      </c>
      <c r="J12" s="559">
        <v>696.78260869565213</v>
      </c>
      <c r="K12" s="559">
        <v>627.18421052631584</v>
      </c>
      <c r="L12" s="559">
        <v>633.40476190476193</v>
      </c>
      <c r="M12" s="559">
        <v>649.17499999999995</v>
      </c>
      <c r="N12" s="559">
        <v>574.94047619047615</v>
      </c>
    </row>
    <row r="13" spans="1:14" ht="13.9" customHeight="1" x14ac:dyDescent="0.2">
      <c r="B13" s="552"/>
      <c r="N13" s="161" t="s">
        <v>293</v>
      </c>
    </row>
    <row r="14" spans="1:14" ht="13.9" customHeight="1" x14ac:dyDescent="0.2">
      <c r="A14" s="552"/>
    </row>
    <row r="15" spans="1:14" ht="13.9" customHeight="1" x14ac:dyDescent="0.2">
      <c r="A15" s="55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2" sqref="A2"/>
    </sheetView>
  </sheetViews>
  <sheetFormatPr baseColWidth="10" defaultRowHeight="14.25" x14ac:dyDescent="0.2"/>
  <cols>
    <col min="1" max="1" width="28.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466</v>
      </c>
    </row>
    <row r="3" spans="1:8" x14ac:dyDescent="0.2">
      <c r="A3" s="56"/>
      <c r="B3" s="772">
        <f>INDICE!A3</f>
        <v>44743</v>
      </c>
      <c r="C3" s="771">
        <v>41671</v>
      </c>
      <c r="D3" s="771" t="s">
        <v>115</v>
      </c>
      <c r="E3" s="771"/>
      <c r="F3" s="771" t="s">
        <v>116</v>
      </c>
      <c r="G3" s="771"/>
      <c r="H3" s="771"/>
    </row>
    <row r="4" spans="1:8" ht="25.5" x14ac:dyDescent="0.2">
      <c r="A4" s="66"/>
      <c r="B4" s="184" t="s">
        <v>54</v>
      </c>
      <c r="C4" s="185" t="s">
        <v>448</v>
      </c>
      <c r="D4" s="184" t="s">
        <v>54</v>
      </c>
      <c r="E4" s="185" t="s">
        <v>448</v>
      </c>
      <c r="F4" s="184" t="s">
        <v>54</v>
      </c>
      <c r="G4" s="186" t="s">
        <v>448</v>
      </c>
      <c r="H4" s="185" t="s">
        <v>106</v>
      </c>
    </row>
    <row r="5" spans="1:8" x14ac:dyDescent="0.2">
      <c r="A5" s="3" t="s">
        <v>316</v>
      </c>
      <c r="B5" s="71">
        <v>13385.696</v>
      </c>
      <c r="C5" s="72">
        <v>-30.441372660988669</v>
      </c>
      <c r="D5" s="71">
        <v>146690.96</v>
      </c>
      <c r="E5" s="336">
        <v>-11.210977914460905</v>
      </c>
      <c r="F5" s="71">
        <v>255144.29300000001</v>
      </c>
      <c r="G5" s="336">
        <v>-6.3183339554500533</v>
      </c>
      <c r="H5" s="72">
        <v>65.690412356502108</v>
      </c>
    </row>
    <row r="6" spans="1:8" x14ac:dyDescent="0.2">
      <c r="A6" s="3" t="s">
        <v>317</v>
      </c>
      <c r="B6" s="58">
        <v>17023.681</v>
      </c>
      <c r="C6" s="187">
        <v>123.61706593779589</v>
      </c>
      <c r="D6" s="58">
        <v>71550.820000000007</v>
      </c>
      <c r="E6" s="59">
        <v>79.796976736548132</v>
      </c>
      <c r="F6" s="58">
        <v>122086.145</v>
      </c>
      <c r="G6" s="59">
        <v>51.299371002791069</v>
      </c>
      <c r="H6" s="59">
        <v>31.43275953291932</v>
      </c>
    </row>
    <row r="7" spans="1:8" x14ac:dyDescent="0.2">
      <c r="A7" s="3" t="s">
        <v>318</v>
      </c>
      <c r="B7" s="95">
        <v>767.76300000000003</v>
      </c>
      <c r="C7" s="73">
        <v>-30.874820493659318</v>
      </c>
      <c r="D7" s="95">
        <v>5694.9780000000001</v>
      </c>
      <c r="E7" s="73">
        <v>-25.860609335715001</v>
      </c>
      <c r="F7" s="95">
        <v>11173.72</v>
      </c>
      <c r="G7" s="187">
        <v>-13.55342766463305</v>
      </c>
      <c r="H7" s="187">
        <v>2.8768281105785687</v>
      </c>
    </row>
    <row r="8" spans="1:8" x14ac:dyDescent="0.2">
      <c r="A8" s="216" t="s">
        <v>186</v>
      </c>
      <c r="B8" s="217">
        <v>31177.14</v>
      </c>
      <c r="C8" s="218">
        <v>11.477046172250052</v>
      </c>
      <c r="D8" s="217">
        <v>223936.758</v>
      </c>
      <c r="E8" s="218">
        <v>5.2879952104881793</v>
      </c>
      <c r="F8" s="217">
        <v>388404.158</v>
      </c>
      <c r="G8" s="218">
        <v>6.1301173388411536</v>
      </c>
      <c r="H8" s="219">
        <v>100</v>
      </c>
    </row>
    <row r="9" spans="1:8" x14ac:dyDescent="0.2">
      <c r="A9" s="220" t="s">
        <v>606</v>
      </c>
      <c r="B9" s="74">
        <v>4326.6760000000004</v>
      </c>
      <c r="C9" s="75">
        <v>-36.262595966815766</v>
      </c>
      <c r="D9" s="74">
        <v>39518.394</v>
      </c>
      <c r="E9" s="75">
        <v>-11.94820311888485</v>
      </c>
      <c r="F9" s="74">
        <v>71789.494000000006</v>
      </c>
      <c r="G9" s="190">
        <v>-7.454622054143127</v>
      </c>
      <c r="H9" s="190">
        <v>18.483193992995307</v>
      </c>
    </row>
    <row r="10" spans="1:8" x14ac:dyDescent="0.2">
      <c r="A10" s="3"/>
      <c r="B10" s="3"/>
      <c r="C10" s="3"/>
      <c r="D10" s="3"/>
      <c r="E10" s="3"/>
      <c r="F10" s="3"/>
      <c r="G10" s="108"/>
      <c r="H10" s="55" t="s">
        <v>220</v>
      </c>
    </row>
    <row r="11" spans="1:8" x14ac:dyDescent="0.2">
      <c r="A11" s="80" t="s">
        <v>570</v>
      </c>
      <c r="B11" s="80"/>
      <c r="C11" s="200"/>
      <c r="D11" s="200"/>
      <c r="E11" s="200"/>
      <c r="F11" s="80"/>
      <c r="G11" s="80"/>
      <c r="H11" s="80"/>
    </row>
    <row r="12" spans="1:8" x14ac:dyDescent="0.2">
      <c r="A12" s="80" t="s">
        <v>504</v>
      </c>
      <c r="B12" s="108"/>
      <c r="C12" s="108"/>
      <c r="D12" s="108"/>
      <c r="E12" s="108"/>
      <c r="F12" s="108"/>
      <c r="G12" s="108"/>
      <c r="H12" s="108"/>
    </row>
    <row r="13" spans="1:8" x14ac:dyDescent="0.2">
      <c r="A13" s="436" t="s">
        <v>531</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1" priority="8" operator="between">
      <formula>-0.5</formula>
      <formula>0.5</formula>
    </cfRule>
  </conditionalFormatting>
  <conditionalFormatting sqref="E5">
    <cfRule type="cellIs" dxfId="70" priority="7" operator="equal">
      <formula>0</formula>
    </cfRule>
  </conditionalFormatting>
  <conditionalFormatting sqref="G5">
    <cfRule type="cellIs" dxfId="69" priority="6" operator="between">
      <formula>-0.5</formula>
      <formula>0.5</formula>
    </cfRule>
  </conditionalFormatting>
  <conditionalFormatting sqref="G5">
    <cfRule type="cellIs" dxfId="68" priority="5" operator="equal">
      <formula>0</formula>
    </cfRule>
  </conditionalFormatting>
  <conditionalFormatting sqref="C7">
    <cfRule type="cellIs" dxfId="67" priority="3" operator="between">
      <formula>-0.5</formula>
      <formula>0.5</formula>
    </cfRule>
    <cfRule type="cellIs" dxfId="66" priority="4" operator="between">
      <formula>0</formula>
      <formula>0.49</formula>
    </cfRule>
  </conditionalFormatting>
  <conditionalFormatting sqref="E7">
    <cfRule type="cellIs" dxfId="65" priority="1" operator="between">
      <formula>-0.5</formula>
      <formula>0.5</formula>
    </cfRule>
    <cfRule type="cellIs" dxfId="64"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647</v>
      </c>
      <c r="B1" s="53"/>
      <c r="C1" s="53"/>
      <c r="D1" s="6"/>
      <c r="E1" s="6"/>
      <c r="F1" s="6"/>
      <c r="G1" s="6"/>
      <c r="H1" s="3"/>
    </row>
    <row r="2" spans="1:8" x14ac:dyDescent="0.2">
      <c r="A2" s="54"/>
      <c r="B2" s="54"/>
      <c r="C2" s="54"/>
      <c r="D2" s="65"/>
      <c r="E2" s="65"/>
      <c r="F2" s="65"/>
      <c r="G2" s="108"/>
      <c r="H2" s="55" t="s">
        <v>466</v>
      </c>
    </row>
    <row r="3" spans="1:8" ht="14.1" customHeight="1" x14ac:dyDescent="0.2">
      <c r="A3" s="56"/>
      <c r="B3" s="772">
        <f>INDICE!A3</f>
        <v>44743</v>
      </c>
      <c r="C3" s="772">
        <v>41671</v>
      </c>
      <c r="D3" s="771" t="s">
        <v>115</v>
      </c>
      <c r="E3" s="771"/>
      <c r="F3" s="771" t="s">
        <v>116</v>
      </c>
      <c r="G3" s="771"/>
      <c r="H3" s="183"/>
    </row>
    <row r="4" spans="1:8" ht="25.5" x14ac:dyDescent="0.2">
      <c r="A4" s="66"/>
      <c r="B4" s="184" t="s">
        <v>54</v>
      </c>
      <c r="C4" s="185" t="s">
        <v>448</v>
      </c>
      <c r="D4" s="184" t="s">
        <v>54</v>
      </c>
      <c r="E4" s="185" t="s">
        <v>448</v>
      </c>
      <c r="F4" s="184" t="s">
        <v>54</v>
      </c>
      <c r="G4" s="186" t="s">
        <v>448</v>
      </c>
      <c r="H4" s="185" t="s">
        <v>106</v>
      </c>
    </row>
    <row r="5" spans="1:8" x14ac:dyDescent="0.2">
      <c r="A5" s="3" t="s">
        <v>649</v>
      </c>
      <c r="B5" s="71">
        <v>18953.723000000002</v>
      </c>
      <c r="C5" s="72">
        <v>38.540145323821676</v>
      </c>
      <c r="D5" s="71">
        <v>102405.548</v>
      </c>
      <c r="E5" s="72">
        <v>26.173414484071099</v>
      </c>
      <c r="F5" s="71">
        <v>181528.837</v>
      </c>
      <c r="G5" s="59">
        <v>20.167573838475779</v>
      </c>
      <c r="H5" s="72">
        <v>46.737099297479716</v>
      </c>
    </row>
    <row r="6" spans="1:8" x14ac:dyDescent="0.2">
      <c r="A6" s="3" t="s">
        <v>648</v>
      </c>
      <c r="B6" s="58">
        <v>9521.857</v>
      </c>
      <c r="C6" s="187">
        <v>-14.231521082950948</v>
      </c>
      <c r="D6" s="58">
        <v>68968.843999999997</v>
      </c>
      <c r="E6" s="59">
        <v>-11.910640922072076</v>
      </c>
      <c r="F6" s="58">
        <v>122079.325</v>
      </c>
      <c r="G6" s="59">
        <v>-6.0158662077339375</v>
      </c>
      <c r="H6" s="59">
        <v>31.431003629986886</v>
      </c>
    </row>
    <row r="7" spans="1:8" x14ac:dyDescent="0.2">
      <c r="A7" s="3" t="s">
        <v>650</v>
      </c>
      <c r="B7" s="95">
        <v>1933.797</v>
      </c>
      <c r="C7" s="187">
        <v>-6.7504072262036683</v>
      </c>
      <c r="D7" s="95">
        <v>46867.387999999999</v>
      </c>
      <c r="E7" s="187">
        <v>2.8886449894751145</v>
      </c>
      <c r="F7" s="95">
        <v>73622.275999999998</v>
      </c>
      <c r="G7" s="187">
        <v>2.1289382791841964</v>
      </c>
      <c r="H7" s="187">
        <v>18.955068961954829</v>
      </c>
    </row>
    <row r="8" spans="1:8" x14ac:dyDescent="0.2">
      <c r="A8" s="704" t="s">
        <v>320</v>
      </c>
      <c r="B8" s="95">
        <v>767.76300000000003</v>
      </c>
      <c r="C8" s="73">
        <v>-30.874820493659318</v>
      </c>
      <c r="D8" s="95">
        <v>5694.9780000000001</v>
      </c>
      <c r="E8" s="73">
        <v>-25.860609335715001</v>
      </c>
      <c r="F8" s="95">
        <v>11173.72</v>
      </c>
      <c r="G8" s="187">
        <v>-13.55342766463305</v>
      </c>
      <c r="H8" s="187">
        <v>2.8768281105785687</v>
      </c>
    </row>
    <row r="9" spans="1:8" x14ac:dyDescent="0.2">
      <c r="A9" s="216" t="s">
        <v>186</v>
      </c>
      <c r="B9" s="217">
        <v>31177.14</v>
      </c>
      <c r="C9" s="218">
        <v>11.477046172250052</v>
      </c>
      <c r="D9" s="217">
        <v>223936.758</v>
      </c>
      <c r="E9" s="218">
        <v>5.2879952104881793</v>
      </c>
      <c r="F9" s="217">
        <v>388404.158</v>
      </c>
      <c r="G9" s="218">
        <v>6.1301173388411536</v>
      </c>
      <c r="H9" s="219">
        <v>100</v>
      </c>
    </row>
    <row r="10" spans="1:8" x14ac:dyDescent="0.2">
      <c r="A10" s="80"/>
      <c r="B10" s="3"/>
      <c r="C10" s="3"/>
      <c r="D10" s="3"/>
      <c r="E10" s="3"/>
      <c r="F10" s="3"/>
      <c r="G10" s="108"/>
      <c r="H10" s="55" t="s">
        <v>220</v>
      </c>
    </row>
    <row r="11" spans="1:8" x14ac:dyDescent="0.2">
      <c r="A11" s="80" t="s">
        <v>570</v>
      </c>
      <c r="B11" s="80"/>
      <c r="C11" s="200"/>
      <c r="D11" s="200"/>
      <c r="E11" s="200"/>
      <c r="F11" s="80"/>
      <c r="G11" s="80"/>
      <c r="H11" s="80"/>
    </row>
    <row r="12" spans="1:8" x14ac:dyDescent="0.2">
      <c r="A12" s="80" t="s">
        <v>486</v>
      </c>
      <c r="B12" s="108"/>
      <c r="C12" s="108"/>
      <c r="D12" s="108"/>
      <c r="E12" s="108"/>
      <c r="F12" s="108"/>
      <c r="G12" s="108"/>
      <c r="H12" s="108"/>
    </row>
    <row r="13" spans="1:8" x14ac:dyDescent="0.2">
      <c r="A13" s="436" t="s">
        <v>531</v>
      </c>
      <c r="B13" s="1"/>
      <c r="C13" s="1"/>
      <c r="D13" s="1"/>
      <c r="E13" s="1"/>
      <c r="F13" s="1"/>
      <c r="G13" s="1"/>
      <c r="H13" s="1"/>
    </row>
    <row r="14" spans="1:8" s="1" customFormat="1" x14ac:dyDescent="0.2">
      <c r="A14" s="798" t="s">
        <v>651</v>
      </c>
      <c r="B14" s="798"/>
      <c r="C14" s="798"/>
      <c r="D14" s="798"/>
      <c r="E14" s="798"/>
      <c r="F14" s="798"/>
      <c r="G14" s="798"/>
      <c r="H14" s="798"/>
    </row>
    <row r="15" spans="1:8" s="1" customFormat="1" x14ac:dyDescent="0.2">
      <c r="A15" s="798"/>
      <c r="B15" s="798"/>
      <c r="C15" s="798"/>
      <c r="D15" s="798"/>
      <c r="E15" s="798"/>
      <c r="F15" s="798"/>
      <c r="G15" s="798"/>
      <c r="H15" s="798"/>
    </row>
    <row r="16" spans="1:8" s="1" customFormat="1" x14ac:dyDescent="0.2">
      <c r="A16" s="798"/>
      <c r="B16" s="798"/>
      <c r="C16" s="798"/>
      <c r="D16" s="798"/>
      <c r="E16" s="798"/>
      <c r="F16" s="798"/>
      <c r="G16" s="798"/>
      <c r="H16" s="798"/>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63" priority="3" operator="between">
      <formula>-0.5</formula>
      <formula>0.5</formula>
    </cfRule>
    <cfRule type="cellIs" dxfId="62" priority="4" operator="between">
      <formula>0</formula>
      <formula>0.49</formula>
    </cfRule>
  </conditionalFormatting>
  <conditionalFormatting sqref="E8">
    <cfRule type="cellIs" dxfId="61" priority="1" operator="between">
      <formula>-0.5</formula>
      <formula>0.5</formula>
    </cfRule>
    <cfRule type="cellIs" dxfId="60"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487</v>
      </c>
      <c r="B1" s="158"/>
      <c r="C1" s="158"/>
      <c r="D1" s="158"/>
    </row>
    <row r="2" spans="1:4" x14ac:dyDescent="0.2">
      <c r="A2" s="159"/>
      <c r="B2" s="159"/>
      <c r="C2" s="159"/>
      <c r="D2" s="159"/>
    </row>
    <row r="3" spans="1:4" x14ac:dyDescent="0.2">
      <c r="A3" s="162"/>
      <c r="B3" s="799">
        <v>2020</v>
      </c>
      <c r="C3" s="799">
        <v>2021</v>
      </c>
      <c r="D3" s="799">
        <v>2022</v>
      </c>
    </row>
    <row r="4" spans="1:4" x14ac:dyDescent="0.2">
      <c r="A4" s="642"/>
      <c r="B4" s="800"/>
      <c r="C4" s="800"/>
      <c r="D4" s="800"/>
    </row>
    <row r="5" spans="1:4" x14ac:dyDescent="0.2">
      <c r="A5" s="191" t="s">
        <v>321</v>
      </c>
      <c r="B5" s="214">
        <v>12.469654766040348</v>
      </c>
      <c r="C5" s="214">
        <v>-9.7350536312186549</v>
      </c>
      <c r="D5" s="214">
        <v>6.295264303765749</v>
      </c>
    </row>
    <row r="6" spans="1:4" x14ac:dyDescent="0.2">
      <c r="A6" s="1" t="s">
        <v>127</v>
      </c>
      <c r="B6" s="167">
        <v>12.526098958597446</v>
      </c>
      <c r="C6" s="167">
        <v>-10.476153432773298</v>
      </c>
      <c r="D6" s="167">
        <v>9.022913773929746</v>
      </c>
    </row>
    <row r="7" spans="1:4" x14ac:dyDescent="0.2">
      <c r="A7" s="1" t="s">
        <v>128</v>
      </c>
      <c r="B7" s="167">
        <v>12.044199552305191</v>
      </c>
      <c r="C7" s="167">
        <v>-9.3081838579220708</v>
      </c>
      <c r="D7" s="167">
        <v>8.605550803286917</v>
      </c>
    </row>
    <row r="8" spans="1:4" x14ac:dyDescent="0.2">
      <c r="A8" s="1" t="s">
        <v>129</v>
      </c>
      <c r="B8" s="167">
        <v>9.0249648190256764</v>
      </c>
      <c r="C8" s="167">
        <v>-5.9001406542898991</v>
      </c>
      <c r="D8" s="167">
        <v>5.4136597709236129</v>
      </c>
    </row>
    <row r="9" spans="1:4" x14ac:dyDescent="0.2">
      <c r="A9" s="1" t="s">
        <v>130</v>
      </c>
      <c r="B9" s="167">
        <v>5.952988458342503</v>
      </c>
      <c r="C9" s="167">
        <v>-3.2965290707889552</v>
      </c>
      <c r="D9" s="167">
        <v>4.1154375555111207</v>
      </c>
    </row>
    <row r="10" spans="1:4" x14ac:dyDescent="0.2">
      <c r="A10" s="1" t="s">
        <v>131</v>
      </c>
      <c r="B10" s="167">
        <v>2.821515040084825</v>
      </c>
      <c r="C10" s="167">
        <v>-1.7833318952710484</v>
      </c>
      <c r="D10" s="167">
        <v>4.3044015891588723</v>
      </c>
    </row>
    <row r="11" spans="1:4" x14ac:dyDescent="0.2">
      <c r="A11" s="1" t="s">
        <v>132</v>
      </c>
      <c r="B11" s="167">
        <v>-0.94744929185202975</v>
      </c>
      <c r="C11" s="167">
        <v>-1.8047728479175735</v>
      </c>
      <c r="D11" s="167">
        <v>6.1301173388411536</v>
      </c>
    </row>
    <row r="12" spans="1:4" x14ac:dyDescent="0.2">
      <c r="A12" s="1" t="s">
        <v>133</v>
      </c>
      <c r="B12" s="167">
        <v>-4.1849875945960822</v>
      </c>
      <c r="C12" s="167">
        <v>-1.2063550244096193</v>
      </c>
      <c r="D12" s="167" t="s">
        <v>508</v>
      </c>
    </row>
    <row r="13" spans="1:4" x14ac:dyDescent="0.2">
      <c r="A13" s="1" t="s">
        <v>134</v>
      </c>
      <c r="B13" s="167">
        <v>-6.2296596439489154</v>
      </c>
      <c r="C13" s="167">
        <v>-0.3928067006411704</v>
      </c>
      <c r="D13" s="167" t="s">
        <v>508</v>
      </c>
    </row>
    <row r="14" spans="1:4" x14ac:dyDescent="0.2">
      <c r="A14" s="1" t="s">
        <v>135</v>
      </c>
      <c r="B14" s="167">
        <v>-8.7710431753324904</v>
      </c>
      <c r="C14" s="167">
        <v>1.2618699599440932</v>
      </c>
      <c r="D14" s="167" t="s">
        <v>508</v>
      </c>
    </row>
    <row r="15" spans="1:4" x14ac:dyDescent="0.2">
      <c r="A15" s="1" t="s">
        <v>136</v>
      </c>
      <c r="B15" s="167">
        <v>-10.17690974038212</v>
      </c>
      <c r="C15" s="167">
        <v>4.5310664252479302</v>
      </c>
      <c r="D15" s="167" t="s">
        <v>508</v>
      </c>
    </row>
    <row r="16" spans="1:4" x14ac:dyDescent="0.2">
      <c r="A16" s="212" t="s">
        <v>137</v>
      </c>
      <c r="B16" s="213">
        <v>-9.9623149171848127</v>
      </c>
      <c r="C16" s="213">
        <v>5.2100536518442659</v>
      </c>
      <c r="D16" s="213" t="s">
        <v>508</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767" t="s">
        <v>688</v>
      </c>
      <c r="C3" s="763" t="s">
        <v>420</v>
      </c>
      <c r="D3" s="767" t="s">
        <v>629</v>
      </c>
      <c r="E3" s="763" t="s">
        <v>420</v>
      </c>
      <c r="F3" s="765" t="s">
        <v>689</v>
      </c>
    </row>
    <row r="4" spans="1:6" x14ac:dyDescent="0.2">
      <c r="A4" s="66"/>
      <c r="B4" s="768"/>
      <c r="C4" s="764"/>
      <c r="D4" s="768"/>
      <c r="E4" s="764"/>
      <c r="F4" s="766"/>
    </row>
    <row r="5" spans="1:6" x14ac:dyDescent="0.2">
      <c r="A5" s="3" t="s">
        <v>107</v>
      </c>
      <c r="B5" s="58">
        <v>1469.2385291337034</v>
      </c>
      <c r="C5" s="59">
        <v>1.7197354998679824</v>
      </c>
      <c r="D5" s="58">
        <v>1107.9406945638673</v>
      </c>
      <c r="E5" s="59">
        <v>1.3947555254332555</v>
      </c>
      <c r="F5" s="59">
        <v>32.609853247791243</v>
      </c>
    </row>
    <row r="6" spans="1:6" x14ac:dyDescent="0.2">
      <c r="A6" s="3" t="s">
        <v>117</v>
      </c>
      <c r="B6" s="58">
        <v>43384.339442152559</v>
      </c>
      <c r="C6" s="59">
        <v>50.781127228526998</v>
      </c>
      <c r="D6" s="58">
        <v>39472.676029425806</v>
      </c>
      <c r="E6" s="59">
        <v>49.69104688166577</v>
      </c>
      <c r="F6" s="59">
        <v>9.909800414369462</v>
      </c>
    </row>
    <row r="7" spans="1:6" x14ac:dyDescent="0.2">
      <c r="A7" s="3" t="s">
        <v>118</v>
      </c>
      <c r="B7" s="58">
        <v>15150.225070270988</v>
      </c>
      <c r="C7" s="59">
        <v>17.733253905134909</v>
      </c>
      <c r="D7" s="58">
        <v>14259.731806198557</v>
      </c>
      <c r="E7" s="59">
        <v>17.951177193397406</v>
      </c>
      <c r="F7" s="59">
        <v>6.2448107452157187</v>
      </c>
    </row>
    <row r="8" spans="1:6" x14ac:dyDescent="0.2">
      <c r="A8" s="3" t="s">
        <v>119</v>
      </c>
      <c r="B8" s="58">
        <v>19501.655434988574</v>
      </c>
      <c r="C8" s="59">
        <v>22.826578865664395</v>
      </c>
      <c r="D8" s="58">
        <v>18886.930352536543</v>
      </c>
      <c r="E8" s="59">
        <v>23.776227912670901</v>
      </c>
      <c r="F8" s="59">
        <v>3.2547643845653935</v>
      </c>
    </row>
    <row r="9" spans="1:6" x14ac:dyDescent="0.2">
      <c r="A9" s="3" t="s">
        <v>120</v>
      </c>
      <c r="B9" s="58">
        <v>5711.3537351831719</v>
      </c>
      <c r="C9" s="59">
        <v>6.6851076771648419</v>
      </c>
      <c r="D9" s="58">
        <v>5515.5187440543614</v>
      </c>
      <c r="E9" s="59">
        <v>6.943332149135224</v>
      </c>
      <c r="F9" s="59">
        <v>3.5506178152312042</v>
      </c>
    </row>
    <row r="10" spans="1:6" x14ac:dyDescent="0.2">
      <c r="A10" s="3" t="s">
        <v>112</v>
      </c>
      <c r="B10" s="58">
        <v>217.17047028757048</v>
      </c>
      <c r="C10" s="73">
        <v>0.25419682364086227</v>
      </c>
      <c r="D10" s="58">
        <v>193.39562434317375</v>
      </c>
      <c r="E10" s="335">
        <v>0.24346033769744041</v>
      </c>
      <c r="F10" s="59">
        <v>12.293373247271148</v>
      </c>
    </row>
    <row r="11" spans="1:6" x14ac:dyDescent="0.2">
      <c r="A11" s="60" t="s">
        <v>114</v>
      </c>
      <c r="B11" s="61">
        <v>85433.982682016576</v>
      </c>
      <c r="C11" s="62">
        <v>100</v>
      </c>
      <c r="D11" s="61">
        <v>79436.193251122313</v>
      </c>
      <c r="E11" s="62">
        <v>100</v>
      </c>
      <c r="F11" s="62">
        <v>7.5504492164338739</v>
      </c>
    </row>
    <row r="12" spans="1:6" x14ac:dyDescent="0.2">
      <c r="A12" s="728" t="s">
        <v>690</v>
      </c>
      <c r="B12" s="3"/>
      <c r="C12" s="3"/>
      <c r="D12" s="3"/>
      <c r="E12" s="3"/>
      <c r="F12" s="55" t="s">
        <v>569</v>
      </c>
    </row>
    <row r="13" spans="1:6" x14ac:dyDescent="0.2">
      <c r="A13" s="436" t="s">
        <v>619</v>
      </c>
    </row>
  </sheetData>
  <mergeCells count="5">
    <mergeCell ref="B3:B4"/>
    <mergeCell ref="C3:C4"/>
    <mergeCell ref="D3:D4"/>
    <mergeCell ref="E3:E4"/>
    <mergeCell ref="F3:F4"/>
  </mergeCells>
  <conditionalFormatting sqref="E10">
    <cfRule type="cellIs" dxfId="264" priority="2" operator="between">
      <formula>0</formula>
      <formula>0.5</formula>
    </cfRule>
  </conditionalFormatting>
  <conditionalFormatting sqref="E10">
    <cfRule type="cellIs" dxfId="263" priority="1"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4" customWidth="1"/>
    <col min="2" max="12" width="11" style="544"/>
    <col min="13" max="45" width="11" style="18"/>
    <col min="46" max="16384" width="11" style="544"/>
  </cols>
  <sheetData>
    <row r="1" spans="1:12" x14ac:dyDescent="0.2">
      <c r="A1" s="801" t="s">
        <v>652</v>
      </c>
      <c r="B1" s="801"/>
      <c r="C1" s="801"/>
      <c r="D1" s="801"/>
      <c r="E1" s="801"/>
      <c r="F1" s="801"/>
      <c r="G1" s="18"/>
      <c r="H1" s="18"/>
      <c r="I1" s="18"/>
      <c r="J1" s="18"/>
      <c r="K1" s="18"/>
      <c r="L1" s="18"/>
    </row>
    <row r="2" spans="1:12" x14ac:dyDescent="0.2">
      <c r="A2" s="802"/>
      <c r="B2" s="802"/>
      <c r="C2" s="802"/>
      <c r="D2" s="802"/>
      <c r="E2" s="802"/>
      <c r="F2" s="802"/>
      <c r="G2" s="18"/>
      <c r="H2" s="18"/>
      <c r="I2" s="18"/>
      <c r="J2" s="18"/>
      <c r="K2" s="573"/>
      <c r="L2" s="55" t="s">
        <v>466</v>
      </c>
    </row>
    <row r="3" spans="1:12" x14ac:dyDescent="0.2">
      <c r="A3" s="574"/>
      <c r="B3" s="803">
        <f>INDICE!A3</f>
        <v>44743</v>
      </c>
      <c r="C3" s="804">
        <v>41671</v>
      </c>
      <c r="D3" s="804">
        <v>41671</v>
      </c>
      <c r="E3" s="804">
        <v>41671</v>
      </c>
      <c r="F3" s="805">
        <v>41671</v>
      </c>
      <c r="G3" s="806" t="s">
        <v>116</v>
      </c>
      <c r="H3" s="804"/>
      <c r="I3" s="804"/>
      <c r="J3" s="804"/>
      <c r="K3" s="804"/>
      <c r="L3" s="807" t="s">
        <v>106</v>
      </c>
    </row>
    <row r="4" spans="1:12" ht="38.25" x14ac:dyDescent="0.2">
      <c r="A4" s="550"/>
      <c r="B4" s="705" t="s">
        <v>649</v>
      </c>
      <c r="C4" s="705" t="s">
        <v>648</v>
      </c>
      <c r="D4" s="705" t="s">
        <v>650</v>
      </c>
      <c r="E4" s="705" t="s">
        <v>320</v>
      </c>
      <c r="F4" s="223" t="s">
        <v>186</v>
      </c>
      <c r="G4" s="705" t="s">
        <v>649</v>
      </c>
      <c r="H4" s="705" t="s">
        <v>648</v>
      </c>
      <c r="I4" s="705" t="s">
        <v>650</v>
      </c>
      <c r="J4" s="705" t="s">
        <v>320</v>
      </c>
      <c r="K4" s="224" t="s">
        <v>186</v>
      </c>
      <c r="L4" s="808"/>
    </row>
    <row r="5" spans="1:12" x14ac:dyDescent="0.2">
      <c r="A5" s="547" t="s">
        <v>153</v>
      </c>
      <c r="B5" s="439">
        <v>4480.2839999999997</v>
      </c>
      <c r="C5" s="439">
        <v>397.27800000000002</v>
      </c>
      <c r="D5" s="439">
        <v>122.849</v>
      </c>
      <c r="E5" s="439">
        <v>185.22900000000001</v>
      </c>
      <c r="F5" s="575">
        <v>5185.6400000000003</v>
      </c>
      <c r="G5" s="439">
        <v>42565.788</v>
      </c>
      <c r="H5" s="439">
        <v>6929.8322799999996</v>
      </c>
      <c r="I5" s="439">
        <v>2843.8159999999998</v>
      </c>
      <c r="J5" s="439">
        <v>2682.9</v>
      </c>
      <c r="K5" s="576">
        <v>55022.336280000003</v>
      </c>
      <c r="L5" s="72">
        <v>14.166246446562548</v>
      </c>
    </row>
    <row r="6" spans="1:12" x14ac:dyDescent="0.2">
      <c r="A6" s="549" t="s">
        <v>154</v>
      </c>
      <c r="B6" s="439">
        <v>982.63699999999994</v>
      </c>
      <c r="C6" s="439">
        <v>583.69500000000005</v>
      </c>
      <c r="D6" s="439">
        <v>66.671999999999997</v>
      </c>
      <c r="E6" s="439">
        <v>54.374000000000002</v>
      </c>
      <c r="F6" s="577">
        <v>1687.3779999999999</v>
      </c>
      <c r="G6" s="439">
        <v>9588.5740000000005</v>
      </c>
      <c r="H6" s="439">
        <v>8099.4629999999997</v>
      </c>
      <c r="I6" s="439">
        <v>3255.31</v>
      </c>
      <c r="J6" s="439">
        <v>790.89099999999996</v>
      </c>
      <c r="K6" s="578">
        <v>21734.238000000001</v>
      </c>
      <c r="L6" s="59">
        <v>5.5957742373829404</v>
      </c>
    </row>
    <row r="7" spans="1:12" x14ac:dyDescent="0.2">
      <c r="A7" s="549" t="s">
        <v>155</v>
      </c>
      <c r="B7" s="439">
        <v>940.20500000000004</v>
      </c>
      <c r="C7" s="439">
        <v>323.45600000000002</v>
      </c>
      <c r="D7" s="439">
        <v>57.808</v>
      </c>
      <c r="E7" s="439">
        <v>10.09</v>
      </c>
      <c r="F7" s="577">
        <v>1331.559</v>
      </c>
      <c r="G7" s="439">
        <v>7268.4970000000003</v>
      </c>
      <c r="H7" s="439">
        <v>4748.76</v>
      </c>
      <c r="I7" s="439">
        <v>2195.009</v>
      </c>
      <c r="J7" s="439">
        <v>146.834</v>
      </c>
      <c r="K7" s="578">
        <v>14359.100000000002</v>
      </c>
      <c r="L7" s="59">
        <v>3.6969449700516477</v>
      </c>
    </row>
    <row r="8" spans="1:12" x14ac:dyDescent="0.2">
      <c r="A8" s="549" t="s">
        <v>156</v>
      </c>
      <c r="B8" s="439">
        <v>935.86699999999996</v>
      </c>
      <c r="C8" s="96">
        <v>30.291</v>
      </c>
      <c r="D8" s="439">
        <v>42.981000000000002</v>
      </c>
      <c r="E8" s="96">
        <v>0.59599999999999997</v>
      </c>
      <c r="F8" s="577">
        <v>1009.735</v>
      </c>
      <c r="G8" s="439">
        <v>10387.77</v>
      </c>
      <c r="H8" s="439">
        <v>242.137</v>
      </c>
      <c r="I8" s="96">
        <v>885.88</v>
      </c>
      <c r="J8" s="439">
        <v>6.5309999999999997</v>
      </c>
      <c r="K8" s="578">
        <v>11522.318000000001</v>
      </c>
      <c r="L8" s="59">
        <v>2.9665769841727934</v>
      </c>
    </row>
    <row r="9" spans="1:12" x14ac:dyDescent="0.2">
      <c r="A9" s="549" t="s">
        <v>567</v>
      </c>
      <c r="B9" s="439">
        <v>0</v>
      </c>
      <c r="C9" s="439">
        <v>0</v>
      </c>
      <c r="D9" s="439">
        <v>0</v>
      </c>
      <c r="E9" s="96">
        <v>1.7350000000000001</v>
      </c>
      <c r="F9" s="626">
        <v>1.7350000000000001</v>
      </c>
      <c r="G9" s="439">
        <v>0</v>
      </c>
      <c r="H9" s="439">
        <v>0</v>
      </c>
      <c r="I9" s="439">
        <v>0</v>
      </c>
      <c r="J9" s="439">
        <v>21.044</v>
      </c>
      <c r="K9" s="578">
        <v>21.044</v>
      </c>
      <c r="L9" s="96">
        <v>5.4180631063065832E-3</v>
      </c>
    </row>
    <row r="10" spans="1:12" x14ac:dyDescent="0.2">
      <c r="A10" s="549" t="s">
        <v>158</v>
      </c>
      <c r="B10" s="439">
        <v>90.034999999999997</v>
      </c>
      <c r="C10" s="439">
        <v>118.858</v>
      </c>
      <c r="D10" s="439">
        <v>34.484000000000002</v>
      </c>
      <c r="E10" s="439">
        <v>1.714</v>
      </c>
      <c r="F10" s="577">
        <v>245.09100000000001</v>
      </c>
      <c r="G10" s="439">
        <v>2171.1410000000001</v>
      </c>
      <c r="H10" s="439">
        <v>1643.461</v>
      </c>
      <c r="I10" s="439">
        <v>1182.933</v>
      </c>
      <c r="J10" s="439">
        <v>25.280999999999999</v>
      </c>
      <c r="K10" s="578">
        <v>5022.8159999999998</v>
      </c>
      <c r="L10" s="59">
        <v>1.2931920765712985</v>
      </c>
    </row>
    <row r="11" spans="1:12" x14ac:dyDescent="0.2">
      <c r="A11" s="549" t="s">
        <v>159</v>
      </c>
      <c r="B11" s="439">
        <v>133.05099999999999</v>
      </c>
      <c r="C11" s="439">
        <v>716.58600000000001</v>
      </c>
      <c r="D11" s="439">
        <v>180.124</v>
      </c>
      <c r="E11" s="439">
        <v>53.265000000000001</v>
      </c>
      <c r="F11" s="577">
        <v>1083.0260000000001</v>
      </c>
      <c r="G11" s="439">
        <v>2122.514048</v>
      </c>
      <c r="H11" s="439">
        <v>11146.798791575</v>
      </c>
      <c r="I11" s="439">
        <v>7342.6089039999997</v>
      </c>
      <c r="J11" s="439">
        <v>708.56700000000001</v>
      </c>
      <c r="K11" s="578">
        <v>21320.488743574999</v>
      </c>
      <c r="L11" s="59">
        <v>5.4892488818660192</v>
      </c>
    </row>
    <row r="12" spans="1:12" x14ac:dyDescent="0.2">
      <c r="A12" s="549" t="s">
        <v>511</v>
      </c>
      <c r="B12" s="439">
        <v>708.89099999999996</v>
      </c>
      <c r="C12" s="439">
        <v>312.20800000000003</v>
      </c>
      <c r="D12" s="439">
        <v>69.209000000000003</v>
      </c>
      <c r="E12" s="439">
        <v>50.26</v>
      </c>
      <c r="F12" s="577">
        <v>1140.568</v>
      </c>
      <c r="G12" s="439">
        <v>8581.2783830000008</v>
      </c>
      <c r="H12" s="439">
        <v>5061.3236620000007</v>
      </c>
      <c r="I12" s="439">
        <v>2997.9679999999998</v>
      </c>
      <c r="J12" s="439">
        <v>758.87599999999998</v>
      </c>
      <c r="K12" s="578">
        <v>17399.446045000001</v>
      </c>
      <c r="L12" s="59">
        <v>4.4797232791573132</v>
      </c>
    </row>
    <row r="13" spans="1:12" x14ac:dyDescent="0.2">
      <c r="A13" s="549" t="s">
        <v>160</v>
      </c>
      <c r="B13" s="439">
        <v>2621.4</v>
      </c>
      <c r="C13" s="439">
        <v>1909.162</v>
      </c>
      <c r="D13" s="439">
        <v>458.62200000000001</v>
      </c>
      <c r="E13" s="439">
        <v>123.223</v>
      </c>
      <c r="F13" s="577">
        <v>5112.4070000000002</v>
      </c>
      <c r="G13" s="439">
        <v>20508.219000000001</v>
      </c>
      <c r="H13" s="439">
        <v>27492.749589999999</v>
      </c>
      <c r="I13" s="439">
        <v>16625.22</v>
      </c>
      <c r="J13" s="439">
        <v>2114.75</v>
      </c>
      <c r="K13" s="578">
        <v>66740.938590000005</v>
      </c>
      <c r="L13" s="59">
        <v>17.183359487490605</v>
      </c>
    </row>
    <row r="14" spans="1:12" x14ac:dyDescent="0.2">
      <c r="A14" s="549" t="s">
        <v>323</v>
      </c>
      <c r="B14" s="439">
        <v>1499.3520000000001</v>
      </c>
      <c r="C14" s="439">
        <v>2073.9810000000002</v>
      </c>
      <c r="D14" s="439">
        <v>113.755</v>
      </c>
      <c r="E14" s="439">
        <v>98.128</v>
      </c>
      <c r="F14" s="577">
        <v>3785.2160000000008</v>
      </c>
      <c r="G14" s="439">
        <v>13474.991</v>
      </c>
      <c r="H14" s="439">
        <v>23505.194879999999</v>
      </c>
      <c r="I14" s="439">
        <v>3637.3470000000002</v>
      </c>
      <c r="J14" s="439">
        <v>1247.770186</v>
      </c>
      <c r="K14" s="578">
        <v>41865.303066</v>
      </c>
      <c r="L14" s="59">
        <v>10.778789867717093</v>
      </c>
    </row>
    <row r="15" spans="1:12" x14ac:dyDescent="0.2">
      <c r="A15" s="549" t="s">
        <v>163</v>
      </c>
      <c r="B15" s="439">
        <v>3.0739999999999998</v>
      </c>
      <c r="C15" s="439">
        <v>114.404</v>
      </c>
      <c r="D15" s="439">
        <v>14.619</v>
      </c>
      <c r="E15" s="439">
        <v>39.198</v>
      </c>
      <c r="F15" s="577">
        <v>171.29499999999999</v>
      </c>
      <c r="G15" s="96">
        <v>18.347000000000001</v>
      </c>
      <c r="H15" s="439">
        <v>2022.252</v>
      </c>
      <c r="I15" s="439">
        <v>546.96400000000006</v>
      </c>
      <c r="J15" s="439">
        <v>605.93700000000001</v>
      </c>
      <c r="K15" s="578">
        <v>3193.5</v>
      </c>
      <c r="L15" s="59">
        <v>0.82220987122172939</v>
      </c>
    </row>
    <row r="16" spans="1:12" x14ac:dyDescent="0.2">
      <c r="A16" s="549" t="s">
        <v>164</v>
      </c>
      <c r="B16" s="439">
        <v>1368.086</v>
      </c>
      <c r="C16" s="439">
        <v>568.05499999999995</v>
      </c>
      <c r="D16" s="439">
        <v>79.742000000000004</v>
      </c>
      <c r="E16" s="439">
        <v>44.363</v>
      </c>
      <c r="F16" s="577">
        <v>2060.2460000000001</v>
      </c>
      <c r="G16" s="439">
        <v>12915.023999999999</v>
      </c>
      <c r="H16" s="439">
        <v>5762.0034220000007</v>
      </c>
      <c r="I16" s="439">
        <v>2470.437915</v>
      </c>
      <c r="J16" s="439">
        <v>592.78200000000004</v>
      </c>
      <c r="K16" s="578">
        <v>21740.247336999997</v>
      </c>
      <c r="L16" s="59">
        <v>5.5973214226658259</v>
      </c>
    </row>
    <row r="17" spans="1:12" x14ac:dyDescent="0.2">
      <c r="A17" s="549" t="s">
        <v>165</v>
      </c>
      <c r="B17" s="96">
        <v>402.14499999999998</v>
      </c>
      <c r="C17" s="439">
        <v>29.173999999999999</v>
      </c>
      <c r="D17" s="439">
        <v>24.238</v>
      </c>
      <c r="E17" s="439">
        <v>6.0720000000000001</v>
      </c>
      <c r="F17" s="577">
        <v>461.62899999999996</v>
      </c>
      <c r="G17" s="439">
        <v>2120.5309999999999</v>
      </c>
      <c r="H17" s="439">
        <v>566.59400000000005</v>
      </c>
      <c r="I17" s="439">
        <v>1120.817</v>
      </c>
      <c r="J17" s="439">
        <v>80.616</v>
      </c>
      <c r="K17" s="578">
        <v>3888.558</v>
      </c>
      <c r="L17" s="59">
        <v>1.0011619766457571</v>
      </c>
    </row>
    <row r="18" spans="1:12" x14ac:dyDescent="0.2">
      <c r="A18" s="549" t="s">
        <v>166</v>
      </c>
      <c r="B18" s="439">
        <v>184.23599999999999</v>
      </c>
      <c r="C18" s="439">
        <v>234.24600000000001</v>
      </c>
      <c r="D18" s="439">
        <v>444.33199999999999</v>
      </c>
      <c r="E18" s="439">
        <v>20.443999999999999</v>
      </c>
      <c r="F18" s="577">
        <v>883.25799999999992</v>
      </c>
      <c r="G18" s="439">
        <v>2125.6930000000002</v>
      </c>
      <c r="H18" s="439">
        <v>3765.9259999999999</v>
      </c>
      <c r="I18" s="439">
        <v>18466.948</v>
      </c>
      <c r="J18" s="439">
        <v>321.62400000000002</v>
      </c>
      <c r="K18" s="578">
        <v>24680.191000000003</v>
      </c>
      <c r="L18" s="59">
        <v>6.3542497773094366</v>
      </c>
    </row>
    <row r="19" spans="1:12" x14ac:dyDescent="0.2">
      <c r="A19" s="549" t="s">
        <v>168</v>
      </c>
      <c r="B19" s="439">
        <v>2500.09</v>
      </c>
      <c r="C19" s="439">
        <v>120.30200000000001</v>
      </c>
      <c r="D19" s="439">
        <v>31.475999999999999</v>
      </c>
      <c r="E19" s="439">
        <v>45.097000000000001</v>
      </c>
      <c r="F19" s="577">
        <v>2696.9650000000006</v>
      </c>
      <c r="G19" s="439">
        <v>24987.208999999999</v>
      </c>
      <c r="H19" s="439">
        <v>1915.0039999999999</v>
      </c>
      <c r="I19" s="439">
        <v>712.01</v>
      </c>
      <c r="J19" s="439">
        <v>671.15800000000002</v>
      </c>
      <c r="K19" s="578">
        <v>28285.380999999998</v>
      </c>
      <c r="L19" s="59">
        <v>7.2824548205628776</v>
      </c>
    </row>
    <row r="20" spans="1:12" x14ac:dyDescent="0.2">
      <c r="A20" s="549" t="s">
        <v>169</v>
      </c>
      <c r="B20" s="439">
        <v>920.92100000000005</v>
      </c>
      <c r="C20" s="439">
        <v>380.334</v>
      </c>
      <c r="D20" s="439">
        <v>55.277999999999999</v>
      </c>
      <c r="E20" s="439">
        <v>19.846</v>
      </c>
      <c r="F20" s="577">
        <v>1376.3790000000001</v>
      </c>
      <c r="G20" s="439">
        <v>9851.0450000000001</v>
      </c>
      <c r="H20" s="439">
        <v>5312.76</v>
      </c>
      <c r="I20" s="439">
        <v>2353.5340000000001</v>
      </c>
      <c r="J20" s="439">
        <v>230.304</v>
      </c>
      <c r="K20" s="578">
        <v>17747.643</v>
      </c>
      <c r="L20" s="59">
        <v>4.5693713059399492</v>
      </c>
    </row>
    <row r="21" spans="1:12" x14ac:dyDescent="0.2">
      <c r="A21" s="549" t="s">
        <v>170</v>
      </c>
      <c r="B21" s="439">
        <v>1127.683</v>
      </c>
      <c r="C21" s="439">
        <v>1649.6079999999999</v>
      </c>
      <c r="D21" s="439">
        <v>149.36600000000001</v>
      </c>
      <c r="E21" s="439">
        <v>12.391</v>
      </c>
      <c r="F21" s="577">
        <v>2939.0480000000002</v>
      </c>
      <c r="G21" s="439">
        <v>12786.465</v>
      </c>
      <c r="H21" s="439">
        <v>13818.576999999999</v>
      </c>
      <c r="I21" s="439">
        <v>7089.7860000000001</v>
      </c>
      <c r="J21" s="439">
        <v>166.10599999999999</v>
      </c>
      <c r="K21" s="578">
        <v>33860.934000000001</v>
      </c>
      <c r="L21" s="59">
        <v>8.7179565315758509</v>
      </c>
    </row>
    <row r="22" spans="1:12" x14ac:dyDescent="0.2">
      <c r="A22" s="225" t="s">
        <v>114</v>
      </c>
      <c r="B22" s="174">
        <v>18897.957000000002</v>
      </c>
      <c r="C22" s="174">
        <v>9561.637999999999</v>
      </c>
      <c r="D22" s="174">
        <v>1945.5550000000001</v>
      </c>
      <c r="E22" s="174">
        <v>766.02499999999986</v>
      </c>
      <c r="F22" s="579">
        <v>31171.175000000003</v>
      </c>
      <c r="G22" s="580">
        <v>181473.086431</v>
      </c>
      <c r="H22" s="174">
        <v>122032.83662557499</v>
      </c>
      <c r="I22" s="174">
        <v>73726.588819000026</v>
      </c>
      <c r="J22" s="174">
        <v>11171.971185999999</v>
      </c>
      <c r="K22" s="174">
        <v>388404.48306157504</v>
      </c>
      <c r="L22" s="175">
        <v>100.00000000000001</v>
      </c>
    </row>
    <row r="23" spans="1:12" x14ac:dyDescent="0.2">
      <c r="A23" s="18"/>
      <c r="B23" s="18"/>
      <c r="C23" s="18"/>
      <c r="D23" s="18"/>
      <c r="E23" s="18"/>
      <c r="F23" s="18"/>
      <c r="G23" s="18"/>
      <c r="H23" s="18"/>
      <c r="I23" s="18"/>
      <c r="J23" s="18"/>
      <c r="L23" s="161" t="s">
        <v>220</v>
      </c>
    </row>
    <row r="24" spans="1:12" x14ac:dyDescent="0.2">
      <c r="A24" s="80" t="s">
        <v>488</v>
      </c>
      <c r="B24" s="552"/>
      <c r="C24" s="581"/>
      <c r="D24" s="581"/>
      <c r="E24" s="581"/>
      <c r="F24" s="581"/>
      <c r="G24" s="18"/>
      <c r="H24" s="18"/>
      <c r="I24" s="18"/>
      <c r="J24" s="18"/>
      <c r="K24" s="18"/>
      <c r="L24" s="18"/>
    </row>
    <row r="25" spans="1:12" x14ac:dyDescent="0.2">
      <c r="A25" s="80" t="s">
        <v>221</v>
      </c>
      <c r="B25" s="552"/>
      <c r="C25" s="552"/>
      <c r="D25" s="552"/>
      <c r="E25" s="552"/>
      <c r="F25" s="582"/>
      <c r="G25" s="18"/>
      <c r="H25" s="18"/>
      <c r="I25" s="18"/>
      <c r="J25" s="18"/>
      <c r="K25" s="18"/>
      <c r="L25" s="18"/>
    </row>
    <row r="26" spans="1:12" s="18" customFormat="1" x14ac:dyDescent="0.2">
      <c r="A26" s="798" t="s">
        <v>651</v>
      </c>
      <c r="B26" s="798"/>
      <c r="C26" s="798"/>
      <c r="D26" s="798"/>
      <c r="E26" s="798"/>
      <c r="F26" s="798"/>
      <c r="G26" s="798"/>
      <c r="H26" s="798"/>
    </row>
    <row r="27" spans="1:12" s="18" customFormat="1" x14ac:dyDescent="0.2">
      <c r="A27" s="798"/>
      <c r="B27" s="798"/>
      <c r="C27" s="798"/>
      <c r="D27" s="798"/>
      <c r="E27" s="798"/>
      <c r="F27" s="798"/>
      <c r="G27" s="798"/>
      <c r="H27" s="798"/>
    </row>
    <row r="28" spans="1:12" s="18" customFormat="1" x14ac:dyDescent="0.2">
      <c r="A28" s="798"/>
      <c r="B28" s="798"/>
      <c r="C28" s="798"/>
      <c r="D28" s="798"/>
      <c r="E28" s="798"/>
      <c r="F28" s="798"/>
      <c r="G28" s="798"/>
      <c r="H28" s="798"/>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C8">
    <cfRule type="cellIs" dxfId="59" priority="43" operator="between">
      <formula>0</formula>
      <formula>0.5</formula>
    </cfRule>
    <cfRule type="cellIs" dxfId="58" priority="44" operator="between">
      <formula>0</formula>
      <formula>0.49</formula>
    </cfRule>
  </conditionalFormatting>
  <conditionalFormatting sqref="B17">
    <cfRule type="cellIs" dxfId="57" priority="41" operator="between">
      <formula>0</formula>
      <formula>0.5</formula>
    </cfRule>
    <cfRule type="cellIs" dxfId="56" priority="42" operator="between">
      <formula>0</formula>
      <formula>0.49</formula>
    </cfRule>
  </conditionalFormatting>
  <conditionalFormatting sqref="L9">
    <cfRule type="cellIs" dxfId="55" priority="39" operator="between">
      <formula>0</formula>
      <formula>0.5</formula>
    </cfRule>
    <cfRule type="cellIs" dxfId="54" priority="40" operator="between">
      <formula>0</formula>
      <formula>0.49</formula>
    </cfRule>
  </conditionalFormatting>
  <conditionalFormatting sqref="E8">
    <cfRule type="cellIs" dxfId="53" priority="37" operator="between">
      <formula>0</formula>
      <formula>0.5</formula>
    </cfRule>
    <cfRule type="cellIs" dxfId="52" priority="38" operator="between">
      <formula>0</formula>
      <formula>0.49</formula>
    </cfRule>
  </conditionalFormatting>
  <conditionalFormatting sqref="G15">
    <cfRule type="cellIs" dxfId="51" priority="33" operator="between">
      <formula>0</formula>
      <formula>0.5</formula>
    </cfRule>
    <cfRule type="cellIs" dxfId="50" priority="34" operator="between">
      <formula>0</formula>
      <formula>0.49</formula>
    </cfRule>
  </conditionalFormatting>
  <conditionalFormatting sqref="E9">
    <cfRule type="cellIs" dxfId="49" priority="27" operator="between">
      <formula>0</formula>
      <formula>0.5</formula>
    </cfRule>
    <cfRule type="cellIs" dxfId="48" priority="28" operator="between">
      <formula>0</formula>
      <formula>0.49</formula>
    </cfRule>
  </conditionalFormatting>
  <conditionalFormatting sqref="F9">
    <cfRule type="cellIs" dxfId="47" priority="25" operator="between">
      <formula>0</formula>
      <formula>0.5</formula>
    </cfRule>
    <cfRule type="cellIs" dxfId="46" priority="26" operator="between">
      <formula>0</formula>
      <formula>0.49</formula>
    </cfRule>
  </conditionalFormatting>
  <conditionalFormatting sqref="I8">
    <cfRule type="cellIs" dxfId="45" priority="9" operator="between">
      <formula>0</formula>
      <formula>0.5</formula>
    </cfRule>
    <cfRule type="cellIs" dxfId="44"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election activeCell="B1" sqref="B1"/>
    </sheetView>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489</v>
      </c>
      <c r="B1" s="158"/>
      <c r="C1" s="158"/>
      <c r="D1" s="158"/>
      <c r="E1" s="158"/>
      <c r="F1" s="158"/>
      <c r="G1" s="158"/>
      <c r="H1" s="1"/>
      <c r="I1" s="1"/>
    </row>
    <row r="2" spans="1:45" x14ac:dyDescent="0.2">
      <c r="A2" s="159"/>
      <c r="B2" s="159"/>
      <c r="C2" s="159"/>
      <c r="D2" s="159"/>
      <c r="E2" s="159"/>
      <c r="F2" s="159"/>
      <c r="G2" s="159"/>
      <c r="H2" s="1"/>
      <c r="I2" s="55" t="s">
        <v>466</v>
      </c>
      <c r="J2" s="55"/>
    </row>
    <row r="3" spans="1:45" x14ac:dyDescent="0.2">
      <c r="A3" s="787" t="s">
        <v>450</v>
      </c>
      <c r="B3" s="787" t="s">
        <v>451</v>
      </c>
      <c r="C3" s="772">
        <f>INDICE!A3</f>
        <v>44743</v>
      </c>
      <c r="D3" s="772">
        <v>41671</v>
      </c>
      <c r="E3" s="771" t="s">
        <v>115</v>
      </c>
      <c r="F3" s="771"/>
      <c r="G3" s="771" t="s">
        <v>116</v>
      </c>
      <c r="H3" s="771"/>
      <c r="I3" s="771"/>
      <c r="J3" s="161"/>
    </row>
    <row r="4" spans="1:45" x14ac:dyDescent="0.2">
      <c r="A4" s="788"/>
      <c r="B4" s="788"/>
      <c r="C4" s="184" t="s">
        <v>54</v>
      </c>
      <c r="D4" s="185" t="s">
        <v>421</v>
      </c>
      <c r="E4" s="184" t="s">
        <v>54</v>
      </c>
      <c r="F4" s="185" t="s">
        <v>421</v>
      </c>
      <c r="G4" s="184" t="s">
        <v>54</v>
      </c>
      <c r="H4" s="186" t="s">
        <v>421</v>
      </c>
      <c r="I4" s="185" t="s">
        <v>470</v>
      </c>
      <c r="J4" s="10"/>
    </row>
    <row r="5" spans="1:45" x14ac:dyDescent="0.2">
      <c r="A5" s="1"/>
      <c r="B5" s="11" t="s">
        <v>324</v>
      </c>
      <c r="C5" s="459">
        <v>0</v>
      </c>
      <c r="D5" s="142" t="s">
        <v>142</v>
      </c>
      <c r="E5" s="462">
        <v>1079.5573899999999</v>
      </c>
      <c r="F5" s="142" t="s">
        <v>142</v>
      </c>
      <c r="G5" s="462">
        <v>1944.3300200000001</v>
      </c>
      <c r="H5" s="142" t="s">
        <v>142</v>
      </c>
      <c r="I5" s="650">
        <v>0.43103970489112325</v>
      </c>
      <c r="J5" s="1"/>
    </row>
    <row r="6" spans="1:45" x14ac:dyDescent="0.2">
      <c r="A6" s="1"/>
      <c r="B6" s="11" t="s">
        <v>469</v>
      </c>
      <c r="C6" s="459">
        <v>1541.99576</v>
      </c>
      <c r="D6" s="142">
        <v>96.712531642005743</v>
      </c>
      <c r="E6" s="462">
        <v>7459.2819099999997</v>
      </c>
      <c r="F6" s="142">
        <v>-23.693308886203191</v>
      </c>
      <c r="G6" s="462">
        <v>9954.0785799999994</v>
      </c>
      <c r="H6" s="142">
        <v>-40.753335333522394</v>
      </c>
      <c r="I6" s="410">
        <v>2.2067257355756151</v>
      </c>
      <c r="J6" s="1"/>
    </row>
    <row r="7" spans="1:45" x14ac:dyDescent="0.2">
      <c r="A7" s="160" t="s">
        <v>457</v>
      </c>
      <c r="B7" s="145"/>
      <c r="C7" s="460">
        <v>1541.99576</v>
      </c>
      <c r="D7" s="148">
        <v>96.712531642005743</v>
      </c>
      <c r="E7" s="460">
        <v>8538.8393000000015</v>
      </c>
      <c r="F7" s="148">
        <v>-12.649691914452793</v>
      </c>
      <c r="G7" s="460">
        <v>11898.408599999999</v>
      </c>
      <c r="H7" s="231">
        <v>-29.180685211254055</v>
      </c>
      <c r="I7" s="148">
        <v>2.6377654404667386</v>
      </c>
      <c r="J7" s="1"/>
    </row>
    <row r="8" spans="1:45" x14ac:dyDescent="0.2">
      <c r="A8" s="191"/>
      <c r="B8" s="11" t="s">
        <v>231</v>
      </c>
      <c r="C8" s="459">
        <v>8530.3993000000009</v>
      </c>
      <c r="D8" s="142">
        <v>220.2372586478098</v>
      </c>
      <c r="E8" s="462">
        <v>86686.690179999991</v>
      </c>
      <c r="F8" s="149">
        <v>284.73082067486655</v>
      </c>
      <c r="G8" s="462">
        <v>124800.70121999999</v>
      </c>
      <c r="H8" s="149">
        <v>226.97456197395621</v>
      </c>
      <c r="I8" s="700">
        <v>27.66714337110016</v>
      </c>
      <c r="J8" s="1"/>
    </row>
    <row r="9" spans="1:45" x14ac:dyDescent="0.2">
      <c r="A9" s="160" t="s">
        <v>303</v>
      </c>
      <c r="B9" s="145"/>
      <c r="C9" s="460">
        <v>8530.3993000000009</v>
      </c>
      <c r="D9" s="148">
        <v>220.2372586478098</v>
      </c>
      <c r="E9" s="460">
        <v>86686.690179999991</v>
      </c>
      <c r="F9" s="148">
        <v>284.73082067486655</v>
      </c>
      <c r="G9" s="460">
        <v>124800.70121999999</v>
      </c>
      <c r="H9" s="231">
        <v>226.97456197395621</v>
      </c>
      <c r="I9" s="148">
        <v>27.66714337110016</v>
      </c>
      <c r="J9" s="1"/>
    </row>
    <row r="10" spans="1:45" s="435" customFormat="1" x14ac:dyDescent="0.2">
      <c r="A10" s="665"/>
      <c r="B10" s="11" t="s">
        <v>233</v>
      </c>
      <c r="C10" s="459">
        <v>29.86627</v>
      </c>
      <c r="D10" s="142" t="s">
        <v>142</v>
      </c>
      <c r="E10" s="462">
        <v>29.86627</v>
      </c>
      <c r="F10" s="149" t="s">
        <v>142</v>
      </c>
      <c r="G10" s="462">
        <v>31.627760000000002</v>
      </c>
      <c r="H10" s="149">
        <v>-40.184086440589496</v>
      </c>
      <c r="I10" s="700">
        <v>7.011577353914061E-3</v>
      </c>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row>
    <row r="11" spans="1:45" s="435" customFormat="1" x14ac:dyDescent="0.2">
      <c r="A11" s="433"/>
      <c r="B11" s="434" t="s">
        <v>325</v>
      </c>
      <c r="C11" s="461">
        <v>29.86627</v>
      </c>
      <c r="D11" s="419" t="s">
        <v>142</v>
      </c>
      <c r="E11" s="463">
        <v>29.86627</v>
      </c>
      <c r="F11" s="583" t="s">
        <v>142</v>
      </c>
      <c r="G11" s="463">
        <v>31.627760000000002</v>
      </c>
      <c r="H11" s="583">
        <v>-40.184086440589496</v>
      </c>
      <c r="I11" s="680">
        <v>7.011577353914061E-3</v>
      </c>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row>
    <row r="12" spans="1:45" s="435" customFormat="1" x14ac:dyDescent="0.2">
      <c r="A12" s="433"/>
      <c r="B12" s="434" t="s">
        <v>322</v>
      </c>
      <c r="C12" s="461" t="s">
        <v>142</v>
      </c>
      <c r="D12" s="419" t="s">
        <v>142</v>
      </c>
      <c r="E12" s="463" t="s">
        <v>142</v>
      </c>
      <c r="F12" s="583" t="s">
        <v>142</v>
      </c>
      <c r="G12" s="463" t="s">
        <v>142</v>
      </c>
      <c r="H12" s="583" t="s">
        <v>142</v>
      </c>
      <c r="I12" s="650" t="s">
        <v>142</v>
      </c>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row>
    <row r="13" spans="1:45" s="435" customFormat="1" x14ac:dyDescent="0.2">
      <c r="A13" s="433"/>
      <c r="B13" s="11" t="s">
        <v>234</v>
      </c>
      <c r="C13" s="459">
        <v>1195.87718</v>
      </c>
      <c r="D13" s="142">
        <v>-24.553756669721249</v>
      </c>
      <c r="E13" s="462">
        <v>5591.7185699999991</v>
      </c>
      <c r="F13" s="149">
        <v>-32.126759941734967</v>
      </c>
      <c r="G13" s="462">
        <v>17577.68463</v>
      </c>
      <c r="H13" s="149">
        <v>-0.65411744882764955</v>
      </c>
      <c r="I13" s="502">
        <v>3.8968075983234742</v>
      </c>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row>
    <row r="14" spans="1:45" s="435" customFormat="1" x14ac:dyDescent="0.2">
      <c r="A14" s="433"/>
      <c r="B14" s="434" t="s">
        <v>325</v>
      </c>
      <c r="C14" s="461">
        <v>1195.87718</v>
      </c>
      <c r="D14" s="419">
        <v>-24.553756669721249</v>
      </c>
      <c r="E14" s="463">
        <v>5587.5156599999991</v>
      </c>
      <c r="F14" s="583">
        <v>-32.177775584922692</v>
      </c>
      <c r="G14" s="463">
        <v>16514.401609999997</v>
      </c>
      <c r="H14" s="583">
        <v>-1.5321898388527231</v>
      </c>
      <c r="I14" s="650">
        <v>3.6610877388129253</v>
      </c>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row>
    <row r="15" spans="1:45" x14ac:dyDescent="0.2">
      <c r="A15" s="1"/>
      <c r="B15" s="434" t="s">
        <v>322</v>
      </c>
      <c r="C15" s="461">
        <v>0</v>
      </c>
      <c r="D15" s="419" t="s">
        <v>142</v>
      </c>
      <c r="E15" s="463">
        <v>4.2029100000000001</v>
      </c>
      <c r="F15" s="583" t="s">
        <v>142</v>
      </c>
      <c r="G15" s="463">
        <v>1063.2830200000001</v>
      </c>
      <c r="H15" s="583">
        <v>15.317343093271788</v>
      </c>
      <c r="I15" s="650">
        <v>0.23571985951054869</v>
      </c>
      <c r="J15" s="1"/>
    </row>
    <row r="16" spans="1:45" x14ac:dyDescent="0.2">
      <c r="A16" s="1"/>
      <c r="B16" s="11" t="s">
        <v>595</v>
      </c>
      <c r="C16" s="459">
        <v>18.132999999999999</v>
      </c>
      <c r="D16" s="142">
        <v>-48.403710448440698</v>
      </c>
      <c r="E16" s="462">
        <v>129.48489999999998</v>
      </c>
      <c r="F16" s="149">
        <v>4.8214589286726142</v>
      </c>
      <c r="G16" s="462">
        <v>320.80990000000003</v>
      </c>
      <c r="H16" s="149">
        <v>76.672026874466511</v>
      </c>
      <c r="I16" s="502">
        <v>7.1120541883188518E-2</v>
      </c>
      <c r="J16" s="1"/>
    </row>
    <row r="17" spans="1:45" s="435" customFormat="1" x14ac:dyDescent="0.2">
      <c r="A17" s="433"/>
      <c r="B17" s="11" t="s">
        <v>207</v>
      </c>
      <c r="C17" s="459">
        <v>218.13554000000002</v>
      </c>
      <c r="D17" s="142">
        <v>-83.659463079759334</v>
      </c>
      <c r="E17" s="462">
        <v>1810.9644499999999</v>
      </c>
      <c r="F17" s="149">
        <v>-71.69921730265871</v>
      </c>
      <c r="G17" s="462">
        <v>7173.6130399999993</v>
      </c>
      <c r="H17" s="149">
        <v>-48.944762918723306</v>
      </c>
      <c r="I17" s="502">
        <v>1.5903226386252645</v>
      </c>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row>
    <row r="18" spans="1:45" s="435" customFormat="1" x14ac:dyDescent="0.2">
      <c r="A18" s="433"/>
      <c r="B18" s="434" t="s">
        <v>325</v>
      </c>
      <c r="C18" s="461">
        <v>218.13554000000002</v>
      </c>
      <c r="D18" s="419">
        <v>-83.659463079759334</v>
      </c>
      <c r="E18" s="463">
        <v>1810.9644499999999</v>
      </c>
      <c r="F18" s="583">
        <v>-71.69921730265871</v>
      </c>
      <c r="G18" s="463">
        <v>7173.6130399999993</v>
      </c>
      <c r="H18" s="583">
        <v>-36.427468242970022</v>
      </c>
      <c r="I18" s="650">
        <v>1.5903226386252645</v>
      </c>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row>
    <row r="19" spans="1:45" x14ac:dyDescent="0.2">
      <c r="A19" s="1"/>
      <c r="B19" s="434" t="s">
        <v>322</v>
      </c>
      <c r="C19" s="461">
        <v>0</v>
      </c>
      <c r="D19" s="419" t="s">
        <v>142</v>
      </c>
      <c r="E19" s="463">
        <v>0</v>
      </c>
      <c r="F19" s="583" t="s">
        <v>142</v>
      </c>
      <c r="G19" s="463">
        <v>0</v>
      </c>
      <c r="H19" s="583">
        <v>-100</v>
      </c>
      <c r="I19" s="650">
        <v>0</v>
      </c>
      <c r="J19" s="1"/>
    </row>
    <row r="20" spans="1:45" x14ac:dyDescent="0.2">
      <c r="A20" s="1"/>
      <c r="B20" s="11" t="s">
        <v>544</v>
      </c>
      <c r="C20" s="461">
        <v>0</v>
      </c>
      <c r="D20" s="142" t="s">
        <v>142</v>
      </c>
      <c r="E20" s="715">
        <v>0.19594</v>
      </c>
      <c r="F20" s="149" t="s">
        <v>142</v>
      </c>
      <c r="G20" s="715">
        <v>0.19594</v>
      </c>
      <c r="H20" s="149" t="s">
        <v>142</v>
      </c>
      <c r="I20" s="680">
        <v>4.3438057792455771E-5</v>
      </c>
      <c r="J20" s="1"/>
    </row>
    <row r="21" spans="1:45" s="435" customFormat="1" x14ac:dyDescent="0.2">
      <c r="A21" s="1"/>
      <c r="B21" s="11" t="s">
        <v>236</v>
      </c>
      <c r="C21" s="459">
        <v>123.4753</v>
      </c>
      <c r="D21" s="142">
        <v>177.73840176474522</v>
      </c>
      <c r="E21" s="462">
        <v>3381.4627299999997</v>
      </c>
      <c r="F21" s="142">
        <v>69.41903595733335</v>
      </c>
      <c r="G21" s="462">
        <v>4946.6925399999991</v>
      </c>
      <c r="H21" s="142">
        <v>106.3133601663308</v>
      </c>
      <c r="I21" s="502">
        <v>1.0966352783200459</v>
      </c>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row>
    <row r="22" spans="1:45" s="435" customFormat="1" x14ac:dyDescent="0.2">
      <c r="A22" s="1"/>
      <c r="B22" s="434" t="s">
        <v>325</v>
      </c>
      <c r="C22" s="461">
        <v>123.4753</v>
      </c>
      <c r="D22" s="419">
        <v>178.98650926420495</v>
      </c>
      <c r="E22" s="463">
        <v>3381.4627299999997</v>
      </c>
      <c r="F22" s="583">
        <v>69.486562529680214</v>
      </c>
      <c r="G22" s="463">
        <v>4946.6925399999991</v>
      </c>
      <c r="H22" s="583">
        <v>106.38180894164063</v>
      </c>
      <c r="I22" s="660">
        <v>1.0966352783200459</v>
      </c>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row>
    <row r="23" spans="1:45" x14ac:dyDescent="0.2">
      <c r="A23" s="1"/>
      <c r="B23" s="434" t="s">
        <v>322</v>
      </c>
      <c r="C23" s="461">
        <v>0</v>
      </c>
      <c r="D23" s="419">
        <v>-100</v>
      </c>
      <c r="E23" s="463">
        <v>0</v>
      </c>
      <c r="F23" s="583">
        <v>-100</v>
      </c>
      <c r="G23" s="463">
        <v>0</v>
      </c>
      <c r="H23" s="583">
        <v>-100</v>
      </c>
      <c r="I23" s="650">
        <v>0</v>
      </c>
      <c r="J23" s="1"/>
    </row>
    <row r="24" spans="1:45" x14ac:dyDescent="0.2">
      <c r="A24" s="15"/>
      <c r="B24" s="11" t="s">
        <v>209</v>
      </c>
      <c r="C24" s="459">
        <v>5316.6853899999996</v>
      </c>
      <c r="D24" s="142">
        <v>141.25081834787599</v>
      </c>
      <c r="E24" s="462">
        <v>29333.176800000001</v>
      </c>
      <c r="F24" s="149">
        <v>24.243645476697623</v>
      </c>
      <c r="G24" s="462">
        <v>41920.382859999998</v>
      </c>
      <c r="H24" s="149">
        <v>4.8027581591982758</v>
      </c>
      <c r="I24" s="502">
        <v>9.2933551768630824</v>
      </c>
      <c r="J24" s="1"/>
    </row>
    <row r="25" spans="1:45" x14ac:dyDescent="0.2">
      <c r="A25" s="15" t="s">
        <v>442</v>
      </c>
      <c r="B25" s="145"/>
      <c r="C25" s="460">
        <v>6902.1726799999997</v>
      </c>
      <c r="D25" s="148">
        <v>32.64715050665118</v>
      </c>
      <c r="E25" s="460">
        <v>40276.869659999997</v>
      </c>
      <c r="F25" s="148">
        <v>-0.22156529983262263</v>
      </c>
      <c r="G25" s="460">
        <v>71971.006670000002</v>
      </c>
      <c r="H25" s="231">
        <v>-3.2329662510199877</v>
      </c>
      <c r="I25" s="148">
        <v>15.955296249426764</v>
      </c>
      <c r="J25" s="1"/>
    </row>
    <row r="26" spans="1:45" x14ac:dyDescent="0.2">
      <c r="A26" s="665"/>
      <c r="B26" s="11" t="s">
        <v>641</v>
      </c>
      <c r="C26" s="459">
        <v>0</v>
      </c>
      <c r="D26" s="142" t="s">
        <v>142</v>
      </c>
      <c r="E26" s="462">
        <v>2885.1680700000002</v>
      </c>
      <c r="F26" s="149" t="s">
        <v>142</v>
      </c>
      <c r="G26" s="462">
        <v>2885.1680700000002</v>
      </c>
      <c r="H26" s="149" t="s">
        <v>142</v>
      </c>
      <c r="I26" s="502">
        <v>0.63961466451775084</v>
      </c>
      <c r="J26" s="1"/>
    </row>
    <row r="27" spans="1:45" x14ac:dyDescent="0.2">
      <c r="A27" s="15"/>
      <c r="B27" s="11" t="s">
        <v>326</v>
      </c>
      <c r="C27" s="459">
        <v>2017.6382699999999</v>
      </c>
      <c r="D27" s="142">
        <v>12.404088487459696</v>
      </c>
      <c r="E27" s="462">
        <v>7321.7089399999995</v>
      </c>
      <c r="F27" s="142">
        <v>-47.458127536510936</v>
      </c>
      <c r="G27" s="462">
        <v>19555.924589999999</v>
      </c>
      <c r="H27" s="142">
        <v>-21.088905135641429</v>
      </c>
      <c r="I27" s="650">
        <v>4.3353648184409863</v>
      </c>
      <c r="J27" s="1"/>
    </row>
    <row r="28" spans="1:45" x14ac:dyDescent="0.2">
      <c r="A28" s="15" t="s">
        <v>340</v>
      </c>
      <c r="B28" s="145"/>
      <c r="C28" s="460">
        <v>2017.6382699999999</v>
      </c>
      <c r="D28" s="148">
        <v>12.404088487459696</v>
      </c>
      <c r="E28" s="460">
        <v>10206.87701</v>
      </c>
      <c r="F28" s="148">
        <v>-26.7536534838083</v>
      </c>
      <c r="G28" s="460">
        <v>22441.092659999998</v>
      </c>
      <c r="H28" s="231">
        <v>-9.4468183489185336</v>
      </c>
      <c r="I28" s="148">
        <v>4.9749794829587373</v>
      </c>
      <c r="J28" s="1"/>
    </row>
    <row r="29" spans="1:45" x14ac:dyDescent="0.2">
      <c r="A29" s="665"/>
      <c r="B29" s="11" t="s">
        <v>212</v>
      </c>
      <c r="C29" s="459">
        <v>1040.4282499999999</v>
      </c>
      <c r="D29" s="142" t="s">
        <v>142</v>
      </c>
      <c r="E29" s="462">
        <v>1040.4282499999999</v>
      </c>
      <c r="F29" s="142" t="s">
        <v>142</v>
      </c>
      <c r="G29" s="462">
        <v>5168.0982100000001</v>
      </c>
      <c r="H29" s="142">
        <v>405.44053758134726</v>
      </c>
      <c r="I29" s="502">
        <v>1.1457188359858488</v>
      </c>
      <c r="J29" s="1"/>
    </row>
    <row r="30" spans="1:45" x14ac:dyDescent="0.2">
      <c r="A30" s="433"/>
      <c r="B30" s="11" t="s">
        <v>213</v>
      </c>
      <c r="C30" s="459">
        <v>8572.4521100000002</v>
      </c>
      <c r="D30" s="142">
        <v>-47.055335452610734</v>
      </c>
      <c r="E30" s="462">
        <v>64634.602220000001</v>
      </c>
      <c r="F30" s="149">
        <v>-41.888877033423597</v>
      </c>
      <c r="G30" s="462">
        <v>131398.96868000002</v>
      </c>
      <c r="H30" s="149">
        <v>-24.490780242824972</v>
      </c>
      <c r="I30" s="502">
        <v>29.129917298106189</v>
      </c>
      <c r="J30" s="1"/>
    </row>
    <row r="31" spans="1:45" x14ac:dyDescent="0.2">
      <c r="A31" s="433"/>
      <c r="B31" s="434" t="s">
        <v>325</v>
      </c>
      <c r="C31" s="461">
        <v>8572.4521100000002</v>
      </c>
      <c r="D31" s="419">
        <v>-36.522852969472829</v>
      </c>
      <c r="E31" s="463">
        <v>60056.412780000006</v>
      </c>
      <c r="F31" s="583">
        <v>-39.53611300149538</v>
      </c>
      <c r="G31" s="463">
        <v>115295.60603</v>
      </c>
      <c r="H31" s="583">
        <v>-27.266798641714203</v>
      </c>
      <c r="I31" s="650">
        <v>25.559953036375177</v>
      </c>
      <c r="J31" s="1"/>
    </row>
    <row r="32" spans="1:45" x14ac:dyDescent="0.2">
      <c r="A32" s="1"/>
      <c r="B32" s="434" t="s">
        <v>322</v>
      </c>
      <c r="C32" s="461">
        <v>0</v>
      </c>
      <c r="D32" s="419">
        <v>-100</v>
      </c>
      <c r="E32" s="463">
        <v>4578.1894399999992</v>
      </c>
      <c r="F32" s="583">
        <v>-61.527120207463284</v>
      </c>
      <c r="G32" s="463">
        <v>16103.362650000001</v>
      </c>
      <c r="H32" s="583">
        <v>3.902162468497762</v>
      </c>
      <c r="I32" s="650">
        <v>3.5699642617310081</v>
      </c>
      <c r="J32" s="1"/>
    </row>
    <row r="33" spans="1:10" x14ac:dyDescent="0.2">
      <c r="A33" s="1"/>
      <c r="B33" s="11" t="s">
        <v>214</v>
      </c>
      <c r="C33" s="459">
        <v>0</v>
      </c>
      <c r="D33" s="142" t="s">
        <v>142</v>
      </c>
      <c r="E33" s="462">
        <v>1127.21408</v>
      </c>
      <c r="F33" s="149" t="s">
        <v>142</v>
      </c>
      <c r="G33" s="462">
        <v>1127.21408</v>
      </c>
      <c r="H33" s="149">
        <v>17.864042472015598</v>
      </c>
      <c r="I33" s="502">
        <v>0.24989277509191521</v>
      </c>
      <c r="J33" s="1"/>
    </row>
    <row r="34" spans="1:10" x14ac:dyDescent="0.2">
      <c r="A34" s="1"/>
      <c r="B34" s="11" t="s">
        <v>215</v>
      </c>
      <c r="C34" s="459">
        <v>1052.3626499999998</v>
      </c>
      <c r="D34" s="142" t="s">
        <v>142</v>
      </c>
      <c r="E34" s="462">
        <v>9244.8504600000015</v>
      </c>
      <c r="F34" s="142">
        <v>409.24682762325295</v>
      </c>
      <c r="G34" s="462">
        <v>11335.132060000002</v>
      </c>
      <c r="H34" s="142">
        <v>524.38868721794643</v>
      </c>
      <c r="I34" s="502">
        <v>2.5128923216668282</v>
      </c>
      <c r="J34" s="1"/>
    </row>
    <row r="35" spans="1:10" x14ac:dyDescent="0.2">
      <c r="A35" s="433"/>
      <c r="B35" s="11" t="s">
        <v>602</v>
      </c>
      <c r="C35" s="459">
        <v>1066.6933999999999</v>
      </c>
      <c r="D35" s="142">
        <v>-2.7372924305511077</v>
      </c>
      <c r="E35" s="462">
        <v>3921.9466899999998</v>
      </c>
      <c r="F35" s="142">
        <v>-34.245617046569627</v>
      </c>
      <c r="G35" s="462">
        <v>6847.6702300000006</v>
      </c>
      <c r="H35" s="142">
        <v>-36.719881297488243</v>
      </c>
      <c r="I35" s="502">
        <v>1.5180641788017706</v>
      </c>
      <c r="J35" s="1"/>
    </row>
    <row r="36" spans="1:10" x14ac:dyDescent="0.2">
      <c r="A36" s="15"/>
      <c r="B36" s="11" t="s">
        <v>217</v>
      </c>
      <c r="C36" s="459">
        <v>5881.8532599999999</v>
      </c>
      <c r="D36" s="142">
        <v>414.99007052134067</v>
      </c>
      <c r="E36" s="462">
        <v>37354.625269999997</v>
      </c>
      <c r="F36" s="142">
        <v>68.782057611072617</v>
      </c>
      <c r="G36" s="462">
        <v>62912.983570000011</v>
      </c>
      <c r="H36" s="142">
        <v>39.591061354598423</v>
      </c>
      <c r="I36" s="650">
        <v>13.947217598292747</v>
      </c>
      <c r="J36" s="166"/>
    </row>
    <row r="37" spans="1:10" x14ac:dyDescent="0.2">
      <c r="A37" s="15" t="s">
        <v>443</v>
      </c>
      <c r="B37" s="145"/>
      <c r="C37" s="460">
        <v>17613.789670000002</v>
      </c>
      <c r="D37" s="148">
        <v>-4.4296688365411434</v>
      </c>
      <c r="E37" s="460">
        <v>117323.66696999999</v>
      </c>
      <c r="F37" s="148">
        <v>-16.872893660202923</v>
      </c>
      <c r="G37" s="460">
        <v>218790.06683000005</v>
      </c>
      <c r="H37" s="231">
        <v>-6.3807764289223066</v>
      </c>
      <c r="I37" s="148">
        <v>48.503703007945305</v>
      </c>
      <c r="J37" s="1"/>
    </row>
    <row r="38" spans="1:10" x14ac:dyDescent="0.2">
      <c r="A38" s="665"/>
      <c r="B38" s="11" t="s">
        <v>661</v>
      </c>
      <c r="C38" s="459">
        <v>0</v>
      </c>
      <c r="D38" s="142" t="s">
        <v>142</v>
      </c>
      <c r="E38" s="462">
        <v>0</v>
      </c>
      <c r="F38" s="142" t="s">
        <v>142</v>
      </c>
      <c r="G38" s="462">
        <v>842.13063999999986</v>
      </c>
      <c r="H38" s="142" t="s">
        <v>142</v>
      </c>
      <c r="I38" s="502">
        <v>0.18669245385892499</v>
      </c>
      <c r="J38" s="1"/>
    </row>
    <row r="39" spans="1:10" ht="14.25" customHeight="1" x14ac:dyDescent="0.2">
      <c r="A39" s="15"/>
      <c r="B39" s="11" t="s">
        <v>677</v>
      </c>
      <c r="C39" s="459">
        <v>0</v>
      </c>
      <c r="D39" s="142" t="s">
        <v>142</v>
      </c>
      <c r="E39" s="462">
        <v>167.39046999999999</v>
      </c>
      <c r="F39" s="142" t="s">
        <v>142</v>
      </c>
      <c r="G39" s="462">
        <v>167.39046999999999</v>
      </c>
      <c r="H39" s="142" t="s">
        <v>142</v>
      </c>
      <c r="I39" s="680">
        <v>3.7108895119762855E-2</v>
      </c>
      <c r="J39" s="1"/>
    </row>
    <row r="40" spans="1:10" ht="14.25" customHeight="1" x14ac:dyDescent="0.2">
      <c r="A40" s="15"/>
      <c r="B40" s="11" t="s">
        <v>640</v>
      </c>
      <c r="C40" s="459">
        <v>0</v>
      </c>
      <c r="D40" s="142" t="s">
        <v>142</v>
      </c>
      <c r="E40" s="462">
        <v>0</v>
      </c>
      <c r="F40" s="142" t="s">
        <v>142</v>
      </c>
      <c r="G40" s="462">
        <v>168.30257</v>
      </c>
      <c r="H40" s="142" t="s">
        <v>142</v>
      </c>
      <c r="I40" s="680">
        <v>3.7311099123603315E-2</v>
      </c>
      <c r="J40" s="1"/>
    </row>
    <row r="41" spans="1:10" ht="14.25" customHeight="1" x14ac:dyDescent="0.2">
      <c r="A41" s="160" t="s">
        <v>458</v>
      </c>
      <c r="B41" s="145"/>
      <c r="C41" s="460">
        <v>0</v>
      </c>
      <c r="D41" s="148" t="s">
        <v>142</v>
      </c>
      <c r="E41" s="460">
        <v>167.39046999999999</v>
      </c>
      <c r="F41" s="148" t="s">
        <v>142</v>
      </c>
      <c r="G41" s="460">
        <v>1177.82368</v>
      </c>
      <c r="H41" s="231" t="s">
        <v>142</v>
      </c>
      <c r="I41" s="148">
        <v>0.26111244810229117</v>
      </c>
      <c r="J41" s="1"/>
    </row>
    <row r="42" spans="1:10" ht="14.25" customHeight="1" x14ac:dyDescent="0.2">
      <c r="A42" s="673" t="s">
        <v>114</v>
      </c>
      <c r="B42" s="674" t="s">
        <v>114</v>
      </c>
      <c r="C42" s="674">
        <v>36605.995679999993</v>
      </c>
      <c r="D42" s="675">
        <v>26.768575000880791</v>
      </c>
      <c r="E42" s="150">
        <v>263200.33358999999</v>
      </c>
      <c r="F42" s="675">
        <v>15.567409651448363</v>
      </c>
      <c r="G42" s="150">
        <v>451079.09966000007</v>
      </c>
      <c r="H42" s="676">
        <v>16.308687557614661</v>
      </c>
      <c r="I42" s="677">
        <v>100</v>
      </c>
      <c r="J42" s="1"/>
    </row>
    <row r="43" spans="1:10" ht="14.25" customHeight="1" x14ac:dyDescent="0.2">
      <c r="A43" s="690"/>
      <c r="B43" s="717" t="s">
        <v>327</v>
      </c>
      <c r="C43" s="181">
        <v>10139.806399999998</v>
      </c>
      <c r="D43" s="155">
        <v>-38.431140220657404</v>
      </c>
      <c r="E43" s="524">
        <v>70866.221890000001</v>
      </c>
      <c r="F43" s="525">
        <v>-38.886656074708505</v>
      </c>
      <c r="G43" s="524">
        <v>143961.94098000001</v>
      </c>
      <c r="H43" s="525">
        <v>-23.83924582506453</v>
      </c>
      <c r="I43" s="525">
        <v>31.915010269487333</v>
      </c>
    </row>
    <row r="44" spans="1:10" s="1" customFormat="1" ht="15" customHeight="1" x14ac:dyDescent="0.2">
      <c r="A44" s="690"/>
      <c r="B44" s="717" t="s">
        <v>328</v>
      </c>
      <c r="C44" s="181">
        <v>26466.189280000006</v>
      </c>
      <c r="D44" s="155">
        <v>113.31335669834827</v>
      </c>
      <c r="E44" s="524">
        <v>192334.11169999998</v>
      </c>
      <c r="F44" s="525">
        <v>72.053349487709369</v>
      </c>
      <c r="G44" s="524">
        <v>307117.15867999999</v>
      </c>
      <c r="H44" s="525">
        <v>54.481253718249057</v>
      </c>
      <c r="I44" s="525">
        <v>68.08498973051266</v>
      </c>
    </row>
    <row r="45" spans="1:10" s="1" customFormat="1" ht="13.5" customHeight="1" x14ac:dyDescent="0.2">
      <c r="A45" s="477"/>
      <c r="B45" s="153" t="s">
        <v>446</v>
      </c>
      <c r="C45" s="412">
        <v>10115.88659</v>
      </c>
      <c r="D45" s="413">
        <v>78.619149934554727</v>
      </c>
      <c r="E45" s="414">
        <v>97797.773509999985</v>
      </c>
      <c r="F45" s="415">
        <v>148.92095624602359</v>
      </c>
      <c r="G45" s="414">
        <v>155860.84613999998</v>
      </c>
      <c r="H45" s="415">
        <v>114.84845229005944</v>
      </c>
      <c r="I45" s="415">
        <v>34.55288579264252</v>
      </c>
    </row>
    <row r="46" spans="1:10" s="1" customFormat="1" x14ac:dyDescent="0.2">
      <c r="A46" s="477"/>
      <c r="B46" s="153" t="s">
        <v>447</v>
      </c>
      <c r="C46" s="412">
        <v>26490.109089999991</v>
      </c>
      <c r="D46" s="413">
        <v>14.118271419759761</v>
      </c>
      <c r="E46" s="414">
        <v>165402.56008</v>
      </c>
      <c r="F46" s="415">
        <v>-12.233481695118289</v>
      </c>
      <c r="G46" s="414">
        <v>295218.25352000009</v>
      </c>
      <c r="H46" s="415">
        <v>-6.3645448786184415</v>
      </c>
      <c r="I46" s="415">
        <v>65.447114207357473</v>
      </c>
    </row>
    <row r="47" spans="1:10" s="1" customFormat="1" ht="12.75" customHeight="1" x14ac:dyDescent="0.2">
      <c r="A47" s="690"/>
      <c r="B47" s="717" t="s">
        <v>678</v>
      </c>
      <c r="C47" s="181">
        <v>1349.21875</v>
      </c>
      <c r="D47" s="155">
        <v>-17.201932695557346</v>
      </c>
      <c r="E47" s="524">
        <v>9003.2435099999984</v>
      </c>
      <c r="F47" s="525">
        <v>-12.029502402198016</v>
      </c>
      <c r="G47" s="524">
        <v>22556.200870000001</v>
      </c>
      <c r="H47" s="525">
        <v>11.975034033236625</v>
      </c>
      <c r="I47" s="525">
        <v>5.0004978920552272</v>
      </c>
    </row>
    <row r="48" spans="1:10" s="161" customFormat="1" ht="12.75" customHeight="1" x14ac:dyDescent="0.2">
      <c r="I48" s="161" t="s">
        <v>220</v>
      </c>
    </row>
    <row r="49" spans="1:9" s="1" customFormat="1" ht="25.5" customHeight="1" x14ac:dyDescent="0.2">
      <c r="A49" s="809" t="s">
        <v>620</v>
      </c>
      <c r="B49" s="809"/>
      <c r="C49" s="809"/>
      <c r="D49" s="809"/>
      <c r="E49" s="809"/>
      <c r="F49" s="809"/>
      <c r="G49" s="809"/>
      <c r="H49" s="809"/>
      <c r="I49" s="809"/>
    </row>
    <row r="50" spans="1:9" s="1" customFormat="1" x14ac:dyDescent="0.2">
      <c r="A50" s="436" t="s">
        <v>471</v>
      </c>
      <c r="I50" s="669"/>
    </row>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9:I49"/>
    <mergeCell ref="A3:A4"/>
    <mergeCell ref="B3:B4"/>
    <mergeCell ref="C3:D3"/>
    <mergeCell ref="E3:F3"/>
    <mergeCell ref="G3:I3"/>
  </mergeCells>
  <conditionalFormatting sqref="I39:I40">
    <cfRule type="cellIs" dxfId="43" priority="17" operator="between">
      <formula>0</formula>
      <formula>0.5</formula>
    </cfRule>
    <cfRule type="cellIs" dxfId="42" priority="18" operator="between">
      <formula>0</formula>
      <formula>0.49</formula>
    </cfRule>
  </conditionalFormatting>
  <conditionalFormatting sqref="E20">
    <cfRule type="cellIs" dxfId="41" priority="9" operator="between">
      <formula>0</formula>
      <formula>0.5</formula>
    </cfRule>
    <cfRule type="cellIs" dxfId="40" priority="10" operator="between">
      <formula>0</formula>
      <formula>0.49</formula>
    </cfRule>
  </conditionalFormatting>
  <conditionalFormatting sqref="G20">
    <cfRule type="cellIs" dxfId="39" priority="7" operator="between">
      <formula>0</formula>
      <formula>0.5</formula>
    </cfRule>
    <cfRule type="cellIs" dxfId="38" priority="8" operator="between">
      <formula>0</formula>
      <formula>0.49</formula>
    </cfRule>
  </conditionalFormatting>
  <conditionalFormatting sqref="I10:I11">
    <cfRule type="cellIs" dxfId="37" priority="5" operator="between">
      <formula>0</formula>
      <formula>0.5</formula>
    </cfRule>
    <cfRule type="cellIs" dxfId="36" priority="6" operator="between">
      <formula>0</formula>
      <formula>0.49</formula>
    </cfRule>
  </conditionalFormatting>
  <conditionalFormatting sqref="I8">
    <cfRule type="cellIs" dxfId="35" priority="3" operator="between">
      <formula>0</formula>
      <formula>0.5</formula>
    </cfRule>
    <cfRule type="cellIs" dxfId="34" priority="4" operator="between">
      <formula>0</formula>
      <formula>0.49</formula>
    </cfRule>
  </conditionalFormatting>
  <conditionalFormatting sqref="I20">
    <cfRule type="cellIs" dxfId="33" priority="1" operator="between">
      <formula>0</formula>
      <formula>0.5</formula>
    </cfRule>
    <cfRule type="cellIs" dxfId="32"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01" t="s">
        <v>18</v>
      </c>
      <c r="B1" s="801"/>
      <c r="C1" s="801"/>
      <c r="D1" s="801"/>
      <c r="E1" s="801"/>
      <c r="F1" s="801"/>
      <c r="G1" s="1"/>
      <c r="H1" s="1"/>
    </row>
    <row r="2" spans="1:9" x14ac:dyDescent="0.2">
      <c r="A2" s="802"/>
      <c r="B2" s="802"/>
      <c r="C2" s="802"/>
      <c r="D2" s="802"/>
      <c r="E2" s="802"/>
      <c r="F2" s="802"/>
      <c r="G2" s="10"/>
      <c r="H2" s="55" t="s">
        <v>466</v>
      </c>
    </row>
    <row r="3" spans="1:9" x14ac:dyDescent="0.2">
      <c r="A3" s="11"/>
      <c r="B3" s="772">
        <f>INDICE!A3</f>
        <v>44743</v>
      </c>
      <c r="C3" s="772">
        <v>41671</v>
      </c>
      <c r="D3" s="771" t="s">
        <v>115</v>
      </c>
      <c r="E3" s="771"/>
      <c r="F3" s="771" t="s">
        <v>116</v>
      </c>
      <c r="G3" s="771"/>
      <c r="H3" s="771"/>
    </row>
    <row r="4" spans="1:9" x14ac:dyDescent="0.2">
      <c r="A4" s="260"/>
      <c r="B4" s="184" t="s">
        <v>54</v>
      </c>
      <c r="C4" s="185" t="s">
        <v>421</v>
      </c>
      <c r="D4" s="184" t="s">
        <v>54</v>
      </c>
      <c r="E4" s="185" t="s">
        <v>421</v>
      </c>
      <c r="F4" s="184" t="s">
        <v>54</v>
      </c>
      <c r="G4" s="186" t="s">
        <v>421</v>
      </c>
      <c r="H4" s="185" t="s">
        <v>470</v>
      </c>
      <c r="I4" s="55"/>
    </row>
    <row r="5" spans="1:9" ht="14.1" customHeight="1" x14ac:dyDescent="0.2">
      <c r="A5" s="416" t="s">
        <v>329</v>
      </c>
      <c r="B5" s="233">
        <v>10139.806399999998</v>
      </c>
      <c r="C5" s="234">
        <v>-38.43114022065739</v>
      </c>
      <c r="D5" s="233">
        <v>70866.221890000001</v>
      </c>
      <c r="E5" s="234">
        <v>-38.886656074708505</v>
      </c>
      <c r="F5" s="233">
        <v>143961.94098000001</v>
      </c>
      <c r="G5" s="234">
        <v>-23.839245825064516</v>
      </c>
      <c r="H5" s="234">
        <v>31.915010269487336</v>
      </c>
    </row>
    <row r="6" spans="1:9" x14ac:dyDescent="0.2">
      <c r="A6" s="409" t="s">
        <v>330</v>
      </c>
      <c r="B6" s="437">
        <v>8572.4521100000002</v>
      </c>
      <c r="C6" s="510">
        <v>16.635375670738625</v>
      </c>
      <c r="D6" s="437">
        <v>60056.412780000006</v>
      </c>
      <c r="E6" s="438">
        <v>18.734725154492875</v>
      </c>
      <c r="F6" s="437">
        <v>98163.999980000008</v>
      </c>
      <c r="G6" s="438">
        <v>20.645001845167126</v>
      </c>
      <c r="H6" s="438">
        <v>21.762036869806412</v>
      </c>
    </row>
    <row r="7" spans="1:9" x14ac:dyDescent="0.2">
      <c r="A7" s="409" t="s">
        <v>331</v>
      </c>
      <c r="B7" s="439">
        <v>0</v>
      </c>
      <c r="C7" s="438">
        <v>-100</v>
      </c>
      <c r="D7" s="437">
        <v>0</v>
      </c>
      <c r="E7" s="438">
        <v>-100</v>
      </c>
      <c r="F7" s="437">
        <v>17131.606050000002</v>
      </c>
      <c r="G7" s="438">
        <v>-77.795151432085859</v>
      </c>
      <c r="H7" s="438">
        <v>3.797916166568772</v>
      </c>
    </row>
    <row r="8" spans="1:9" x14ac:dyDescent="0.2">
      <c r="A8" s="409" t="s">
        <v>518</v>
      </c>
      <c r="B8" s="439">
        <v>123.4753</v>
      </c>
      <c r="C8" s="476">
        <v>178.98650926420495</v>
      </c>
      <c r="D8" s="437">
        <v>3381.4627299999997</v>
      </c>
      <c r="E8" s="476">
        <v>69.486562529680214</v>
      </c>
      <c r="F8" s="437">
        <v>4946.6925399999991</v>
      </c>
      <c r="G8" s="476">
        <v>106.38180894164063</v>
      </c>
      <c r="H8" s="438">
        <v>1.0966352783200461</v>
      </c>
    </row>
    <row r="9" spans="1:9" x14ac:dyDescent="0.2">
      <c r="A9" s="409" t="s">
        <v>519</v>
      </c>
      <c r="B9" s="437">
        <v>1443.8789899999997</v>
      </c>
      <c r="C9" s="438">
        <v>-50.552205043986156</v>
      </c>
      <c r="D9" s="437">
        <v>7428.346379999999</v>
      </c>
      <c r="E9" s="438">
        <v>-49.251137169856065</v>
      </c>
      <c r="F9" s="437">
        <v>23719.642409999997</v>
      </c>
      <c r="G9" s="438">
        <v>-15.613642874173356</v>
      </c>
      <c r="H9" s="438">
        <v>5.2584219547921043</v>
      </c>
    </row>
    <row r="10" spans="1:9" x14ac:dyDescent="0.2">
      <c r="A10" s="416" t="s">
        <v>332</v>
      </c>
      <c r="B10" s="418">
        <v>26448.056280000001</v>
      </c>
      <c r="C10" s="234">
        <v>113.77616644353164</v>
      </c>
      <c r="D10" s="418">
        <v>192200.22795000003</v>
      </c>
      <c r="E10" s="234">
        <v>72.12501163410785</v>
      </c>
      <c r="F10" s="418">
        <v>306791.94992999994</v>
      </c>
      <c r="G10" s="234">
        <v>54.459370301532104</v>
      </c>
      <c r="H10" s="234">
        <v>68.012894004897092</v>
      </c>
    </row>
    <row r="11" spans="1:9" x14ac:dyDescent="0.2">
      <c r="A11" s="409" t="s">
        <v>333</v>
      </c>
      <c r="B11" s="437">
        <v>4242.7123599999995</v>
      </c>
      <c r="C11" s="440">
        <v>136.36457665936268</v>
      </c>
      <c r="D11" s="437">
        <v>34135.501849999993</v>
      </c>
      <c r="E11" s="438">
        <v>87.068672277568709</v>
      </c>
      <c r="F11" s="437">
        <v>54311.164469999989</v>
      </c>
      <c r="G11" s="438">
        <v>65.115308906179166</v>
      </c>
      <c r="H11" s="438">
        <v>12.040275089432635</v>
      </c>
    </row>
    <row r="12" spans="1:9" x14ac:dyDescent="0.2">
      <c r="A12" s="409" t="s">
        <v>334</v>
      </c>
      <c r="B12" s="437">
        <v>5344.9608599999992</v>
      </c>
      <c r="C12" s="438">
        <v>46.682475448487523</v>
      </c>
      <c r="D12" s="437">
        <v>38245.349249999999</v>
      </c>
      <c r="E12" s="438">
        <v>48.520515069848386</v>
      </c>
      <c r="F12" s="437">
        <v>59706.520879999996</v>
      </c>
      <c r="G12" s="438">
        <v>31.466185529433066</v>
      </c>
      <c r="H12" s="438">
        <v>13.236374934020144</v>
      </c>
    </row>
    <row r="13" spans="1:9" x14ac:dyDescent="0.2">
      <c r="A13" s="409" t="s">
        <v>335</v>
      </c>
      <c r="B13" s="437">
        <v>3868.17065</v>
      </c>
      <c r="C13" s="446">
        <v>125.85886210727217</v>
      </c>
      <c r="D13" s="437">
        <v>37628.331579999998</v>
      </c>
      <c r="E13" s="438">
        <v>110.02396714143599</v>
      </c>
      <c r="F13" s="437">
        <v>56610.363400000002</v>
      </c>
      <c r="G13" s="438">
        <v>92.258289483538192</v>
      </c>
      <c r="H13" s="438">
        <v>12.54998589885232</v>
      </c>
    </row>
    <row r="14" spans="1:9" x14ac:dyDescent="0.2">
      <c r="A14" s="409" t="s">
        <v>336</v>
      </c>
      <c r="B14" s="437">
        <v>5793.5465900000008</v>
      </c>
      <c r="C14" s="438">
        <v>180.49513473517933</v>
      </c>
      <c r="D14" s="437">
        <v>35178.360090000002</v>
      </c>
      <c r="E14" s="438">
        <v>57.129576566974826</v>
      </c>
      <c r="F14" s="437">
        <v>62334.69864000001</v>
      </c>
      <c r="G14" s="438">
        <v>48.902872633176955</v>
      </c>
      <c r="H14" s="438">
        <v>13.819017260383969</v>
      </c>
    </row>
    <row r="15" spans="1:9" x14ac:dyDescent="0.2">
      <c r="A15" s="409" t="s">
        <v>337</v>
      </c>
      <c r="B15" s="437">
        <v>1092.4154900000001</v>
      </c>
      <c r="C15" s="446">
        <v>-49.910579685160911</v>
      </c>
      <c r="D15" s="437">
        <v>14387.565680000002</v>
      </c>
      <c r="E15" s="438">
        <v>-10.924655347504174</v>
      </c>
      <c r="F15" s="437">
        <v>23802.988699999998</v>
      </c>
      <c r="G15" s="438">
        <v>-14.30519894983652</v>
      </c>
      <c r="H15" s="438">
        <v>5.2768990445226693</v>
      </c>
    </row>
    <row r="16" spans="1:9" x14ac:dyDescent="0.2">
      <c r="A16" s="409" t="s">
        <v>338</v>
      </c>
      <c r="B16" s="437">
        <v>6106.2503299999998</v>
      </c>
      <c r="C16" s="438">
        <v>526.98401141314662</v>
      </c>
      <c r="D16" s="437">
        <v>32625.119500000001</v>
      </c>
      <c r="E16" s="438">
        <v>191.0816566877192</v>
      </c>
      <c r="F16" s="437">
        <v>50026.213840000011</v>
      </c>
      <c r="G16" s="438">
        <v>135.63648631552002</v>
      </c>
      <c r="H16" s="682">
        <v>11.090341777685371</v>
      </c>
    </row>
    <row r="17" spans="1:8" x14ac:dyDescent="0.2">
      <c r="A17" s="416" t="s">
        <v>538</v>
      </c>
      <c r="B17" s="526">
        <v>18.132999999999999</v>
      </c>
      <c r="C17" s="672">
        <v>-48.694065482477519</v>
      </c>
      <c r="D17" s="418">
        <v>133.88374999999999</v>
      </c>
      <c r="E17" s="661">
        <v>7.6892022881142719</v>
      </c>
      <c r="F17" s="418">
        <v>325.20875000000001</v>
      </c>
      <c r="G17" s="420">
        <v>78.313617469790159</v>
      </c>
      <c r="H17" s="234">
        <v>7.2095725615557341E-2</v>
      </c>
    </row>
    <row r="18" spans="1:8" x14ac:dyDescent="0.2">
      <c r="A18" s="417" t="s">
        <v>114</v>
      </c>
      <c r="B18" s="61">
        <v>36605.99568</v>
      </c>
      <c r="C18" s="62">
        <v>26.768575000880812</v>
      </c>
      <c r="D18" s="61">
        <v>263200.33358999999</v>
      </c>
      <c r="E18" s="62">
        <v>15.567409651448374</v>
      </c>
      <c r="F18" s="61">
        <v>451079.09966000001</v>
      </c>
      <c r="G18" s="62">
        <v>16.308687557614629</v>
      </c>
      <c r="H18" s="62">
        <v>100</v>
      </c>
    </row>
    <row r="19" spans="1:8" x14ac:dyDescent="0.2">
      <c r="A19" s="156"/>
      <c r="B19" s="1"/>
      <c r="C19" s="1"/>
      <c r="D19" s="1"/>
      <c r="E19" s="1"/>
      <c r="F19" s="1"/>
      <c r="G19" s="1"/>
      <c r="H19" s="161" t="s">
        <v>220</v>
      </c>
    </row>
    <row r="20" spans="1:8" x14ac:dyDescent="0.2">
      <c r="A20" s="133" t="s">
        <v>573</v>
      </c>
      <c r="B20" s="1"/>
      <c r="C20" s="1"/>
      <c r="D20" s="1"/>
      <c r="E20" s="1"/>
      <c r="F20" s="1"/>
      <c r="G20" s="1"/>
      <c r="H20" s="1"/>
    </row>
    <row r="21" spans="1:8" x14ac:dyDescent="0.2">
      <c r="A21" s="436" t="s">
        <v>530</v>
      </c>
      <c r="B21" s="1"/>
      <c r="C21" s="1"/>
      <c r="D21" s="1"/>
      <c r="E21" s="1"/>
      <c r="F21" s="1"/>
      <c r="G21" s="1"/>
      <c r="H21" s="1"/>
    </row>
    <row r="22" spans="1:8" x14ac:dyDescent="0.2">
      <c r="A22" s="810"/>
      <c r="B22" s="810"/>
      <c r="C22" s="810"/>
      <c r="D22" s="810"/>
      <c r="E22" s="810"/>
      <c r="F22" s="810"/>
      <c r="G22" s="810"/>
      <c r="H22" s="810"/>
    </row>
    <row r="23" spans="1:8" s="1" customFormat="1" x14ac:dyDescent="0.2">
      <c r="A23" s="810"/>
      <c r="B23" s="810"/>
      <c r="C23" s="810"/>
      <c r="D23" s="810"/>
      <c r="E23" s="810"/>
      <c r="F23" s="810"/>
      <c r="G23" s="810"/>
      <c r="H23" s="810"/>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31" priority="8" operator="between">
      <formula>0.00001</formula>
      <formula>0.049999</formula>
    </cfRule>
  </conditionalFormatting>
  <conditionalFormatting sqref="G18">
    <cfRule type="cellIs" dxfId="30" priority="7" operator="between">
      <formula>0.00001</formula>
      <formula>0.049999</formula>
    </cfRule>
  </conditionalFormatting>
  <conditionalFormatting sqref="C6">
    <cfRule type="cellIs" dxfId="29" priority="5" operator="between">
      <formula>0.0001</formula>
      <formula>0.44999</formula>
    </cfRule>
  </conditionalFormatting>
  <conditionalFormatting sqref="C17">
    <cfRule type="cellIs" dxfId="28" priority="3" operator="between">
      <formula>0</formula>
      <formula>0.5</formula>
    </cfRule>
    <cfRule type="cellIs" dxfId="27"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500</v>
      </c>
      <c r="B1" s="1"/>
      <c r="C1" s="1"/>
      <c r="D1" s="1"/>
      <c r="E1" s="1"/>
      <c r="F1" s="1"/>
      <c r="G1" s="1"/>
      <c r="H1" s="1"/>
    </row>
    <row r="2" spans="1:8" x14ac:dyDescent="0.2">
      <c r="A2" s="1"/>
      <c r="B2" s="1"/>
      <c r="C2" s="1"/>
      <c r="D2" s="1"/>
      <c r="E2" s="1"/>
      <c r="F2" s="1"/>
      <c r="G2" s="55" t="s">
        <v>468</v>
      </c>
      <c r="H2" s="1"/>
    </row>
    <row r="3" spans="1:8" x14ac:dyDescent="0.2">
      <c r="A3" s="56"/>
      <c r="B3" s="772">
        <f>INDICE!A3</f>
        <v>44743</v>
      </c>
      <c r="C3" s="771">
        <v>41671</v>
      </c>
      <c r="D3" s="771" t="s">
        <v>115</v>
      </c>
      <c r="E3" s="771"/>
      <c r="F3" s="771" t="s">
        <v>116</v>
      </c>
      <c r="G3" s="771"/>
      <c r="H3" s="1"/>
    </row>
    <row r="4" spans="1:8" x14ac:dyDescent="0.2">
      <c r="A4" s="66"/>
      <c r="B4" s="184" t="s">
        <v>342</v>
      </c>
      <c r="C4" s="185" t="s">
        <v>421</v>
      </c>
      <c r="D4" s="184" t="s">
        <v>342</v>
      </c>
      <c r="E4" s="185" t="s">
        <v>421</v>
      </c>
      <c r="F4" s="184" t="s">
        <v>342</v>
      </c>
      <c r="G4" s="186" t="s">
        <v>421</v>
      </c>
      <c r="H4" s="1"/>
    </row>
    <row r="5" spans="1:8" x14ac:dyDescent="0.2">
      <c r="A5" s="441" t="s">
        <v>467</v>
      </c>
      <c r="B5" s="442">
        <v>64.087512004584482</v>
      </c>
      <c r="C5" s="423">
        <v>233.97285846273911</v>
      </c>
      <c r="D5" s="443">
        <v>56.199079239323581</v>
      </c>
      <c r="E5" s="423">
        <v>250.61059310670441</v>
      </c>
      <c r="F5" s="443">
        <v>48.227373625027617</v>
      </c>
      <c r="G5" s="423">
        <v>233.73993449077716</v>
      </c>
      <c r="H5" s="1"/>
    </row>
    <row r="6" spans="1:8" x14ac:dyDescent="0.2">
      <c r="A6" s="3"/>
      <c r="B6" s="3"/>
      <c r="C6" s="3"/>
      <c r="D6" s="3"/>
      <c r="E6" s="3"/>
      <c r="F6" s="3"/>
      <c r="G6" s="55" t="s">
        <v>343</v>
      </c>
      <c r="H6" s="1"/>
    </row>
    <row r="7" spans="1:8" x14ac:dyDescent="0.2">
      <c r="A7" s="80" t="s">
        <v>570</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topLeftCell="A6" workbookViewId="0">
      <selection activeCell="B8" sqref="B8:B9"/>
    </sheetView>
  </sheetViews>
  <sheetFormatPr baseColWidth="10" defaultRowHeight="14.25" x14ac:dyDescent="0.2"/>
  <cols>
    <col min="1" max="1" width="6.5" customWidth="1"/>
    <col min="2" max="2" width="15.75" customWidth="1"/>
    <col min="7" max="7" width="11" style="444"/>
    <col min="9" max="9" width="11.25" customWidth="1"/>
    <col min="10" max="34" width="11" style="1"/>
  </cols>
  <sheetData>
    <row r="1" spans="1:9" x14ac:dyDescent="0.2">
      <c r="A1" s="801" t="s">
        <v>339</v>
      </c>
      <c r="B1" s="801"/>
      <c r="C1" s="801"/>
      <c r="D1" s="801"/>
      <c r="E1" s="801"/>
      <c r="F1" s="801"/>
      <c r="G1" s="801"/>
      <c r="H1" s="1"/>
      <c r="I1" s="1"/>
    </row>
    <row r="2" spans="1:9" x14ac:dyDescent="0.2">
      <c r="A2" s="802"/>
      <c r="B2" s="802"/>
      <c r="C2" s="802"/>
      <c r="D2" s="802"/>
      <c r="E2" s="802"/>
      <c r="F2" s="802"/>
      <c r="G2" s="802"/>
      <c r="H2" s="10"/>
      <c r="I2" s="55" t="s">
        <v>466</v>
      </c>
    </row>
    <row r="3" spans="1:9" x14ac:dyDescent="0.2">
      <c r="A3" s="787" t="s">
        <v>450</v>
      </c>
      <c r="B3" s="787" t="s">
        <v>451</v>
      </c>
      <c r="C3" s="769">
        <f>INDICE!A3</f>
        <v>44743</v>
      </c>
      <c r="D3" s="770">
        <v>41671</v>
      </c>
      <c r="E3" s="770" t="s">
        <v>115</v>
      </c>
      <c r="F3" s="770"/>
      <c r="G3" s="770" t="s">
        <v>116</v>
      </c>
      <c r="H3" s="770"/>
      <c r="I3" s="770"/>
    </row>
    <row r="4" spans="1:9" x14ac:dyDescent="0.2">
      <c r="A4" s="788"/>
      <c r="B4" s="788"/>
      <c r="C4" s="82" t="s">
        <v>54</v>
      </c>
      <c r="D4" s="82" t="s">
        <v>421</v>
      </c>
      <c r="E4" s="82" t="s">
        <v>54</v>
      </c>
      <c r="F4" s="82" t="s">
        <v>421</v>
      </c>
      <c r="G4" s="82" t="s">
        <v>54</v>
      </c>
      <c r="H4" s="83" t="s">
        <v>421</v>
      </c>
      <c r="I4" s="83" t="s">
        <v>106</v>
      </c>
    </row>
    <row r="5" spans="1:9" x14ac:dyDescent="0.2">
      <c r="A5" s="11"/>
      <c r="B5" s="229" t="s">
        <v>599</v>
      </c>
      <c r="C5" s="736">
        <v>1.6064200000000002</v>
      </c>
      <c r="D5" s="142">
        <v>0.42070651188667918</v>
      </c>
      <c r="E5" s="144">
        <v>23.884629999999998</v>
      </c>
      <c r="F5" s="142">
        <v>12.219077961635831</v>
      </c>
      <c r="G5" s="144">
        <v>42.325949999999999</v>
      </c>
      <c r="H5" s="142">
        <v>36.47954207103097</v>
      </c>
      <c r="I5" s="737">
        <v>8.3833757723499311E-2</v>
      </c>
    </row>
    <row r="6" spans="1:9" x14ac:dyDescent="0.2">
      <c r="A6" s="11"/>
      <c r="B6" s="229" t="s">
        <v>273</v>
      </c>
      <c r="C6" s="736">
        <v>0</v>
      </c>
      <c r="D6" s="142" t="s">
        <v>142</v>
      </c>
      <c r="E6" s="144">
        <v>0</v>
      </c>
      <c r="F6" s="142" t="s">
        <v>142</v>
      </c>
      <c r="G6" s="144">
        <v>0</v>
      </c>
      <c r="H6" s="142">
        <v>-100</v>
      </c>
      <c r="I6" s="738">
        <v>0</v>
      </c>
    </row>
    <row r="7" spans="1:9" x14ac:dyDescent="0.2">
      <c r="A7" s="11"/>
      <c r="B7" s="229" t="s">
        <v>234</v>
      </c>
      <c r="C7" s="736">
        <v>3091.8419899999981</v>
      </c>
      <c r="D7" s="142">
        <v>98.669784485214691</v>
      </c>
      <c r="E7" s="144">
        <v>23977.796690000003</v>
      </c>
      <c r="F7" s="142">
        <v>135.66267051705663</v>
      </c>
      <c r="G7" s="144">
        <v>27893.7657</v>
      </c>
      <c r="H7" s="142">
        <v>122.23212221590829</v>
      </c>
      <c r="I7" s="738">
        <v>55.248356993519465</v>
      </c>
    </row>
    <row r="8" spans="1:9" x14ac:dyDescent="0.2">
      <c r="A8" s="11"/>
      <c r="B8" s="755" t="s">
        <v>325</v>
      </c>
      <c r="C8" s="739">
        <v>3076.6948399999983</v>
      </c>
      <c r="D8" s="419">
        <v>100.11980280188742</v>
      </c>
      <c r="E8" s="740">
        <v>23716.731580000003</v>
      </c>
      <c r="F8" s="419">
        <v>137.98956164383435</v>
      </c>
      <c r="G8" s="741">
        <v>27526.588960000005</v>
      </c>
      <c r="H8" s="419">
        <v>125.50287342809445</v>
      </c>
      <c r="I8" s="742">
        <v>54.521100880830588</v>
      </c>
    </row>
    <row r="9" spans="1:9" x14ac:dyDescent="0.2">
      <c r="A9" s="11"/>
      <c r="B9" s="755" t="s">
        <v>322</v>
      </c>
      <c r="C9" s="739">
        <v>15.14715</v>
      </c>
      <c r="D9" s="419">
        <v>-19.624152313031303</v>
      </c>
      <c r="E9" s="740">
        <v>261.06510999999995</v>
      </c>
      <c r="F9" s="419">
        <v>24.80629849768302</v>
      </c>
      <c r="G9" s="741">
        <v>367.17674</v>
      </c>
      <c r="H9" s="419">
        <v>6.465729447934712</v>
      </c>
      <c r="I9" s="742">
        <v>0.72725611268888934</v>
      </c>
    </row>
    <row r="10" spans="1:9" x14ac:dyDescent="0.2">
      <c r="A10" s="11"/>
      <c r="B10" s="229" t="s">
        <v>595</v>
      </c>
      <c r="C10" s="743">
        <v>43.838520000000003</v>
      </c>
      <c r="D10" s="142">
        <v>-51.217473369282729</v>
      </c>
      <c r="E10" s="144">
        <v>419.86532</v>
      </c>
      <c r="F10" s="142">
        <v>-16.723609626585912</v>
      </c>
      <c r="G10" s="144">
        <v>809.05107999999984</v>
      </c>
      <c r="H10" s="142">
        <v>15.6903569924671</v>
      </c>
      <c r="I10" s="738">
        <v>1.6024635531312454</v>
      </c>
    </row>
    <row r="11" spans="1:9" x14ac:dyDescent="0.2">
      <c r="A11" s="11"/>
      <c r="B11" s="229" t="s">
        <v>206</v>
      </c>
      <c r="C11" s="736">
        <v>642.01558999999997</v>
      </c>
      <c r="D11" s="142">
        <v>31383.544607960925</v>
      </c>
      <c r="E11" s="144">
        <v>1751.9597099999999</v>
      </c>
      <c r="F11" s="142">
        <v>69.276883154427452</v>
      </c>
      <c r="G11" s="144">
        <v>1940.9970100000003</v>
      </c>
      <c r="H11" s="142">
        <v>87.325871961536663</v>
      </c>
      <c r="I11" s="738">
        <v>3.844475388700705</v>
      </c>
    </row>
    <row r="12" spans="1:9" x14ac:dyDescent="0.2">
      <c r="A12" s="11"/>
      <c r="B12" s="229" t="s">
        <v>207</v>
      </c>
      <c r="C12" s="736">
        <v>0</v>
      </c>
      <c r="D12" s="142" t="s">
        <v>142</v>
      </c>
      <c r="E12" s="144">
        <v>1.71655</v>
      </c>
      <c r="F12" s="142" t="s">
        <v>142</v>
      </c>
      <c r="G12" s="144">
        <v>1.71655</v>
      </c>
      <c r="H12" s="142" t="s">
        <v>142</v>
      </c>
      <c r="I12" s="738">
        <v>3.3999198321661471E-3</v>
      </c>
    </row>
    <row r="13" spans="1:9" x14ac:dyDescent="0.2">
      <c r="A13" s="11"/>
      <c r="B13" s="229" t="s">
        <v>544</v>
      </c>
      <c r="C13" s="736">
        <v>50.286279999999998</v>
      </c>
      <c r="D13" s="142" t="s">
        <v>142</v>
      </c>
      <c r="E13" s="144">
        <v>4776.5377800000006</v>
      </c>
      <c r="F13" s="142">
        <v>168950.46451791003</v>
      </c>
      <c r="G13" s="411">
        <v>6648.7030700000014</v>
      </c>
      <c r="H13" s="142">
        <v>235209.84034740637</v>
      </c>
      <c r="I13" s="737">
        <v>13.16888959009464</v>
      </c>
    </row>
    <row r="14" spans="1:9" x14ac:dyDescent="0.2">
      <c r="A14" s="11"/>
      <c r="B14" s="229" t="s">
        <v>236</v>
      </c>
      <c r="C14" s="736">
        <v>143.46658000000002</v>
      </c>
      <c r="D14" s="142">
        <v>-85.441693780936447</v>
      </c>
      <c r="E14" s="144">
        <v>1033.09635</v>
      </c>
      <c r="F14" s="142">
        <v>-58.901468861361707</v>
      </c>
      <c r="G14" s="144">
        <v>3581.0055000000007</v>
      </c>
      <c r="H14" s="142">
        <v>-41.866170968714925</v>
      </c>
      <c r="I14" s="738">
        <v>7.092791715094843</v>
      </c>
    </row>
    <row r="15" spans="1:9" x14ac:dyDescent="0.2">
      <c r="A15" s="731"/>
      <c r="B15" s="755" t="s">
        <v>325</v>
      </c>
      <c r="C15" s="739">
        <v>143.46658000000002</v>
      </c>
      <c r="D15" s="419">
        <v>-85.432913280777328</v>
      </c>
      <c r="E15" s="740">
        <v>1026.8716200000001</v>
      </c>
      <c r="F15" s="419">
        <v>-59.13944488894419</v>
      </c>
      <c r="G15" s="741">
        <v>3499.7293500000001</v>
      </c>
      <c r="H15" s="419">
        <v>-43.180124006792944</v>
      </c>
      <c r="I15" s="742">
        <v>6.93181044786283</v>
      </c>
    </row>
    <row r="16" spans="1:9" x14ac:dyDescent="0.2">
      <c r="A16" s="731"/>
      <c r="B16" s="755" t="s">
        <v>322</v>
      </c>
      <c r="C16" s="739">
        <v>0</v>
      </c>
      <c r="D16" s="419">
        <v>-100</v>
      </c>
      <c r="E16" s="740">
        <v>6.2247299999999992</v>
      </c>
      <c r="F16" s="419">
        <v>947.93434343434342</v>
      </c>
      <c r="G16" s="741">
        <v>81.276150000000001</v>
      </c>
      <c r="H16" s="419">
        <v>13582.853535353535</v>
      </c>
      <c r="I16" s="742">
        <v>0.16098126723201225</v>
      </c>
    </row>
    <row r="17" spans="1:10" x14ac:dyDescent="0.2">
      <c r="A17" s="731"/>
      <c r="B17" s="229" t="s">
        <v>208</v>
      </c>
      <c r="C17" s="736">
        <v>0</v>
      </c>
      <c r="D17" s="142" t="s">
        <v>142</v>
      </c>
      <c r="E17" s="144">
        <v>959.92015000000004</v>
      </c>
      <c r="F17" s="142" t="s">
        <v>142</v>
      </c>
      <c r="G17" s="144">
        <v>959.92015000000004</v>
      </c>
      <c r="H17" s="142" t="s">
        <v>142</v>
      </c>
      <c r="I17" s="738">
        <v>1.9012854593696096</v>
      </c>
    </row>
    <row r="18" spans="1:10" x14ac:dyDescent="0.2">
      <c r="A18" s="731"/>
      <c r="B18" s="229" t="s">
        <v>237</v>
      </c>
      <c r="C18" s="736">
        <v>0</v>
      </c>
      <c r="D18" s="142" t="s">
        <v>142</v>
      </c>
      <c r="E18" s="144">
        <v>30.18862</v>
      </c>
      <c r="F18" s="142" t="s">
        <v>142</v>
      </c>
      <c r="G18" s="144">
        <v>30.18862</v>
      </c>
      <c r="H18" s="142" t="s">
        <v>142</v>
      </c>
      <c r="I18" s="738">
        <v>5.9793707054107137E-2</v>
      </c>
    </row>
    <row r="19" spans="1:10" x14ac:dyDescent="0.2">
      <c r="A19" s="11"/>
      <c r="B19" s="229" t="s">
        <v>600</v>
      </c>
      <c r="C19" s="736">
        <v>0</v>
      </c>
      <c r="D19" s="142" t="s">
        <v>142</v>
      </c>
      <c r="E19" s="144">
        <v>0</v>
      </c>
      <c r="F19" s="142">
        <v>-100</v>
      </c>
      <c r="G19" s="144">
        <v>0</v>
      </c>
      <c r="H19" s="142">
        <v>-100</v>
      </c>
      <c r="I19" s="738">
        <v>0</v>
      </c>
    </row>
    <row r="20" spans="1:10" x14ac:dyDescent="0.2">
      <c r="A20" s="11"/>
      <c r="B20" s="229" t="s">
        <v>238</v>
      </c>
      <c r="C20" s="736">
        <v>0</v>
      </c>
      <c r="D20" s="142" t="s">
        <v>142</v>
      </c>
      <c r="E20" s="144">
        <v>0</v>
      </c>
      <c r="F20" s="142" t="s">
        <v>142</v>
      </c>
      <c r="G20" s="144">
        <v>352.81200000000001</v>
      </c>
      <c r="H20" s="142" t="s">
        <v>142</v>
      </c>
      <c r="I20" s="738">
        <v>0.69880429688980972</v>
      </c>
    </row>
    <row r="21" spans="1:10" x14ac:dyDescent="0.2">
      <c r="A21" s="668" t="s">
        <v>442</v>
      </c>
      <c r="B21" s="484"/>
      <c r="C21" s="146">
        <v>3973.0553799999975</v>
      </c>
      <c r="D21" s="535">
        <v>50.766471561456839</v>
      </c>
      <c r="E21" s="146">
        <v>32974.965800000005</v>
      </c>
      <c r="F21" s="744">
        <v>131.36791250762974</v>
      </c>
      <c r="G21" s="146">
        <v>42260.485629999988</v>
      </c>
      <c r="H21" s="744">
        <v>104.85721148414325</v>
      </c>
      <c r="I21" s="745">
        <v>83.704094381410059</v>
      </c>
    </row>
    <row r="22" spans="1:10" x14ac:dyDescent="0.2">
      <c r="B22" s="11" t="s">
        <v>699</v>
      </c>
      <c r="C22" s="736">
        <v>172</v>
      </c>
      <c r="D22" s="142" t="s">
        <v>142</v>
      </c>
      <c r="E22" s="144">
        <v>232</v>
      </c>
      <c r="F22" s="142" t="s">
        <v>142</v>
      </c>
      <c r="G22" s="144">
        <v>232</v>
      </c>
      <c r="H22" s="142" t="s">
        <v>142</v>
      </c>
      <c r="I22" s="738">
        <v>0.45951554051006155</v>
      </c>
    </row>
    <row r="23" spans="1:10" x14ac:dyDescent="0.2">
      <c r="A23" s="668" t="s">
        <v>443</v>
      </c>
      <c r="B23" s="484"/>
      <c r="C23" s="146">
        <v>172</v>
      </c>
      <c r="D23" s="535" t="s">
        <v>142</v>
      </c>
      <c r="E23" s="146">
        <v>232</v>
      </c>
      <c r="F23" s="744" t="s">
        <v>142</v>
      </c>
      <c r="G23" s="146">
        <v>232</v>
      </c>
      <c r="H23" s="744" t="s">
        <v>142</v>
      </c>
      <c r="I23" s="745">
        <v>0.45951554051006155</v>
      </c>
    </row>
    <row r="24" spans="1:10" x14ac:dyDescent="0.2">
      <c r="A24" s="11"/>
      <c r="B24" s="229" t="s">
        <v>231</v>
      </c>
      <c r="C24" s="736">
        <v>17.518279999999997</v>
      </c>
      <c r="D24" s="142" t="s">
        <v>142</v>
      </c>
      <c r="E24" s="144">
        <v>69.656459999999996</v>
      </c>
      <c r="F24" s="142" t="s">
        <v>142</v>
      </c>
      <c r="G24" s="144">
        <v>1046.6090900000002</v>
      </c>
      <c r="H24" s="142" t="s">
        <v>142</v>
      </c>
      <c r="I24" s="738">
        <v>2.0729876797159212</v>
      </c>
    </row>
    <row r="25" spans="1:10" x14ac:dyDescent="0.2">
      <c r="A25" s="668" t="s">
        <v>303</v>
      </c>
      <c r="B25" s="484"/>
      <c r="C25" s="146">
        <v>17.518279999999997</v>
      </c>
      <c r="D25" s="535" t="s">
        <v>142</v>
      </c>
      <c r="E25" s="146">
        <v>69.656459999999996</v>
      </c>
      <c r="F25" s="744" t="s">
        <v>142</v>
      </c>
      <c r="G25" s="146">
        <v>1046.6090900000002</v>
      </c>
      <c r="H25" s="744" t="s">
        <v>142</v>
      </c>
      <c r="I25" s="745">
        <v>2.0729876797159212</v>
      </c>
    </row>
    <row r="26" spans="1:10" ht="14.25" customHeight="1" x14ac:dyDescent="0.2">
      <c r="A26" s="11"/>
      <c r="B26" s="229" t="s">
        <v>202</v>
      </c>
      <c r="C26" s="736">
        <v>148.48348000000001</v>
      </c>
      <c r="D26" s="142" t="s">
        <v>142</v>
      </c>
      <c r="E26" s="144">
        <v>148.48348000000001</v>
      </c>
      <c r="F26" s="142" t="s">
        <v>142</v>
      </c>
      <c r="G26" s="144">
        <v>148.48348000000001</v>
      </c>
      <c r="H26" s="142" t="s">
        <v>142</v>
      </c>
      <c r="I26" s="738">
        <v>0.29409683865954711</v>
      </c>
    </row>
    <row r="27" spans="1:10" x14ac:dyDescent="0.2">
      <c r="A27" s="11"/>
      <c r="B27" s="229" t="s">
        <v>635</v>
      </c>
      <c r="C27" s="736">
        <v>0</v>
      </c>
      <c r="D27" s="142">
        <v>-100</v>
      </c>
      <c r="E27" s="144">
        <v>732.50333999999998</v>
      </c>
      <c r="F27" s="142">
        <v>-60.20237983684963</v>
      </c>
      <c r="G27" s="144">
        <v>1134.1946799999998</v>
      </c>
      <c r="H27" s="142">
        <v>-38.378097954193784</v>
      </c>
      <c r="I27" s="738">
        <v>2.2464658682061907</v>
      </c>
    </row>
    <row r="28" spans="1:10" x14ac:dyDescent="0.2">
      <c r="A28" s="668" t="s">
        <v>636</v>
      </c>
      <c r="B28" s="484"/>
      <c r="C28" s="146">
        <v>148.48348000000001</v>
      </c>
      <c r="D28" s="535">
        <v>0</v>
      </c>
      <c r="E28" s="146">
        <v>880.98681999999997</v>
      </c>
      <c r="F28" s="744">
        <v>-52.135127696343709</v>
      </c>
      <c r="G28" s="146">
        <v>1282.6781599999999</v>
      </c>
      <c r="H28" s="744">
        <v>-30.31084581368787</v>
      </c>
      <c r="I28" s="745">
        <v>2.5405627068657379</v>
      </c>
    </row>
    <row r="29" spans="1:10" ht="14.25" customHeight="1" x14ac:dyDescent="0.2">
      <c r="A29" s="11"/>
      <c r="B29" s="229" t="s">
        <v>537</v>
      </c>
      <c r="C29" s="736">
        <v>0</v>
      </c>
      <c r="D29" s="142" t="s">
        <v>142</v>
      </c>
      <c r="E29" s="144">
        <v>0</v>
      </c>
      <c r="F29" s="142" t="s">
        <v>142</v>
      </c>
      <c r="G29" s="144">
        <v>2258.2480300000002</v>
      </c>
      <c r="H29" s="142" t="s">
        <v>142</v>
      </c>
      <c r="I29" s="738">
        <v>4.4728451039277228</v>
      </c>
    </row>
    <row r="30" spans="1:10" ht="14.25" customHeight="1" x14ac:dyDescent="0.2">
      <c r="A30" s="11"/>
      <c r="B30" s="229" t="s">
        <v>639</v>
      </c>
      <c r="C30" s="736">
        <v>0</v>
      </c>
      <c r="D30" s="142" t="s">
        <v>142</v>
      </c>
      <c r="E30" s="144">
        <v>0</v>
      </c>
      <c r="F30" s="142" t="s">
        <v>142</v>
      </c>
      <c r="G30" s="144">
        <v>2039.7512199999999</v>
      </c>
      <c r="H30" s="142" t="s">
        <v>142</v>
      </c>
      <c r="I30" s="738">
        <v>4.0400749326049885</v>
      </c>
    </row>
    <row r="31" spans="1:10" ht="14.25" customHeight="1" x14ac:dyDescent="0.2">
      <c r="A31" s="11"/>
      <c r="B31" s="229" t="s">
        <v>644</v>
      </c>
      <c r="C31" s="736">
        <v>0</v>
      </c>
      <c r="D31" s="142" t="s">
        <v>142</v>
      </c>
      <c r="E31" s="144">
        <v>0</v>
      </c>
      <c r="F31" s="142" t="s">
        <v>142</v>
      </c>
      <c r="G31" s="144">
        <v>937.99982</v>
      </c>
      <c r="H31" s="142" t="s">
        <v>142</v>
      </c>
      <c r="I31" s="738">
        <v>1.8578685098518986</v>
      </c>
      <c r="J31" s="436"/>
    </row>
    <row r="32" spans="1:10" ht="14.25" customHeight="1" x14ac:dyDescent="0.2">
      <c r="A32" s="668" t="s">
        <v>458</v>
      </c>
      <c r="B32" s="484"/>
      <c r="C32" s="146">
        <v>0</v>
      </c>
      <c r="D32" s="535" t="s">
        <v>142</v>
      </c>
      <c r="E32" s="146">
        <v>0</v>
      </c>
      <c r="F32" s="744" t="s">
        <v>142</v>
      </c>
      <c r="G32" s="146">
        <v>5235.9990699999998</v>
      </c>
      <c r="H32" s="744" t="s">
        <v>142</v>
      </c>
      <c r="I32" s="745">
        <v>10.37078854638461</v>
      </c>
      <c r="J32" s="436"/>
    </row>
    <row r="33" spans="1:9" ht="14.25" customHeight="1" x14ac:dyDescent="0.2">
      <c r="A33" s="11"/>
      <c r="B33" s="229" t="s">
        <v>634</v>
      </c>
      <c r="C33" s="736">
        <v>0</v>
      </c>
      <c r="D33" s="142">
        <v>-100</v>
      </c>
      <c r="E33" s="144">
        <v>0</v>
      </c>
      <c r="F33" s="142">
        <v>-100</v>
      </c>
      <c r="G33" s="144">
        <v>0</v>
      </c>
      <c r="H33" s="142">
        <v>-100</v>
      </c>
      <c r="I33" s="738">
        <v>0</v>
      </c>
    </row>
    <row r="34" spans="1:9" ht="14.25" customHeight="1" x14ac:dyDescent="0.2">
      <c r="A34" s="668" t="s">
        <v>340</v>
      </c>
      <c r="B34" s="484"/>
      <c r="C34" s="146">
        <v>0</v>
      </c>
      <c r="D34" s="535">
        <v>-100</v>
      </c>
      <c r="E34" s="146">
        <v>0</v>
      </c>
      <c r="F34" s="744" t="s">
        <v>142</v>
      </c>
      <c r="G34" s="146">
        <v>0</v>
      </c>
      <c r="H34" s="744">
        <v>-100</v>
      </c>
      <c r="I34" s="745">
        <v>0</v>
      </c>
    </row>
    <row r="35" spans="1:9" ht="15.75" customHeight="1" x14ac:dyDescent="0.2">
      <c r="A35" s="735" t="s">
        <v>642</v>
      </c>
      <c r="B35" s="484"/>
      <c r="C35" s="146">
        <v>18.132999999999999</v>
      </c>
      <c r="D35" s="535">
        <v>-48.403710448440698</v>
      </c>
      <c r="E35" s="146">
        <v>167.57850999999999</v>
      </c>
      <c r="F35" s="744">
        <v>-89.064146665519175</v>
      </c>
      <c r="G35" s="146">
        <v>430.18320000000006</v>
      </c>
      <c r="H35" s="744">
        <v>-74.41566915549123</v>
      </c>
      <c r="I35" s="745">
        <v>0.85205114511356872</v>
      </c>
    </row>
    <row r="36" spans="1:9" ht="14.25" customHeight="1" x14ac:dyDescent="0.2">
      <c r="A36" s="673" t="s">
        <v>114</v>
      </c>
      <c r="B36" s="674"/>
      <c r="C36" s="746">
        <v>4329.190139999997</v>
      </c>
      <c r="D36" s="684">
        <v>-4.7346393531345647</v>
      </c>
      <c r="E36" s="180">
        <v>34325.187590000001</v>
      </c>
      <c r="F36" s="684">
        <v>75.185565782879209</v>
      </c>
      <c r="G36" s="180">
        <v>50487.955150000009</v>
      </c>
      <c r="H36" s="747">
        <v>93.294294186151745</v>
      </c>
      <c r="I36" s="748">
        <v>100</v>
      </c>
    </row>
    <row r="37" spans="1:9" s="1" customFormat="1" ht="14.25" customHeight="1" x14ac:dyDescent="0.2">
      <c r="A37" s="732"/>
      <c r="B37" s="732" t="s">
        <v>325</v>
      </c>
      <c r="C37" s="749">
        <v>3392.1614199999985</v>
      </c>
      <c r="D37" s="155">
        <v>34.487126961236534</v>
      </c>
      <c r="E37" s="181">
        <v>24975.603200000001</v>
      </c>
      <c r="F37" s="155">
        <v>100.14807795250395</v>
      </c>
      <c r="G37" s="181">
        <v>31258.318310000002</v>
      </c>
      <c r="H37" s="155">
        <v>70.195754846454705</v>
      </c>
      <c r="I37" s="750">
        <v>61.912426869203472</v>
      </c>
    </row>
    <row r="38" spans="1:9" s="1" customFormat="1" x14ac:dyDescent="0.2">
      <c r="A38" s="732"/>
      <c r="B38" s="732" t="s">
        <v>322</v>
      </c>
      <c r="C38" s="749">
        <v>937.02872000000013</v>
      </c>
      <c r="D38" s="155">
        <v>-53.659563469158321</v>
      </c>
      <c r="E38" s="181">
        <v>9349.58439</v>
      </c>
      <c r="F38" s="155">
        <v>31.405675502623854</v>
      </c>
      <c r="G38" s="181">
        <v>19229.636839999999</v>
      </c>
      <c r="H38" s="155">
        <v>148.00798065804557</v>
      </c>
      <c r="I38" s="750">
        <v>38.087573130796514</v>
      </c>
    </row>
    <row r="39" spans="1:9" s="1" customFormat="1" x14ac:dyDescent="0.2">
      <c r="A39" s="733"/>
      <c r="B39" s="733" t="s">
        <v>446</v>
      </c>
      <c r="C39" s="412">
        <v>3988.9672399999972</v>
      </c>
      <c r="D39" s="751">
        <v>51.462226022507728</v>
      </c>
      <c r="E39" s="752">
        <v>33020.737630000003</v>
      </c>
      <c r="F39" s="751">
        <v>132.03558677141046</v>
      </c>
      <c r="G39" s="752">
        <v>43264.768769999988</v>
      </c>
      <c r="H39" s="753">
        <v>111.53171541979357</v>
      </c>
      <c r="I39" s="753">
        <v>85.693248303402484</v>
      </c>
    </row>
    <row r="40" spans="1:9" s="1" customFormat="1" x14ac:dyDescent="0.2">
      <c r="A40" s="733"/>
      <c r="B40" s="733" t="s">
        <v>447</v>
      </c>
      <c r="C40" s="412">
        <v>340.22289999999941</v>
      </c>
      <c r="D40" s="751">
        <v>-82.193904818633641</v>
      </c>
      <c r="E40" s="752">
        <v>1304.4499599999972</v>
      </c>
      <c r="F40" s="751">
        <v>-75.67560271959178</v>
      </c>
      <c r="G40" s="752">
        <v>7223.1863800000174</v>
      </c>
      <c r="H40" s="753">
        <v>27.46847287296864</v>
      </c>
      <c r="I40" s="753">
        <v>14.306751696597511</v>
      </c>
    </row>
    <row r="41" spans="1:9" s="1" customFormat="1" x14ac:dyDescent="0.2">
      <c r="A41" s="732"/>
      <c r="B41" s="732" t="s">
        <v>697</v>
      </c>
      <c r="C41" s="749">
        <v>3927.6104399999977</v>
      </c>
      <c r="D41" s="155">
        <v>54.400972677940644</v>
      </c>
      <c r="E41" s="181">
        <v>31569.579150000005</v>
      </c>
      <c r="F41" s="155">
        <v>129.9962924569673</v>
      </c>
      <c r="G41" s="181">
        <v>40094.659899999999</v>
      </c>
      <c r="H41" s="155">
        <v>101.5243051783103</v>
      </c>
      <c r="I41" s="750">
        <v>79.414307394463748</v>
      </c>
    </row>
    <row r="42" spans="1:9" s="1" customFormat="1" ht="14.25" customHeight="1" x14ac:dyDescent="0.2">
      <c r="A42" s="798" t="s">
        <v>698</v>
      </c>
      <c r="B42" s="798"/>
      <c r="C42" s="798"/>
      <c r="D42" s="798"/>
      <c r="E42" s="798"/>
      <c r="F42" s="798"/>
      <c r="G42" s="798"/>
      <c r="I42" s="161" t="s">
        <v>220</v>
      </c>
    </row>
    <row r="43" spans="1:9" s="1" customFormat="1" x14ac:dyDescent="0.2">
      <c r="A43" s="798" t="s">
        <v>694</v>
      </c>
      <c r="B43" s="798"/>
      <c r="C43" s="798"/>
      <c r="D43" s="798"/>
      <c r="E43" s="798"/>
      <c r="F43" s="798"/>
      <c r="G43" s="798"/>
      <c r="H43" s="798"/>
      <c r="I43" s="798"/>
    </row>
    <row r="44" spans="1:9" s="1" customFormat="1" x14ac:dyDescent="0.2">
      <c r="A44" s="798"/>
      <c r="B44" s="798"/>
      <c r="C44" s="798"/>
      <c r="D44" s="798"/>
      <c r="E44" s="798"/>
      <c r="F44" s="798"/>
      <c r="G44" s="798"/>
      <c r="H44" s="798"/>
      <c r="I44" s="798"/>
    </row>
    <row r="45" spans="1:9" s="1" customFormat="1" x14ac:dyDescent="0.2">
      <c r="A45" s="798"/>
      <c r="B45" s="798"/>
      <c r="C45" s="798"/>
      <c r="D45" s="798"/>
      <c r="E45" s="798"/>
      <c r="F45" s="798"/>
      <c r="G45" s="798"/>
      <c r="H45" s="798"/>
      <c r="I45" s="798"/>
    </row>
    <row r="46" spans="1:9" s="1" customFormat="1" x14ac:dyDescent="0.2"/>
    <row r="47" spans="1:9" s="1" customFormat="1" ht="14.25" customHeight="1" x14ac:dyDescent="0.2">
      <c r="H47" s="734"/>
      <c r="I47" s="734"/>
    </row>
    <row r="48" spans="1:9" s="1" customFormat="1" x14ac:dyDescent="0.2">
      <c r="A48" s="734"/>
      <c r="B48" s="734"/>
      <c r="C48" s="734"/>
      <c r="D48" s="734"/>
      <c r="E48" s="734"/>
      <c r="F48" s="734"/>
      <c r="G48" s="734"/>
      <c r="H48" s="734"/>
      <c r="I48" s="734"/>
    </row>
    <row r="49" spans="1:9" s="1" customFormat="1" x14ac:dyDescent="0.2">
      <c r="A49" s="734"/>
      <c r="B49" s="734"/>
      <c r="C49" s="734"/>
      <c r="D49" s="734"/>
      <c r="E49" s="734"/>
      <c r="F49" s="734"/>
      <c r="G49" s="734"/>
      <c r="H49" s="734"/>
      <c r="I49" s="734"/>
    </row>
    <row r="50" spans="1:9" s="1" customFormat="1" x14ac:dyDescent="0.2">
      <c r="G50" s="625"/>
    </row>
    <row r="51" spans="1:9" s="1" customFormat="1" x14ac:dyDescent="0.2">
      <c r="G51" s="625"/>
    </row>
    <row r="52" spans="1:9" s="1" customFormat="1" x14ac:dyDescent="0.2">
      <c r="G52" s="625"/>
    </row>
    <row r="53" spans="1:9" s="1" customFormat="1" x14ac:dyDescent="0.2">
      <c r="G53" s="625"/>
    </row>
    <row r="54" spans="1:9" s="1" customFormat="1" x14ac:dyDescent="0.2">
      <c r="G54" s="625"/>
    </row>
    <row r="55" spans="1:9" s="1" customFormat="1" x14ac:dyDescent="0.2">
      <c r="G55" s="625"/>
    </row>
    <row r="56" spans="1:9" s="1" customFormat="1" x14ac:dyDescent="0.2">
      <c r="G56" s="625"/>
    </row>
    <row r="57" spans="1:9" s="1" customFormat="1" x14ac:dyDescent="0.2">
      <c r="G57" s="625"/>
    </row>
    <row r="58" spans="1:9" s="1" customFormat="1" x14ac:dyDescent="0.2">
      <c r="G58" s="625"/>
    </row>
    <row r="59" spans="1:9" s="1" customFormat="1" x14ac:dyDescent="0.2">
      <c r="G59" s="625"/>
    </row>
    <row r="60" spans="1:9" s="1" customFormat="1" x14ac:dyDescent="0.2">
      <c r="G60" s="625"/>
    </row>
    <row r="61" spans="1:9" s="1" customFormat="1" x14ac:dyDescent="0.2">
      <c r="G61" s="625"/>
    </row>
    <row r="62" spans="1:9" s="1" customFormat="1" x14ac:dyDescent="0.2">
      <c r="G62" s="625"/>
    </row>
    <row r="63" spans="1:9" s="1" customFormat="1" x14ac:dyDescent="0.2">
      <c r="G63" s="625"/>
    </row>
    <row r="64" spans="1:9" s="1" customFormat="1" x14ac:dyDescent="0.2">
      <c r="G64" s="625"/>
    </row>
    <row r="65" spans="7:7" s="1" customFormat="1" x14ac:dyDescent="0.2">
      <c r="G65" s="625"/>
    </row>
    <row r="66" spans="7:7" s="1" customFormat="1" x14ac:dyDescent="0.2">
      <c r="G66" s="625"/>
    </row>
    <row r="67" spans="7:7" s="1" customFormat="1" x14ac:dyDescent="0.2">
      <c r="G67" s="625"/>
    </row>
    <row r="68" spans="7:7" s="1" customFormat="1" x14ac:dyDescent="0.2">
      <c r="G68" s="625"/>
    </row>
    <row r="69" spans="7:7" s="1" customFormat="1" x14ac:dyDescent="0.2">
      <c r="G69" s="625"/>
    </row>
    <row r="70" spans="7:7" s="1" customFormat="1" x14ac:dyDescent="0.2">
      <c r="G70" s="625"/>
    </row>
    <row r="71" spans="7:7" s="1" customFormat="1" x14ac:dyDescent="0.2">
      <c r="G71" s="625"/>
    </row>
    <row r="72" spans="7:7" s="1" customFormat="1" x14ac:dyDescent="0.2">
      <c r="G72" s="625"/>
    </row>
    <row r="73" spans="7:7" s="1" customFormat="1" x14ac:dyDescent="0.2">
      <c r="G73" s="625"/>
    </row>
    <row r="74" spans="7:7" s="1" customFormat="1" x14ac:dyDescent="0.2">
      <c r="G74" s="625"/>
    </row>
    <row r="75" spans="7:7" s="1" customFormat="1" x14ac:dyDescent="0.2">
      <c r="G75" s="625"/>
    </row>
    <row r="76" spans="7:7" s="1" customFormat="1" x14ac:dyDescent="0.2">
      <c r="G76" s="625"/>
    </row>
    <row r="77" spans="7:7" s="1" customFormat="1" x14ac:dyDescent="0.2">
      <c r="G77" s="625"/>
    </row>
    <row r="78" spans="7:7" s="1" customFormat="1" x14ac:dyDescent="0.2">
      <c r="G78" s="625"/>
    </row>
    <row r="79" spans="7:7" s="1" customFormat="1" x14ac:dyDescent="0.2">
      <c r="G79" s="625"/>
    </row>
    <row r="80" spans="7:7" s="1" customFormat="1" x14ac:dyDescent="0.2">
      <c r="G80" s="625"/>
    </row>
    <row r="81" spans="7:7" s="1" customFormat="1" x14ac:dyDescent="0.2">
      <c r="G81" s="625"/>
    </row>
    <row r="82" spans="7:7" s="1" customFormat="1" x14ac:dyDescent="0.2">
      <c r="G82" s="625"/>
    </row>
    <row r="83" spans="7:7" s="1" customFormat="1" x14ac:dyDescent="0.2">
      <c r="G83" s="625"/>
    </row>
    <row r="84" spans="7:7" s="1" customFormat="1" x14ac:dyDescent="0.2">
      <c r="G84" s="625"/>
    </row>
    <row r="85" spans="7:7" s="1" customFormat="1" x14ac:dyDescent="0.2">
      <c r="G85" s="625"/>
    </row>
    <row r="86" spans="7:7" s="1" customFormat="1" x14ac:dyDescent="0.2">
      <c r="G86" s="625"/>
    </row>
    <row r="87" spans="7:7" s="1" customFormat="1" x14ac:dyDescent="0.2">
      <c r="G87" s="625"/>
    </row>
    <row r="88" spans="7:7" s="1" customFormat="1" x14ac:dyDescent="0.2">
      <c r="G88" s="625"/>
    </row>
    <row r="89" spans="7:7" s="1" customFormat="1" x14ac:dyDescent="0.2">
      <c r="G89" s="625"/>
    </row>
    <row r="90" spans="7:7" s="1" customFormat="1" x14ac:dyDescent="0.2">
      <c r="G90" s="625"/>
    </row>
    <row r="91" spans="7:7" s="1" customFormat="1" x14ac:dyDescent="0.2">
      <c r="G91" s="625"/>
    </row>
    <row r="92" spans="7:7" s="1" customFormat="1" x14ac:dyDescent="0.2">
      <c r="G92" s="625"/>
    </row>
    <row r="93" spans="7:7" s="1" customFormat="1" x14ac:dyDescent="0.2">
      <c r="G93" s="625"/>
    </row>
    <row r="94" spans="7:7" s="1" customFormat="1" x14ac:dyDescent="0.2">
      <c r="G94" s="625"/>
    </row>
    <row r="95" spans="7:7" s="1" customFormat="1" x14ac:dyDescent="0.2">
      <c r="G95" s="625"/>
    </row>
    <row r="96" spans="7:7" s="1" customFormat="1" x14ac:dyDescent="0.2">
      <c r="G96" s="625"/>
    </row>
    <row r="97" spans="7:7" s="1" customFormat="1" x14ac:dyDescent="0.2">
      <c r="G97" s="625"/>
    </row>
    <row r="98" spans="7:7" s="1" customFormat="1" x14ac:dyDescent="0.2">
      <c r="G98" s="625"/>
    </row>
    <row r="99" spans="7:7" s="1" customFormat="1" x14ac:dyDescent="0.2">
      <c r="G99" s="625"/>
    </row>
    <row r="100" spans="7:7" s="1" customFormat="1" x14ac:dyDescent="0.2">
      <c r="G100" s="625"/>
    </row>
    <row r="101" spans="7:7" s="1" customFormat="1" x14ac:dyDescent="0.2">
      <c r="G101" s="625"/>
    </row>
    <row r="102" spans="7:7" s="1" customFormat="1" x14ac:dyDescent="0.2">
      <c r="G102" s="625"/>
    </row>
    <row r="103" spans="7:7" s="1" customFormat="1" x14ac:dyDescent="0.2">
      <c r="G103" s="625"/>
    </row>
    <row r="104" spans="7:7" s="1" customFormat="1" x14ac:dyDescent="0.2">
      <c r="G104" s="625"/>
    </row>
    <row r="105" spans="7:7" s="1" customFormat="1" x14ac:dyDescent="0.2">
      <c r="G105" s="625"/>
    </row>
    <row r="106" spans="7:7" s="1" customFormat="1" x14ac:dyDescent="0.2">
      <c r="G106" s="625"/>
    </row>
    <row r="107" spans="7:7" s="1" customFormat="1" x14ac:dyDescent="0.2">
      <c r="G107" s="625"/>
    </row>
    <row r="108" spans="7:7" s="1" customFormat="1" x14ac:dyDescent="0.2">
      <c r="G108" s="625"/>
    </row>
    <row r="109" spans="7:7" s="1" customFormat="1" x14ac:dyDescent="0.2">
      <c r="G109" s="625"/>
    </row>
    <row r="110" spans="7:7" s="1" customFormat="1" x14ac:dyDescent="0.2">
      <c r="G110" s="625"/>
    </row>
    <row r="111" spans="7:7" s="1" customFormat="1" x14ac:dyDescent="0.2">
      <c r="G111" s="625"/>
    </row>
    <row r="112" spans="7:7" s="1" customFormat="1" x14ac:dyDescent="0.2">
      <c r="G112" s="625"/>
    </row>
    <row r="113" spans="7:7" s="1" customFormat="1" x14ac:dyDescent="0.2">
      <c r="G113" s="625"/>
    </row>
    <row r="114" spans="7:7" s="1" customFormat="1" x14ac:dyDescent="0.2">
      <c r="G114" s="625"/>
    </row>
    <row r="115" spans="7:7" s="1" customFormat="1" x14ac:dyDescent="0.2">
      <c r="G115" s="625"/>
    </row>
    <row r="116" spans="7:7" s="1" customFormat="1" x14ac:dyDescent="0.2">
      <c r="G116" s="625"/>
    </row>
    <row r="117" spans="7:7" s="1" customFormat="1" x14ac:dyDescent="0.2">
      <c r="G117" s="625"/>
    </row>
    <row r="118" spans="7:7" s="1" customFormat="1" x14ac:dyDescent="0.2">
      <c r="G118" s="625"/>
    </row>
    <row r="119" spans="7:7" s="1" customFormat="1" x14ac:dyDescent="0.2">
      <c r="G119" s="625"/>
    </row>
    <row r="120" spans="7:7" s="1" customFormat="1" x14ac:dyDescent="0.2">
      <c r="G120" s="625"/>
    </row>
    <row r="121" spans="7:7" s="1" customFormat="1" x14ac:dyDescent="0.2">
      <c r="G121" s="625"/>
    </row>
    <row r="122" spans="7:7" s="1" customFormat="1" x14ac:dyDescent="0.2">
      <c r="G122" s="625"/>
    </row>
    <row r="123" spans="7:7" s="1" customFormat="1" x14ac:dyDescent="0.2">
      <c r="G123" s="625"/>
    </row>
    <row r="124" spans="7:7" s="1" customFormat="1" x14ac:dyDescent="0.2">
      <c r="G124" s="625"/>
    </row>
    <row r="125" spans="7:7" s="1" customFormat="1" x14ac:dyDescent="0.2">
      <c r="G125" s="625"/>
    </row>
    <row r="126" spans="7:7" s="1" customFormat="1" x14ac:dyDescent="0.2">
      <c r="G126" s="625"/>
    </row>
    <row r="127" spans="7:7" s="1" customFormat="1" x14ac:dyDescent="0.2">
      <c r="G127" s="625"/>
    </row>
    <row r="128" spans="7:7" s="1" customFormat="1" x14ac:dyDescent="0.2">
      <c r="G128" s="625"/>
    </row>
    <row r="129" spans="7:7" s="1" customFormat="1" x14ac:dyDescent="0.2">
      <c r="G129" s="625"/>
    </row>
    <row r="130" spans="7:7" s="1" customFormat="1" x14ac:dyDescent="0.2">
      <c r="G130" s="625"/>
    </row>
    <row r="131" spans="7:7" s="1" customFormat="1" x14ac:dyDescent="0.2">
      <c r="G131" s="625"/>
    </row>
    <row r="132" spans="7:7" s="1" customFormat="1" x14ac:dyDescent="0.2">
      <c r="G132" s="625"/>
    </row>
    <row r="133" spans="7:7" s="1" customFormat="1" x14ac:dyDescent="0.2">
      <c r="G133" s="625"/>
    </row>
    <row r="134" spans="7:7" s="1" customFormat="1" x14ac:dyDescent="0.2">
      <c r="G134" s="625"/>
    </row>
    <row r="135" spans="7:7" s="1" customFormat="1" x14ac:dyDescent="0.2">
      <c r="G135" s="625"/>
    </row>
    <row r="136" spans="7:7" s="1" customFormat="1" x14ac:dyDescent="0.2">
      <c r="G136" s="625"/>
    </row>
    <row r="137" spans="7:7" s="1" customFormat="1" x14ac:dyDescent="0.2">
      <c r="G137" s="625"/>
    </row>
    <row r="138" spans="7:7" s="1" customFormat="1" x14ac:dyDescent="0.2">
      <c r="G138" s="625"/>
    </row>
    <row r="139" spans="7:7" s="1" customFormat="1" x14ac:dyDescent="0.2">
      <c r="G139" s="625"/>
    </row>
    <row r="140" spans="7:7" s="1" customFormat="1" x14ac:dyDescent="0.2">
      <c r="G140" s="625"/>
    </row>
    <row r="141" spans="7:7" s="1" customFormat="1" x14ac:dyDescent="0.2">
      <c r="G141" s="625"/>
    </row>
    <row r="142" spans="7:7" s="1" customFormat="1" x14ac:dyDescent="0.2">
      <c r="G142" s="625"/>
    </row>
    <row r="143" spans="7:7" s="1" customFormat="1" x14ac:dyDescent="0.2">
      <c r="G143" s="625"/>
    </row>
    <row r="144" spans="7:7" s="1" customFormat="1" x14ac:dyDescent="0.2">
      <c r="G144" s="625"/>
    </row>
    <row r="145" spans="7:7" s="1" customFormat="1" x14ac:dyDescent="0.2">
      <c r="G145" s="625"/>
    </row>
    <row r="146" spans="7:7" s="1" customFormat="1" x14ac:dyDescent="0.2">
      <c r="G146" s="625"/>
    </row>
    <row r="147" spans="7:7" s="1" customFormat="1" x14ac:dyDescent="0.2">
      <c r="G147" s="625"/>
    </row>
    <row r="148" spans="7:7" s="1" customFormat="1" x14ac:dyDescent="0.2">
      <c r="G148" s="625"/>
    </row>
    <row r="149" spans="7:7" s="1" customFormat="1" x14ac:dyDescent="0.2">
      <c r="G149" s="625"/>
    </row>
    <row r="150" spans="7:7" s="1" customFormat="1" x14ac:dyDescent="0.2">
      <c r="G150" s="625"/>
    </row>
    <row r="151" spans="7:7" s="1" customFormat="1" x14ac:dyDescent="0.2">
      <c r="G151" s="625"/>
    </row>
    <row r="152" spans="7:7" s="1" customFormat="1" x14ac:dyDescent="0.2">
      <c r="G152" s="625"/>
    </row>
    <row r="153" spans="7:7" s="1" customFormat="1" x14ac:dyDescent="0.2">
      <c r="G153" s="625"/>
    </row>
    <row r="154" spans="7:7" s="1" customFormat="1" x14ac:dyDescent="0.2">
      <c r="G154" s="625"/>
    </row>
    <row r="155" spans="7:7" s="1" customFormat="1" x14ac:dyDescent="0.2">
      <c r="G155" s="625"/>
    </row>
    <row r="156" spans="7:7" s="1" customFormat="1" x14ac:dyDescent="0.2">
      <c r="G156" s="625"/>
    </row>
    <row r="157" spans="7:7" s="1" customFormat="1" x14ac:dyDescent="0.2">
      <c r="G157" s="625"/>
    </row>
    <row r="158" spans="7:7" s="1" customFormat="1" x14ac:dyDescent="0.2">
      <c r="G158" s="625"/>
    </row>
    <row r="159" spans="7:7" s="1" customFormat="1" x14ac:dyDescent="0.2">
      <c r="G159" s="625"/>
    </row>
    <row r="160" spans="7:7" s="1" customFormat="1" x14ac:dyDescent="0.2">
      <c r="G160" s="625"/>
    </row>
    <row r="161" spans="7:7" s="1" customFormat="1" x14ac:dyDescent="0.2">
      <c r="G161" s="625"/>
    </row>
    <row r="162" spans="7:7" s="1" customFormat="1" x14ac:dyDescent="0.2">
      <c r="G162" s="625"/>
    </row>
    <row r="163" spans="7:7" s="1" customFormat="1" x14ac:dyDescent="0.2">
      <c r="G163" s="625"/>
    </row>
    <row r="164" spans="7:7" s="1" customFormat="1" x14ac:dyDescent="0.2">
      <c r="G164" s="625"/>
    </row>
    <row r="165" spans="7:7" s="1" customFormat="1" x14ac:dyDescent="0.2">
      <c r="G165" s="625"/>
    </row>
    <row r="166" spans="7:7" s="1" customFormat="1" x14ac:dyDescent="0.2">
      <c r="G166" s="625"/>
    </row>
    <row r="167" spans="7:7" s="1" customFormat="1" x14ac:dyDescent="0.2">
      <c r="G167" s="625"/>
    </row>
    <row r="168" spans="7:7" s="1" customFormat="1" x14ac:dyDescent="0.2">
      <c r="G168" s="625"/>
    </row>
    <row r="169" spans="7:7" s="1" customFormat="1" x14ac:dyDescent="0.2">
      <c r="G169" s="625"/>
    </row>
    <row r="170" spans="7:7" s="1" customFormat="1" x14ac:dyDescent="0.2">
      <c r="G170" s="625"/>
    </row>
    <row r="171" spans="7:7" s="1" customFormat="1" x14ac:dyDescent="0.2">
      <c r="G171" s="625"/>
    </row>
    <row r="172" spans="7:7" s="1" customFormat="1" x14ac:dyDescent="0.2">
      <c r="G172" s="625"/>
    </row>
    <row r="173" spans="7:7" s="1" customFormat="1" x14ac:dyDescent="0.2">
      <c r="G173" s="625"/>
    </row>
    <row r="174" spans="7:7" s="1" customFormat="1" x14ac:dyDescent="0.2">
      <c r="G174" s="625"/>
    </row>
    <row r="175" spans="7:7" s="1" customFormat="1" x14ac:dyDescent="0.2">
      <c r="G175" s="625"/>
    </row>
    <row r="176" spans="7:7" s="1" customFormat="1" x14ac:dyDescent="0.2">
      <c r="G176" s="625"/>
    </row>
    <row r="177" spans="7:7" s="1" customFormat="1" x14ac:dyDescent="0.2">
      <c r="G177" s="625"/>
    </row>
    <row r="178" spans="7:7" s="1" customFormat="1" x14ac:dyDescent="0.2">
      <c r="G178" s="625"/>
    </row>
    <row r="179" spans="7:7" s="1" customFormat="1" x14ac:dyDescent="0.2">
      <c r="G179" s="625"/>
    </row>
    <row r="180" spans="7:7" s="1" customFormat="1" x14ac:dyDescent="0.2">
      <c r="G180" s="625"/>
    </row>
    <row r="181" spans="7:7" s="1" customFormat="1" x14ac:dyDescent="0.2">
      <c r="G181" s="625"/>
    </row>
    <row r="182" spans="7:7" s="1" customFormat="1" x14ac:dyDescent="0.2">
      <c r="G182" s="625"/>
    </row>
    <row r="183" spans="7:7" s="1" customFormat="1" x14ac:dyDescent="0.2">
      <c r="G183" s="625"/>
    </row>
    <row r="184" spans="7:7" s="1" customFormat="1" x14ac:dyDescent="0.2">
      <c r="G184" s="625"/>
    </row>
    <row r="185" spans="7:7" s="1" customFormat="1" x14ac:dyDescent="0.2">
      <c r="G185" s="625"/>
    </row>
    <row r="186" spans="7:7" s="1" customFormat="1" x14ac:dyDescent="0.2">
      <c r="G186" s="625"/>
    </row>
    <row r="187" spans="7:7" s="1" customFormat="1" x14ac:dyDescent="0.2">
      <c r="G187" s="625"/>
    </row>
    <row r="188" spans="7:7" s="1" customFormat="1" x14ac:dyDescent="0.2">
      <c r="G188" s="625"/>
    </row>
    <row r="189" spans="7:7" s="1" customFormat="1" x14ac:dyDescent="0.2">
      <c r="G189" s="625"/>
    </row>
    <row r="190" spans="7:7" s="1" customFormat="1" x14ac:dyDescent="0.2">
      <c r="G190" s="625"/>
    </row>
    <row r="191" spans="7:7" s="1" customFormat="1" x14ac:dyDescent="0.2">
      <c r="G191" s="625"/>
    </row>
    <row r="192" spans="7:7" s="1" customFormat="1" x14ac:dyDescent="0.2">
      <c r="G192" s="625"/>
    </row>
    <row r="193" spans="7:7" s="1" customFormat="1" x14ac:dyDescent="0.2">
      <c r="G193" s="625"/>
    </row>
    <row r="194" spans="7:7" s="1" customFormat="1" x14ac:dyDescent="0.2">
      <c r="G194" s="625"/>
    </row>
    <row r="195" spans="7:7" s="1" customFormat="1" x14ac:dyDescent="0.2">
      <c r="G195" s="625"/>
    </row>
    <row r="196" spans="7:7" s="1" customFormat="1" x14ac:dyDescent="0.2">
      <c r="G196" s="625"/>
    </row>
    <row r="197" spans="7:7" s="1" customFormat="1" x14ac:dyDescent="0.2">
      <c r="G197" s="625"/>
    </row>
    <row r="198" spans="7:7" s="1" customFormat="1" x14ac:dyDescent="0.2">
      <c r="G198" s="625"/>
    </row>
    <row r="199" spans="7:7" s="1" customFormat="1" x14ac:dyDescent="0.2">
      <c r="G199" s="625"/>
    </row>
    <row r="200" spans="7:7" s="1" customFormat="1" x14ac:dyDescent="0.2">
      <c r="G200" s="625"/>
    </row>
    <row r="201" spans="7:7" s="1" customFormat="1" x14ac:dyDescent="0.2">
      <c r="G201" s="625"/>
    </row>
    <row r="202" spans="7:7" s="1" customFormat="1" x14ac:dyDescent="0.2">
      <c r="G202" s="625"/>
    </row>
    <row r="203" spans="7:7" s="1" customFormat="1" x14ac:dyDescent="0.2">
      <c r="G203" s="625"/>
    </row>
    <row r="204" spans="7:7" s="1" customFormat="1" x14ac:dyDescent="0.2">
      <c r="G204" s="625"/>
    </row>
    <row r="205" spans="7:7" s="1" customFormat="1" x14ac:dyDescent="0.2">
      <c r="G205" s="625"/>
    </row>
    <row r="206" spans="7:7" s="1" customFormat="1" x14ac:dyDescent="0.2">
      <c r="G206" s="625"/>
    </row>
    <row r="207" spans="7:7" s="1" customFormat="1" x14ac:dyDescent="0.2">
      <c r="G207" s="625"/>
    </row>
    <row r="208" spans="7:7" s="1" customFormat="1" x14ac:dyDescent="0.2">
      <c r="G208" s="625"/>
    </row>
    <row r="209" spans="7:7" s="1" customFormat="1" x14ac:dyDescent="0.2">
      <c r="G209" s="625"/>
    </row>
    <row r="210" spans="7:7" s="1" customFormat="1" x14ac:dyDescent="0.2">
      <c r="G210" s="625"/>
    </row>
    <row r="211" spans="7:7" s="1" customFormat="1" x14ac:dyDescent="0.2">
      <c r="G211" s="625"/>
    </row>
    <row r="212" spans="7:7" s="1" customFormat="1" x14ac:dyDescent="0.2">
      <c r="G212" s="625"/>
    </row>
    <row r="213" spans="7:7" s="1" customFormat="1" x14ac:dyDescent="0.2">
      <c r="G213" s="625"/>
    </row>
    <row r="214" spans="7:7" s="1" customFormat="1" x14ac:dyDescent="0.2">
      <c r="G214" s="625"/>
    </row>
    <row r="215" spans="7:7" s="1" customFormat="1" x14ac:dyDescent="0.2">
      <c r="G215" s="625"/>
    </row>
    <row r="216" spans="7:7" s="1" customFormat="1" x14ac:dyDescent="0.2">
      <c r="G216" s="625"/>
    </row>
    <row r="217" spans="7:7" s="1" customFormat="1" x14ac:dyDescent="0.2">
      <c r="G217" s="625"/>
    </row>
    <row r="218" spans="7:7" s="1" customFormat="1" x14ac:dyDescent="0.2">
      <c r="G218" s="625"/>
    </row>
    <row r="219" spans="7:7" s="1" customFormat="1" x14ac:dyDescent="0.2">
      <c r="G219" s="625"/>
    </row>
    <row r="220" spans="7:7" s="1" customFormat="1" x14ac:dyDescent="0.2">
      <c r="G220" s="625"/>
    </row>
    <row r="221" spans="7:7" s="1" customFormat="1" x14ac:dyDescent="0.2">
      <c r="G221" s="625"/>
    </row>
    <row r="222" spans="7:7" s="1" customFormat="1" x14ac:dyDescent="0.2">
      <c r="G222" s="625"/>
    </row>
    <row r="223" spans="7:7" s="1" customFormat="1" x14ac:dyDescent="0.2">
      <c r="G223" s="625"/>
    </row>
    <row r="224" spans="7:7" s="1" customFormat="1" x14ac:dyDescent="0.2">
      <c r="G224" s="625"/>
    </row>
    <row r="225" spans="7:7" s="1" customFormat="1" x14ac:dyDescent="0.2">
      <c r="G225" s="625"/>
    </row>
    <row r="226" spans="7:7" s="1" customFormat="1" x14ac:dyDescent="0.2">
      <c r="G226" s="625"/>
    </row>
    <row r="227" spans="7:7" s="1" customFormat="1" x14ac:dyDescent="0.2">
      <c r="G227" s="625"/>
    </row>
    <row r="228" spans="7:7" s="1" customFormat="1" x14ac:dyDescent="0.2">
      <c r="G228" s="625"/>
    </row>
    <row r="229" spans="7:7" s="1" customFormat="1" x14ac:dyDescent="0.2">
      <c r="G229" s="625"/>
    </row>
    <row r="230" spans="7:7" s="1" customFormat="1" x14ac:dyDescent="0.2">
      <c r="G230" s="625"/>
    </row>
    <row r="231" spans="7:7" s="1" customFormat="1" x14ac:dyDescent="0.2">
      <c r="G231" s="625"/>
    </row>
    <row r="232" spans="7:7" s="1" customFormat="1" x14ac:dyDescent="0.2">
      <c r="G232" s="625"/>
    </row>
    <row r="233" spans="7:7" s="1" customFormat="1" x14ac:dyDescent="0.2">
      <c r="G233" s="625"/>
    </row>
    <row r="234" spans="7:7" s="1" customFormat="1" x14ac:dyDescent="0.2">
      <c r="G234" s="625"/>
    </row>
    <row r="235" spans="7:7" s="1" customFormat="1" x14ac:dyDescent="0.2">
      <c r="G235" s="625"/>
    </row>
    <row r="236" spans="7:7" s="1" customFormat="1" x14ac:dyDescent="0.2">
      <c r="G236" s="625"/>
    </row>
    <row r="237" spans="7:7" s="1" customFormat="1" x14ac:dyDescent="0.2">
      <c r="G237" s="625"/>
    </row>
    <row r="238" spans="7:7" s="1" customFormat="1" x14ac:dyDescent="0.2">
      <c r="G238" s="625"/>
    </row>
    <row r="239" spans="7:7" s="1" customFormat="1" x14ac:dyDescent="0.2">
      <c r="G239" s="625"/>
    </row>
    <row r="240" spans="7:7" s="1" customFormat="1" x14ac:dyDescent="0.2">
      <c r="G240" s="625"/>
    </row>
    <row r="241" spans="7:7" s="1" customFormat="1" x14ac:dyDescent="0.2">
      <c r="G241" s="625"/>
    </row>
    <row r="242" spans="7:7" s="1" customFormat="1" x14ac:dyDescent="0.2">
      <c r="G242" s="625"/>
    </row>
    <row r="243" spans="7:7" s="1" customFormat="1" x14ac:dyDescent="0.2">
      <c r="G243" s="625"/>
    </row>
    <row r="244" spans="7:7" s="1" customFormat="1" x14ac:dyDescent="0.2">
      <c r="G244" s="625"/>
    </row>
    <row r="245" spans="7:7" s="1" customFormat="1" x14ac:dyDescent="0.2">
      <c r="G245" s="625"/>
    </row>
    <row r="246" spans="7:7" s="1" customFormat="1" x14ac:dyDescent="0.2">
      <c r="G246" s="625"/>
    </row>
    <row r="247" spans="7:7" s="1" customFormat="1" x14ac:dyDescent="0.2">
      <c r="G247" s="625"/>
    </row>
    <row r="248" spans="7:7" s="1" customFormat="1" x14ac:dyDescent="0.2">
      <c r="G248" s="625"/>
    </row>
    <row r="249" spans="7:7" s="1" customFormat="1" x14ac:dyDescent="0.2">
      <c r="G249" s="625"/>
    </row>
    <row r="250" spans="7:7" s="1" customFormat="1" x14ac:dyDescent="0.2">
      <c r="G250" s="625"/>
    </row>
    <row r="251" spans="7:7" s="1" customFormat="1" x14ac:dyDescent="0.2">
      <c r="G251" s="625"/>
    </row>
    <row r="252" spans="7:7" s="1" customFormat="1" x14ac:dyDescent="0.2">
      <c r="G252" s="625"/>
    </row>
    <row r="253" spans="7:7" s="1" customFormat="1" x14ac:dyDescent="0.2">
      <c r="G253" s="625"/>
    </row>
    <row r="254" spans="7:7" s="1" customFormat="1" x14ac:dyDescent="0.2">
      <c r="G254" s="625"/>
    </row>
    <row r="255" spans="7:7" s="1" customFormat="1" x14ac:dyDescent="0.2">
      <c r="G255" s="625"/>
    </row>
    <row r="256" spans="7:7" s="1" customFormat="1" x14ac:dyDescent="0.2">
      <c r="G256" s="625"/>
    </row>
    <row r="257" spans="7:7" s="1" customFormat="1" x14ac:dyDescent="0.2">
      <c r="G257" s="625"/>
    </row>
    <row r="258" spans="7:7" s="1" customFormat="1" x14ac:dyDescent="0.2">
      <c r="G258" s="625"/>
    </row>
    <row r="259" spans="7:7" s="1" customFormat="1" x14ac:dyDescent="0.2">
      <c r="G259" s="625"/>
    </row>
    <row r="260" spans="7:7" s="1" customFormat="1" x14ac:dyDescent="0.2">
      <c r="G260" s="625"/>
    </row>
    <row r="261" spans="7:7" s="1" customFormat="1" x14ac:dyDescent="0.2">
      <c r="G261" s="625"/>
    </row>
    <row r="262" spans="7:7" s="1" customFormat="1" x14ac:dyDescent="0.2">
      <c r="G262" s="625"/>
    </row>
    <row r="263" spans="7:7" s="1" customFormat="1" x14ac:dyDescent="0.2">
      <c r="G263" s="625"/>
    </row>
    <row r="264" spans="7:7" s="1" customFormat="1" x14ac:dyDescent="0.2">
      <c r="G264" s="625"/>
    </row>
    <row r="265" spans="7:7" s="1" customFormat="1" x14ac:dyDescent="0.2">
      <c r="G265" s="625"/>
    </row>
    <row r="266" spans="7:7" s="1" customFormat="1" x14ac:dyDescent="0.2">
      <c r="G266" s="625"/>
    </row>
    <row r="267" spans="7:7" s="1" customFormat="1" x14ac:dyDescent="0.2">
      <c r="G267" s="625"/>
    </row>
    <row r="268" spans="7:7" s="1" customFormat="1" x14ac:dyDescent="0.2">
      <c r="G268" s="625"/>
    </row>
    <row r="269" spans="7:7" s="1" customFormat="1" x14ac:dyDescent="0.2">
      <c r="G269" s="625"/>
    </row>
    <row r="270" spans="7:7" s="1" customFormat="1" x14ac:dyDescent="0.2">
      <c r="G270" s="625"/>
    </row>
    <row r="271" spans="7:7" s="1" customFormat="1" x14ac:dyDescent="0.2">
      <c r="G271" s="625"/>
    </row>
    <row r="272" spans="7:7" s="1" customFormat="1" x14ac:dyDescent="0.2">
      <c r="G272" s="625"/>
    </row>
    <row r="273" spans="7:7" s="1" customFormat="1" x14ac:dyDescent="0.2">
      <c r="G273" s="625"/>
    </row>
    <row r="274" spans="7:7" s="1" customFormat="1" x14ac:dyDescent="0.2">
      <c r="G274" s="625"/>
    </row>
    <row r="275" spans="7:7" s="1" customFormat="1" x14ac:dyDescent="0.2">
      <c r="G275" s="625"/>
    </row>
    <row r="276" spans="7:7" s="1" customFormat="1" x14ac:dyDescent="0.2">
      <c r="G276" s="625"/>
    </row>
    <row r="277" spans="7:7" s="1" customFormat="1" x14ac:dyDescent="0.2">
      <c r="G277" s="625"/>
    </row>
    <row r="278" spans="7:7" s="1" customFormat="1" x14ac:dyDescent="0.2">
      <c r="G278" s="625"/>
    </row>
    <row r="279" spans="7:7" s="1" customFormat="1" x14ac:dyDescent="0.2">
      <c r="G279" s="625"/>
    </row>
    <row r="280" spans="7:7" s="1" customFormat="1" x14ac:dyDescent="0.2">
      <c r="G280" s="625"/>
    </row>
    <row r="281" spans="7:7" s="1" customFormat="1" x14ac:dyDescent="0.2">
      <c r="G281" s="625"/>
    </row>
    <row r="282" spans="7:7" s="1" customFormat="1" x14ac:dyDescent="0.2">
      <c r="G282" s="625"/>
    </row>
    <row r="283" spans="7:7" s="1" customFormat="1" x14ac:dyDescent="0.2">
      <c r="G283" s="625"/>
    </row>
    <row r="284" spans="7:7" s="1" customFormat="1" x14ac:dyDescent="0.2">
      <c r="G284" s="625"/>
    </row>
    <row r="285" spans="7:7" s="1" customFormat="1" x14ac:dyDescent="0.2">
      <c r="G285" s="625"/>
    </row>
    <row r="286" spans="7:7" s="1" customFormat="1" x14ac:dyDescent="0.2">
      <c r="G286" s="625"/>
    </row>
    <row r="287" spans="7:7" s="1" customFormat="1" x14ac:dyDescent="0.2">
      <c r="G287" s="625"/>
    </row>
    <row r="288" spans="7:7" s="1" customFormat="1" x14ac:dyDescent="0.2">
      <c r="G288" s="625"/>
    </row>
    <row r="289" spans="7:7" s="1" customFormat="1" x14ac:dyDescent="0.2">
      <c r="G289" s="625"/>
    </row>
    <row r="290" spans="7:7" s="1" customFormat="1" x14ac:dyDescent="0.2">
      <c r="G290" s="625"/>
    </row>
    <row r="291" spans="7:7" s="1" customFormat="1" x14ac:dyDescent="0.2">
      <c r="G291" s="625"/>
    </row>
    <row r="292" spans="7:7" s="1" customFormat="1" x14ac:dyDescent="0.2">
      <c r="G292" s="625"/>
    </row>
    <row r="293" spans="7:7" s="1" customFormat="1" x14ac:dyDescent="0.2">
      <c r="G293" s="625"/>
    </row>
    <row r="294" spans="7:7" s="1" customFormat="1" x14ac:dyDescent="0.2">
      <c r="G294" s="625"/>
    </row>
    <row r="295" spans="7:7" s="1" customFormat="1" x14ac:dyDescent="0.2">
      <c r="G295" s="625"/>
    </row>
    <row r="296" spans="7:7" s="1" customFormat="1" x14ac:dyDescent="0.2">
      <c r="G296" s="625"/>
    </row>
    <row r="297" spans="7:7" s="1" customFormat="1" x14ac:dyDescent="0.2">
      <c r="G297" s="625"/>
    </row>
    <row r="298" spans="7:7" s="1" customFormat="1" x14ac:dyDescent="0.2">
      <c r="G298" s="625"/>
    </row>
    <row r="299" spans="7:7" s="1" customFormat="1" x14ac:dyDescent="0.2">
      <c r="G299" s="625"/>
    </row>
    <row r="300" spans="7:7" s="1" customFormat="1" x14ac:dyDescent="0.2">
      <c r="G300" s="625"/>
    </row>
    <row r="301" spans="7:7" s="1" customFormat="1" x14ac:dyDescent="0.2">
      <c r="G301" s="625"/>
    </row>
    <row r="302" spans="7:7" s="1" customFormat="1" x14ac:dyDescent="0.2">
      <c r="G302" s="625"/>
    </row>
    <row r="303" spans="7:7" s="1" customFormat="1" x14ac:dyDescent="0.2">
      <c r="G303" s="625"/>
    </row>
    <row r="304" spans="7:7" s="1" customFormat="1" x14ac:dyDescent="0.2">
      <c r="G304" s="625"/>
    </row>
    <row r="305" spans="7:7" s="1" customFormat="1" x14ac:dyDescent="0.2">
      <c r="G305" s="625"/>
    </row>
    <row r="306" spans="7:7" s="1" customFormat="1" x14ac:dyDescent="0.2">
      <c r="G306" s="625"/>
    </row>
    <row r="307" spans="7:7" s="1" customFormat="1" x14ac:dyDescent="0.2">
      <c r="G307" s="625"/>
    </row>
    <row r="308" spans="7:7" s="1" customFormat="1" x14ac:dyDescent="0.2">
      <c r="G308" s="625"/>
    </row>
    <row r="309" spans="7:7" s="1" customFormat="1" x14ac:dyDescent="0.2">
      <c r="G309" s="625"/>
    </row>
    <row r="310" spans="7:7" s="1" customFormat="1" x14ac:dyDescent="0.2">
      <c r="G310" s="625"/>
    </row>
    <row r="311" spans="7:7" s="1" customFormat="1" x14ac:dyDescent="0.2">
      <c r="G311" s="625"/>
    </row>
    <row r="312" spans="7:7" s="1" customFormat="1" x14ac:dyDescent="0.2">
      <c r="G312" s="625"/>
    </row>
    <row r="313" spans="7:7" s="1" customFormat="1" x14ac:dyDescent="0.2">
      <c r="G313" s="625"/>
    </row>
    <row r="314" spans="7:7" s="1" customFormat="1" x14ac:dyDescent="0.2">
      <c r="G314" s="625"/>
    </row>
    <row r="315" spans="7:7" s="1" customFormat="1" x14ac:dyDescent="0.2">
      <c r="G315" s="625"/>
    </row>
    <row r="316" spans="7:7" s="1" customFormat="1" x14ac:dyDescent="0.2">
      <c r="G316" s="625"/>
    </row>
    <row r="317" spans="7:7" s="1" customFormat="1" x14ac:dyDescent="0.2">
      <c r="G317" s="625"/>
    </row>
    <row r="318" spans="7:7" s="1" customFormat="1" x14ac:dyDescent="0.2">
      <c r="G318" s="625"/>
    </row>
    <row r="319" spans="7:7" s="1" customFormat="1" x14ac:dyDescent="0.2">
      <c r="G319" s="625"/>
    </row>
    <row r="320" spans="7:7" s="1" customFormat="1" x14ac:dyDescent="0.2">
      <c r="G320" s="625"/>
    </row>
    <row r="321" spans="7:7" s="1" customFormat="1" x14ac:dyDescent="0.2">
      <c r="G321" s="625"/>
    </row>
    <row r="322" spans="7:7" s="1" customFormat="1" x14ac:dyDescent="0.2">
      <c r="G322" s="625"/>
    </row>
    <row r="323" spans="7:7" s="1" customFormat="1" x14ac:dyDescent="0.2">
      <c r="G323" s="625"/>
    </row>
    <row r="324" spans="7:7" s="1" customFormat="1" x14ac:dyDescent="0.2">
      <c r="G324" s="625"/>
    </row>
    <row r="325" spans="7:7" s="1" customFormat="1" x14ac:dyDescent="0.2">
      <c r="G325" s="625"/>
    </row>
    <row r="326" spans="7:7" s="1" customFormat="1" x14ac:dyDescent="0.2">
      <c r="G326" s="625"/>
    </row>
    <row r="327" spans="7:7" s="1" customFormat="1" x14ac:dyDescent="0.2">
      <c r="G327" s="625"/>
    </row>
    <row r="328" spans="7:7" s="1" customFormat="1" x14ac:dyDescent="0.2">
      <c r="G328" s="625"/>
    </row>
    <row r="329" spans="7:7" s="1" customFormat="1" x14ac:dyDescent="0.2">
      <c r="G329" s="625"/>
    </row>
    <row r="330" spans="7:7" s="1" customFormat="1" x14ac:dyDescent="0.2">
      <c r="G330" s="625"/>
    </row>
    <row r="331" spans="7:7" s="1" customFormat="1" x14ac:dyDescent="0.2">
      <c r="G331" s="625"/>
    </row>
    <row r="332" spans="7:7" s="1" customFormat="1" x14ac:dyDescent="0.2">
      <c r="G332" s="625"/>
    </row>
    <row r="333" spans="7:7" s="1" customFormat="1" x14ac:dyDescent="0.2">
      <c r="G333" s="625"/>
    </row>
    <row r="334" spans="7:7" s="1" customFormat="1" x14ac:dyDescent="0.2">
      <c r="G334" s="625"/>
    </row>
    <row r="335" spans="7:7" s="1" customFormat="1" x14ac:dyDescent="0.2">
      <c r="G335" s="625"/>
    </row>
    <row r="336" spans="7:7" s="1" customFormat="1" x14ac:dyDescent="0.2">
      <c r="G336" s="625"/>
    </row>
    <row r="337" spans="7:7" s="1" customFormat="1" x14ac:dyDescent="0.2">
      <c r="G337" s="625"/>
    </row>
    <row r="338" spans="7:7" s="1" customFormat="1" x14ac:dyDescent="0.2">
      <c r="G338" s="625"/>
    </row>
    <row r="339" spans="7:7" s="1" customFormat="1" x14ac:dyDescent="0.2">
      <c r="G339" s="625"/>
    </row>
    <row r="340" spans="7:7" s="1" customFormat="1" x14ac:dyDescent="0.2">
      <c r="G340" s="625"/>
    </row>
    <row r="341" spans="7:7" s="1" customFormat="1" x14ac:dyDescent="0.2">
      <c r="G341" s="625"/>
    </row>
  </sheetData>
  <mergeCells count="8">
    <mergeCell ref="A42:G42"/>
    <mergeCell ref="A43:I45"/>
    <mergeCell ref="A1:G2"/>
    <mergeCell ref="C3:D3"/>
    <mergeCell ref="E3:F3"/>
    <mergeCell ref="A3:A4"/>
    <mergeCell ref="B3:B4"/>
    <mergeCell ref="G3:I3"/>
  </mergeCell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01" t="s">
        <v>341</v>
      </c>
      <c r="B1" s="801"/>
      <c r="C1" s="801"/>
      <c r="D1" s="801"/>
      <c r="E1" s="801"/>
      <c r="F1" s="801"/>
      <c r="G1" s="1"/>
      <c r="H1" s="1"/>
      <c r="I1" s="1"/>
    </row>
    <row r="2" spans="1:12" x14ac:dyDescent="0.2">
      <c r="A2" s="802"/>
      <c r="B2" s="802"/>
      <c r="C2" s="802"/>
      <c r="D2" s="802"/>
      <c r="E2" s="802"/>
      <c r="F2" s="802"/>
      <c r="G2" s="10"/>
      <c r="H2" s="55" t="s">
        <v>466</v>
      </c>
      <c r="I2" s="1"/>
    </row>
    <row r="3" spans="1:12" x14ac:dyDescent="0.2">
      <c r="A3" s="11"/>
      <c r="B3" s="769">
        <f>INDICE!A3</f>
        <v>44743</v>
      </c>
      <c r="C3" s="770">
        <v>41671</v>
      </c>
      <c r="D3" s="770" t="s">
        <v>115</v>
      </c>
      <c r="E3" s="770"/>
      <c r="F3" s="770" t="s">
        <v>116</v>
      </c>
      <c r="G3" s="770"/>
      <c r="H3" s="770"/>
      <c r="I3" s="1"/>
    </row>
    <row r="4" spans="1:12" x14ac:dyDescent="0.2">
      <c r="A4" s="260"/>
      <c r="B4" s="82" t="s">
        <v>54</v>
      </c>
      <c r="C4" s="82" t="s">
        <v>421</v>
      </c>
      <c r="D4" s="82" t="s">
        <v>54</v>
      </c>
      <c r="E4" s="82" t="s">
        <v>421</v>
      </c>
      <c r="F4" s="82" t="s">
        <v>54</v>
      </c>
      <c r="G4" s="83" t="s">
        <v>421</v>
      </c>
      <c r="H4" s="83" t="s">
        <v>106</v>
      </c>
      <c r="I4" s="55"/>
    </row>
    <row r="5" spans="1:12" ht="14.1" customHeight="1" x14ac:dyDescent="0.2">
      <c r="A5" s="490" t="s">
        <v>329</v>
      </c>
      <c r="B5" s="233">
        <v>3392.1614199999985</v>
      </c>
      <c r="C5" s="681">
        <v>34.487126961236534</v>
      </c>
      <c r="D5" s="233">
        <v>24975.603200000001</v>
      </c>
      <c r="E5" s="234">
        <v>100.14807795250391</v>
      </c>
      <c r="F5" s="233">
        <v>31258.318310000002</v>
      </c>
      <c r="G5" s="234">
        <v>70.195754846454705</v>
      </c>
      <c r="H5" s="234">
        <v>61.912426869203472</v>
      </c>
      <c r="I5" s="1"/>
    </row>
    <row r="6" spans="1:12" x14ac:dyDescent="0.2">
      <c r="A6" s="3" t="s">
        <v>331</v>
      </c>
      <c r="B6" s="437">
        <v>172</v>
      </c>
      <c r="C6" s="445" t="s">
        <v>142</v>
      </c>
      <c r="D6" s="437">
        <v>232</v>
      </c>
      <c r="E6" s="445" t="s">
        <v>142</v>
      </c>
      <c r="F6" s="437">
        <v>232</v>
      </c>
      <c r="G6" s="445" t="s">
        <v>142</v>
      </c>
      <c r="H6" s="445"/>
      <c r="I6" s="1"/>
    </row>
    <row r="7" spans="1:12" x14ac:dyDescent="0.2">
      <c r="A7" s="3" t="s">
        <v>518</v>
      </c>
      <c r="B7" s="439">
        <v>143.46658000000002</v>
      </c>
      <c r="C7" s="445">
        <v>-85.432913280777328</v>
      </c>
      <c r="D7" s="439">
        <v>1035.60727</v>
      </c>
      <c r="E7" s="445">
        <v>-58.462382283735195</v>
      </c>
      <c r="F7" s="439">
        <v>3508.4650000000001</v>
      </c>
      <c r="G7" s="445">
        <v>-42.853357009887112</v>
      </c>
      <c r="H7" s="445">
        <v>6.9491128915329021</v>
      </c>
      <c r="I7" s="166"/>
      <c r="J7" s="166"/>
    </row>
    <row r="8" spans="1:12" x14ac:dyDescent="0.2">
      <c r="A8" s="3" t="s">
        <v>519</v>
      </c>
      <c r="B8" s="439">
        <v>3076.6948399999983</v>
      </c>
      <c r="C8" s="445">
        <v>100.11980280188742</v>
      </c>
      <c r="D8" s="439">
        <v>23707.995930000005</v>
      </c>
      <c r="E8" s="445">
        <v>137.4269982708546</v>
      </c>
      <c r="F8" s="439">
        <v>27517.853309999999</v>
      </c>
      <c r="G8" s="445">
        <v>125.06379191480508</v>
      </c>
      <c r="H8" s="445">
        <v>54.503798437160498</v>
      </c>
      <c r="I8" s="166"/>
      <c r="J8" s="166"/>
    </row>
    <row r="9" spans="1:12" x14ac:dyDescent="0.2">
      <c r="A9" s="490" t="s">
        <v>672</v>
      </c>
      <c r="B9" s="418">
        <v>915.75929000000008</v>
      </c>
      <c r="C9" s="420">
        <v>-53.764798465565278</v>
      </c>
      <c r="D9" s="418">
        <v>9185.8683900000015</v>
      </c>
      <c r="E9" s="420">
        <v>32.069260907671485</v>
      </c>
      <c r="F9" s="418">
        <v>18844.976979999996</v>
      </c>
      <c r="G9" s="420">
        <v>150.79776918139478</v>
      </c>
      <c r="H9" s="420">
        <v>37.325688719242955</v>
      </c>
      <c r="I9" s="166"/>
      <c r="J9" s="166"/>
    </row>
    <row r="10" spans="1:12" x14ac:dyDescent="0.2">
      <c r="A10" s="3" t="s">
        <v>333</v>
      </c>
      <c r="B10" s="437">
        <v>345.60363000000001</v>
      </c>
      <c r="C10" s="445">
        <v>-66.274017470519524</v>
      </c>
      <c r="D10" s="437">
        <v>1010.8498499999999</v>
      </c>
      <c r="E10" s="445">
        <v>-30.451072661208752</v>
      </c>
      <c r="F10" s="437">
        <v>3814.27468</v>
      </c>
      <c r="G10" s="445">
        <v>125.99232458777976</v>
      </c>
      <c r="H10" s="445">
        <v>7.5548210829053541</v>
      </c>
      <c r="I10" s="166"/>
      <c r="J10" s="166"/>
    </row>
    <row r="11" spans="1:12" x14ac:dyDescent="0.2">
      <c r="A11" s="3" t="s">
        <v>334</v>
      </c>
      <c r="B11" s="439">
        <v>4.9527099999999988</v>
      </c>
      <c r="C11" s="446">
        <v>1.1312332688761528</v>
      </c>
      <c r="D11" s="439">
        <v>806.67728</v>
      </c>
      <c r="E11" s="445">
        <v>-19.258523542818782</v>
      </c>
      <c r="F11" s="439">
        <v>845.96922000000006</v>
      </c>
      <c r="G11" s="446">
        <v>-20.031692423212107</v>
      </c>
      <c r="H11" s="495">
        <v>1.6755862214792034</v>
      </c>
      <c r="I11" s="1"/>
      <c r="J11" s="445"/>
      <c r="L11" s="445"/>
    </row>
    <row r="12" spans="1:12" x14ac:dyDescent="0.2">
      <c r="A12" s="3" t="s">
        <v>335</v>
      </c>
      <c r="B12" s="437">
        <v>17.518279999999997</v>
      </c>
      <c r="C12" s="445" t="s">
        <v>142</v>
      </c>
      <c r="D12" s="437">
        <v>991.22937999999999</v>
      </c>
      <c r="E12" s="445">
        <v>-27.861936438264816</v>
      </c>
      <c r="F12" s="437">
        <v>1394.8625400000001</v>
      </c>
      <c r="G12" s="445">
        <v>1.5130146469260062</v>
      </c>
      <c r="H12" s="445">
        <v>2.7627629914023162</v>
      </c>
      <c r="I12" s="166"/>
      <c r="J12" s="166"/>
    </row>
    <row r="13" spans="1:12" x14ac:dyDescent="0.2">
      <c r="A13" s="3" t="s">
        <v>336</v>
      </c>
      <c r="B13" s="497">
        <v>0</v>
      </c>
      <c r="C13" s="438">
        <v>-100</v>
      </c>
      <c r="D13" s="437">
        <v>3055.8827799999999</v>
      </c>
      <c r="E13" s="445">
        <v>56.143390524525529</v>
      </c>
      <c r="F13" s="437">
        <v>6184.0413200000003</v>
      </c>
      <c r="G13" s="445">
        <v>211.30538683742466</v>
      </c>
      <c r="H13" s="495">
        <v>12.248547800415322</v>
      </c>
      <c r="I13" s="166"/>
      <c r="J13" s="166"/>
    </row>
    <row r="14" spans="1:12" x14ac:dyDescent="0.2">
      <c r="A14" s="3" t="s">
        <v>337</v>
      </c>
      <c r="B14" s="437">
        <v>50.286279999999998</v>
      </c>
      <c r="C14" s="438" t="s">
        <v>142</v>
      </c>
      <c r="D14" s="437">
        <v>1025.7924</v>
      </c>
      <c r="E14" s="446">
        <v>-10.164207873120718</v>
      </c>
      <c r="F14" s="437">
        <v>1073.30727</v>
      </c>
      <c r="G14" s="446">
        <v>-12.941101951832989</v>
      </c>
      <c r="H14" s="445">
        <v>2.1258679754630543</v>
      </c>
      <c r="I14" s="1"/>
      <c r="J14" s="166"/>
    </row>
    <row r="15" spans="1:12" x14ac:dyDescent="0.2">
      <c r="A15" s="66" t="s">
        <v>338</v>
      </c>
      <c r="B15" s="437">
        <v>497.39839000000001</v>
      </c>
      <c r="C15" s="505">
        <v>1569.5434216956764</v>
      </c>
      <c r="D15" s="437">
        <v>2295.4367000000002</v>
      </c>
      <c r="E15" s="505">
        <v>7604.7520045326874</v>
      </c>
      <c r="F15" s="437">
        <v>5532.5219499999994</v>
      </c>
      <c r="G15" s="445">
        <v>3062.6825123529916</v>
      </c>
      <c r="H15" s="445">
        <v>10.958102647577714</v>
      </c>
      <c r="I15" s="166"/>
      <c r="J15" s="166"/>
    </row>
    <row r="16" spans="1:12" x14ac:dyDescent="0.2">
      <c r="A16" s="490" t="s">
        <v>673</v>
      </c>
      <c r="B16" s="418">
        <v>21.26943</v>
      </c>
      <c r="C16" s="672">
        <v>-48.624962319131832</v>
      </c>
      <c r="D16" s="418">
        <v>163.71600000000001</v>
      </c>
      <c r="E16" s="661">
        <v>2.5070126227208975</v>
      </c>
      <c r="F16" s="418">
        <v>384.65985999999992</v>
      </c>
      <c r="G16" s="420">
        <v>60.526895317488069</v>
      </c>
      <c r="H16" s="420">
        <v>0.76188441155355413</v>
      </c>
      <c r="I16" s="10"/>
      <c r="J16" s="166"/>
      <c r="L16" s="166"/>
    </row>
    <row r="17" spans="1:9" x14ac:dyDescent="0.2">
      <c r="A17" s="647" t="s">
        <v>114</v>
      </c>
      <c r="B17" s="61">
        <v>4329.1901399999988</v>
      </c>
      <c r="C17" s="62">
        <v>-4.7346393531345239</v>
      </c>
      <c r="D17" s="61">
        <v>34325.187590000001</v>
      </c>
      <c r="E17" s="62">
        <v>75.185565782879209</v>
      </c>
      <c r="F17" s="61">
        <v>50487.955150000009</v>
      </c>
      <c r="G17" s="62">
        <v>93.294294186151745</v>
      </c>
      <c r="H17" s="62">
        <v>100</v>
      </c>
      <c r="I17" s="1"/>
    </row>
    <row r="18" spans="1:9" x14ac:dyDescent="0.2">
      <c r="A18" s="133" t="s">
        <v>573</v>
      </c>
      <c r="B18" s="1"/>
      <c r="C18" s="10"/>
      <c r="D18" s="10"/>
      <c r="E18" s="10"/>
      <c r="F18" s="10"/>
      <c r="G18" s="10"/>
      <c r="H18" s="161" t="s">
        <v>220</v>
      </c>
      <c r="I18" s="1"/>
    </row>
    <row r="19" spans="1:9" x14ac:dyDescent="0.2">
      <c r="A19" s="133" t="s">
        <v>607</v>
      </c>
      <c r="B19" s="1"/>
      <c r="C19" s="1"/>
      <c r="D19" s="1"/>
      <c r="E19" s="1"/>
      <c r="F19" s="1"/>
      <c r="G19" s="1"/>
      <c r="H19" s="1"/>
      <c r="I19" s="1"/>
    </row>
    <row r="20" spans="1:9" ht="14.25" customHeight="1" x14ac:dyDescent="0.2">
      <c r="A20" s="133" t="s">
        <v>623</v>
      </c>
      <c r="B20" s="592"/>
      <c r="C20" s="592"/>
      <c r="D20" s="592"/>
      <c r="E20" s="592"/>
      <c r="F20" s="592"/>
      <c r="G20" s="592"/>
      <c r="H20" s="592"/>
      <c r="I20" s="1"/>
    </row>
    <row r="21" spans="1:9" x14ac:dyDescent="0.2">
      <c r="A21" s="436" t="s">
        <v>530</v>
      </c>
      <c r="B21" s="592"/>
      <c r="C21" s="592"/>
      <c r="D21" s="592"/>
      <c r="E21" s="592"/>
      <c r="F21" s="592"/>
      <c r="G21" s="592"/>
      <c r="H21" s="592"/>
      <c r="I21" s="1"/>
    </row>
    <row r="22" spans="1:9" s="1" customFormat="1" x14ac:dyDescent="0.2">
      <c r="A22" s="592"/>
      <c r="B22" s="592"/>
      <c r="C22" s="592"/>
      <c r="D22" s="592"/>
      <c r="E22" s="592"/>
      <c r="F22" s="592"/>
      <c r="G22" s="592"/>
      <c r="H22" s="592"/>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26" priority="25" operator="between">
      <formula>0.0001</formula>
      <formula>0.4999999</formula>
    </cfRule>
  </conditionalFormatting>
  <conditionalFormatting sqref="D7:D8">
    <cfRule type="cellIs" dxfId="25" priority="24" operator="between">
      <formula>0.0001</formula>
      <formula>0.4999999</formula>
    </cfRule>
  </conditionalFormatting>
  <conditionalFormatting sqref="B12:B13">
    <cfRule type="cellIs" dxfId="24" priority="18" operator="between">
      <formula>0.0001</formula>
      <formula>0.44999</formula>
    </cfRule>
  </conditionalFormatting>
  <conditionalFormatting sqref="C15:C16">
    <cfRule type="cellIs" dxfId="23" priority="1" operator="between">
      <formula>0</formula>
      <formula>0.5</formula>
    </cfRule>
    <cfRule type="cellIs" dxfId="22"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1" t="s">
        <v>522</v>
      </c>
      <c r="B1" s="801"/>
      <c r="C1" s="801"/>
      <c r="D1" s="801"/>
      <c r="E1" s="801"/>
      <c r="F1" s="801"/>
      <c r="G1" s="1"/>
      <c r="H1" s="1"/>
    </row>
    <row r="2" spans="1:8" x14ac:dyDescent="0.2">
      <c r="A2" s="802"/>
      <c r="B2" s="802"/>
      <c r="C2" s="802"/>
      <c r="D2" s="802"/>
      <c r="E2" s="802"/>
      <c r="F2" s="802"/>
      <c r="G2" s="10"/>
      <c r="H2" s="55" t="s">
        <v>466</v>
      </c>
    </row>
    <row r="3" spans="1:8" x14ac:dyDescent="0.2">
      <c r="A3" s="11"/>
      <c r="B3" s="772">
        <f>INDICE!A3</f>
        <v>44743</v>
      </c>
      <c r="C3" s="772">
        <v>41671</v>
      </c>
      <c r="D3" s="771" t="s">
        <v>115</v>
      </c>
      <c r="E3" s="771"/>
      <c r="F3" s="771" t="s">
        <v>116</v>
      </c>
      <c r="G3" s="771"/>
      <c r="H3" s="771"/>
    </row>
    <row r="4" spans="1:8" x14ac:dyDescent="0.2">
      <c r="A4" s="260"/>
      <c r="B4" s="184" t="s">
        <v>54</v>
      </c>
      <c r="C4" s="185" t="s">
        <v>421</v>
      </c>
      <c r="D4" s="184" t="s">
        <v>54</v>
      </c>
      <c r="E4" s="185" t="s">
        <v>421</v>
      </c>
      <c r="F4" s="184" t="s">
        <v>54</v>
      </c>
      <c r="G4" s="186" t="s">
        <v>421</v>
      </c>
      <c r="H4" s="185" t="s">
        <v>470</v>
      </c>
    </row>
    <row r="5" spans="1:8" x14ac:dyDescent="0.2">
      <c r="A5" s="417" t="s">
        <v>114</v>
      </c>
      <c r="B5" s="61">
        <v>32276.805539999994</v>
      </c>
      <c r="C5" s="688">
        <v>32.652277115343132</v>
      </c>
      <c r="D5" s="61">
        <v>228875.14600000001</v>
      </c>
      <c r="E5" s="62">
        <v>9.9554902602016568</v>
      </c>
      <c r="F5" s="61">
        <v>400591.14451000007</v>
      </c>
      <c r="G5" s="62">
        <v>10.749409970311762</v>
      </c>
      <c r="H5" s="62">
        <v>100</v>
      </c>
    </row>
    <row r="6" spans="1:8" x14ac:dyDescent="0.2">
      <c r="A6" s="649" t="s">
        <v>327</v>
      </c>
      <c r="B6" s="181">
        <v>6747.6449799999991</v>
      </c>
      <c r="C6" s="683">
        <v>-51.61853301703183</v>
      </c>
      <c r="D6" s="181">
        <v>45890.618690000003</v>
      </c>
      <c r="E6" s="155">
        <v>-55.652715233794716</v>
      </c>
      <c r="F6" s="181">
        <v>112703.62267000001</v>
      </c>
      <c r="G6" s="155">
        <v>-33.959246910922367</v>
      </c>
      <c r="H6" s="155">
        <v>28.134327035076673</v>
      </c>
    </row>
    <row r="7" spans="1:8" x14ac:dyDescent="0.2">
      <c r="A7" s="649" t="s">
        <v>328</v>
      </c>
      <c r="B7" s="181">
        <v>25529.160560000008</v>
      </c>
      <c r="C7" s="155">
        <v>145.82408691507018</v>
      </c>
      <c r="D7" s="181">
        <v>182984.52730999998</v>
      </c>
      <c r="E7" s="155">
        <v>74.816353851994592</v>
      </c>
      <c r="F7" s="181">
        <v>287887.52184</v>
      </c>
      <c r="G7" s="155">
        <v>50.685570261476165</v>
      </c>
      <c r="H7" s="155">
        <v>71.865672964923306</v>
      </c>
    </row>
    <row r="8" spans="1:8" x14ac:dyDescent="0.2">
      <c r="A8" s="477" t="s">
        <v>608</v>
      </c>
      <c r="B8" s="412">
        <v>6126.9193500000029</v>
      </c>
      <c r="C8" s="413">
        <v>102.2255997492172</v>
      </c>
      <c r="D8" s="412">
        <v>64777.035879999981</v>
      </c>
      <c r="E8" s="415">
        <v>158.51054386850535</v>
      </c>
      <c r="F8" s="414">
        <v>112596.07736999998</v>
      </c>
      <c r="G8" s="415">
        <v>116.15072925452145</v>
      </c>
      <c r="H8" s="415">
        <v>28.107480385700146</v>
      </c>
    </row>
    <row r="9" spans="1:8" x14ac:dyDescent="0.2">
      <c r="A9" s="691" t="s">
        <v>609</v>
      </c>
      <c r="B9" s="692">
        <v>26149.88618999999</v>
      </c>
      <c r="C9" s="693">
        <v>22.757057384877768</v>
      </c>
      <c r="D9" s="692">
        <v>164098.11012</v>
      </c>
      <c r="E9" s="694">
        <v>-10.375304421976828</v>
      </c>
      <c r="F9" s="695">
        <v>287995.06714000006</v>
      </c>
      <c r="G9" s="694">
        <v>-6.9837585162962164</v>
      </c>
      <c r="H9" s="694">
        <v>71.892519614299857</v>
      </c>
    </row>
    <row r="10" spans="1:8" x14ac:dyDescent="0.2">
      <c r="A10" s="15"/>
      <c r="B10" s="15"/>
      <c r="C10" s="432"/>
      <c r="D10" s="1"/>
      <c r="E10" s="1"/>
      <c r="F10" s="1"/>
      <c r="G10" s="1"/>
      <c r="H10" s="161" t="s">
        <v>220</v>
      </c>
    </row>
    <row r="11" spans="1:8" x14ac:dyDescent="0.2">
      <c r="A11" s="133" t="s">
        <v>573</v>
      </c>
      <c r="B11" s="1"/>
      <c r="C11" s="1"/>
      <c r="D11" s="1"/>
      <c r="E11" s="1"/>
      <c r="F11" s="1"/>
      <c r="G11" s="1"/>
      <c r="H11" s="1"/>
    </row>
    <row r="12" spans="1:8" x14ac:dyDescent="0.2">
      <c r="A12" s="436" t="s">
        <v>531</v>
      </c>
      <c r="B12" s="1"/>
      <c r="C12" s="1"/>
      <c r="D12" s="1"/>
      <c r="E12" s="1"/>
      <c r="F12" s="1"/>
      <c r="G12" s="1"/>
      <c r="H12" s="1"/>
    </row>
    <row r="13" spans="1:8" x14ac:dyDescent="0.2">
      <c r="A13" s="810"/>
      <c r="B13" s="810"/>
      <c r="C13" s="810"/>
      <c r="D13" s="810"/>
      <c r="E13" s="810"/>
      <c r="F13" s="810"/>
      <c r="G13" s="810"/>
      <c r="H13" s="810"/>
    </row>
    <row r="14" spans="1:8" s="1" customFormat="1" x14ac:dyDescent="0.2">
      <c r="A14" s="810"/>
      <c r="B14" s="810"/>
      <c r="C14" s="810"/>
      <c r="D14" s="810"/>
      <c r="E14" s="810"/>
      <c r="F14" s="810"/>
      <c r="G14" s="810"/>
      <c r="H14" s="810"/>
    </row>
    <row r="15" spans="1:8" s="1" customFormat="1" x14ac:dyDescent="0.2">
      <c r="D15" s="166"/>
    </row>
    <row r="16" spans="1:8" s="1" customFormat="1" x14ac:dyDescent="0.2">
      <c r="D16" s="166"/>
    </row>
    <row r="17" spans="4:4" s="1" customFormat="1" x14ac:dyDescent="0.2">
      <c r="D17" s="166"/>
    </row>
    <row r="18" spans="4:4" s="1" customFormat="1" x14ac:dyDescent="0.2">
      <c r="D18" s="651"/>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466</v>
      </c>
    </row>
    <row r="3" spans="1:8" x14ac:dyDescent="0.2">
      <c r="A3" s="56"/>
      <c r="B3" s="772">
        <f>INDICE!A3</f>
        <v>44743</v>
      </c>
      <c r="C3" s="771">
        <v>41671</v>
      </c>
      <c r="D3" s="771" t="s">
        <v>115</v>
      </c>
      <c r="E3" s="771"/>
      <c r="F3" s="771" t="s">
        <v>116</v>
      </c>
      <c r="G3" s="771"/>
      <c r="H3" s="771"/>
    </row>
    <row r="4" spans="1:8" ht="25.5" x14ac:dyDescent="0.2">
      <c r="A4" s="66"/>
      <c r="B4" s="184" t="s">
        <v>54</v>
      </c>
      <c r="C4" s="185" t="s">
        <v>421</v>
      </c>
      <c r="D4" s="184" t="s">
        <v>54</v>
      </c>
      <c r="E4" s="185" t="s">
        <v>421</v>
      </c>
      <c r="F4" s="184" t="s">
        <v>54</v>
      </c>
      <c r="G4" s="186" t="s">
        <v>421</v>
      </c>
      <c r="H4" s="185" t="s">
        <v>106</v>
      </c>
    </row>
    <row r="5" spans="1:8" ht="15" x14ac:dyDescent="0.25">
      <c r="A5" s="511" t="s">
        <v>346</v>
      </c>
      <c r="B5" s="584">
        <v>4.9462660121800006</v>
      </c>
      <c r="C5" s="445">
        <v>87.662314935292457</v>
      </c>
      <c r="D5" s="512">
        <v>31.570808596862001</v>
      </c>
      <c r="E5" s="513">
        <v>98.023059217002071</v>
      </c>
      <c r="F5" s="514">
        <v>45.475752368846003</v>
      </c>
      <c r="G5" s="513">
        <v>61.716457499614272</v>
      </c>
      <c r="H5" s="585">
        <v>9.4189764638020481</v>
      </c>
    </row>
    <row r="6" spans="1:8" ht="15" x14ac:dyDescent="0.25">
      <c r="A6" s="511" t="s">
        <v>347</v>
      </c>
      <c r="B6" s="584">
        <v>0</v>
      </c>
      <c r="C6" s="527">
        <v>-100</v>
      </c>
      <c r="D6" s="515">
        <v>0</v>
      </c>
      <c r="E6" s="518">
        <v>-100</v>
      </c>
      <c r="F6" s="517">
        <v>6.6526637999999991</v>
      </c>
      <c r="G6" s="518">
        <v>-90.830831747426046</v>
      </c>
      <c r="H6" s="586">
        <v>1.3779053779155317</v>
      </c>
    </row>
    <row r="7" spans="1:8" ht="15" x14ac:dyDescent="0.25">
      <c r="A7" s="511" t="s">
        <v>524</v>
      </c>
      <c r="B7" s="584">
        <v>25.652000000000001</v>
      </c>
      <c r="C7" s="527">
        <v>83.333333333333329</v>
      </c>
      <c r="D7" s="515">
        <v>170.23599999999999</v>
      </c>
      <c r="E7" s="527">
        <v>-22.340425531914889</v>
      </c>
      <c r="F7" s="517">
        <v>312.488</v>
      </c>
      <c r="G7" s="516">
        <v>-23.64672364672364</v>
      </c>
      <c r="H7" s="587">
        <v>64.722780028966554</v>
      </c>
    </row>
    <row r="8" spans="1:8" ht="15" x14ac:dyDescent="0.25">
      <c r="A8" s="511" t="s">
        <v>534</v>
      </c>
      <c r="B8" s="584">
        <v>14.801210000000001</v>
      </c>
      <c r="C8" s="527">
        <v>63.226076101244821</v>
      </c>
      <c r="D8" s="596">
        <v>75.428270000000012</v>
      </c>
      <c r="E8" s="518">
        <v>31.561264949674033</v>
      </c>
      <c r="F8" s="517">
        <v>118.1935</v>
      </c>
      <c r="G8" s="518">
        <v>17.114988074819003</v>
      </c>
      <c r="H8" s="587">
        <v>24.480338129315875</v>
      </c>
    </row>
    <row r="9" spans="1:8" x14ac:dyDescent="0.2">
      <c r="A9" s="519" t="s">
        <v>186</v>
      </c>
      <c r="B9" s="520">
        <v>45.399476012180003</v>
      </c>
      <c r="C9" s="521">
        <v>76.366176075184285</v>
      </c>
      <c r="D9" s="522">
        <v>277.23507859686197</v>
      </c>
      <c r="E9" s="521">
        <v>-17.11279696776819</v>
      </c>
      <c r="F9" s="522">
        <v>482.80991616884597</v>
      </c>
      <c r="G9" s="521">
        <v>-20.96255926543834</v>
      </c>
      <c r="H9" s="521">
        <v>100</v>
      </c>
    </row>
    <row r="10" spans="1:8" x14ac:dyDescent="0.2">
      <c r="A10" s="567" t="s">
        <v>247</v>
      </c>
      <c r="B10" s="507">
        <f>B9/'Consumo de gas natural'!B8*100</f>
        <v>0.14561783413161053</v>
      </c>
      <c r="C10" s="75"/>
      <c r="D10" s="97">
        <f>D9/'Consumo de gas natural'!D8*100</f>
        <v>0.12380061275909959</v>
      </c>
      <c r="E10" s="75"/>
      <c r="F10" s="97">
        <f>F9/'Consumo de gas natural'!F8*100</f>
        <v>0.12430606269895957</v>
      </c>
      <c r="G10" s="190"/>
      <c r="H10" s="508"/>
    </row>
    <row r="11" spans="1:8" x14ac:dyDescent="0.2">
      <c r="A11" s="80"/>
      <c r="B11" s="59"/>
      <c r="C11" s="59"/>
      <c r="D11" s="59"/>
      <c r="E11" s="59"/>
      <c r="F11" s="59"/>
      <c r="G11" s="73"/>
      <c r="H11" s="161" t="s">
        <v>220</v>
      </c>
    </row>
    <row r="12" spans="1:8" x14ac:dyDescent="0.2">
      <c r="A12" s="80" t="s">
        <v>570</v>
      </c>
      <c r="B12" s="108"/>
      <c r="C12" s="108"/>
      <c r="D12" s="108"/>
      <c r="E12" s="108"/>
      <c r="F12" s="108"/>
      <c r="G12" s="108"/>
      <c r="H12" s="1"/>
    </row>
    <row r="13" spans="1:8" x14ac:dyDescent="0.2">
      <c r="A13" s="436" t="s">
        <v>531</v>
      </c>
      <c r="B13" s="1"/>
      <c r="C13" s="1"/>
      <c r="D13" s="1"/>
      <c r="E13" s="1"/>
      <c r="F13" s="1"/>
      <c r="G13" s="1"/>
      <c r="H13" s="1"/>
    </row>
    <row r="14" spans="1:8" x14ac:dyDescent="0.2">
      <c r="A14" s="80" t="s">
        <v>535</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21" priority="27" operator="equal">
      <formula>0</formula>
    </cfRule>
    <cfRule type="cellIs" dxfId="20" priority="30" operator="between">
      <formula>-0.49</formula>
      <formula>0.49</formula>
    </cfRule>
  </conditionalFormatting>
  <conditionalFormatting sqref="B19:B24">
    <cfRule type="cellIs" dxfId="19" priority="29" operator="between">
      <formula>0.00001</formula>
      <formula>0.499</formula>
    </cfRule>
  </conditionalFormatting>
  <conditionalFormatting sqref="D7">
    <cfRule type="cellIs" dxfId="18" priority="25" operator="equal">
      <formula>0</formula>
    </cfRule>
    <cfRule type="cellIs" dxfId="17" priority="26" operator="between">
      <formula>-0.49</formula>
      <formula>0.49</formula>
    </cfRule>
  </conditionalFormatting>
  <conditionalFormatting sqref="C7">
    <cfRule type="cellIs" dxfId="16" priority="18" operator="equal">
      <formula>0</formula>
    </cfRule>
    <cfRule type="cellIs" dxfId="15" priority="19" operator="between">
      <formula>-0.49</formula>
      <formula>0.49</formula>
    </cfRule>
  </conditionalFormatting>
  <conditionalFormatting sqref="E7">
    <cfRule type="cellIs" dxfId="14" priority="14" operator="equal">
      <formula>0</formula>
    </cfRule>
    <cfRule type="cellIs" dxfId="13" priority="15" operator="between">
      <formula>-0.49</formula>
      <formula>0.49</formula>
    </cfRule>
  </conditionalFormatting>
  <conditionalFormatting sqref="B6">
    <cfRule type="cellIs" dxfId="12" priority="12" operator="equal">
      <formula>0</formula>
    </cfRule>
    <cfRule type="cellIs" dxfId="11" priority="13" operator="between">
      <formula>-0.49</formula>
      <formula>0.49</formula>
    </cfRule>
  </conditionalFormatting>
  <conditionalFormatting sqref="B5">
    <cfRule type="cellIs" dxfId="10" priority="1" operator="equal">
      <formula>0</formula>
    </cfRule>
    <cfRule type="cellIs" dxfId="9"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466</v>
      </c>
    </row>
    <row r="3" spans="1:5" x14ac:dyDescent="0.2">
      <c r="A3" s="236" t="s">
        <v>349</v>
      </c>
      <c r="B3" s="237"/>
      <c r="C3" s="238"/>
      <c r="D3" s="236" t="s">
        <v>350</v>
      </c>
      <c r="E3" s="237"/>
    </row>
    <row r="4" spans="1:5" x14ac:dyDescent="0.2">
      <c r="A4" s="145" t="s">
        <v>351</v>
      </c>
      <c r="B4" s="171">
        <v>36651.395156012179</v>
      </c>
      <c r="C4" s="239"/>
      <c r="D4" s="145" t="s">
        <v>352</v>
      </c>
      <c r="E4" s="171">
        <v>4329.190139999997</v>
      </c>
    </row>
    <row r="5" spans="1:5" x14ac:dyDescent="0.2">
      <c r="A5" s="18" t="s">
        <v>353</v>
      </c>
      <c r="B5" s="240">
        <v>45.399476012180003</v>
      </c>
      <c r="C5" s="239"/>
      <c r="D5" s="18" t="s">
        <v>354</v>
      </c>
      <c r="E5" s="241">
        <v>4329.190139999997</v>
      </c>
    </row>
    <row r="6" spans="1:5" x14ac:dyDescent="0.2">
      <c r="A6" s="18" t="s">
        <v>355</v>
      </c>
      <c r="B6" s="240">
        <v>26466.189280000006</v>
      </c>
      <c r="C6" s="239"/>
      <c r="D6" s="145" t="s">
        <v>357</v>
      </c>
      <c r="E6" s="171">
        <v>31177.14</v>
      </c>
    </row>
    <row r="7" spans="1:5" x14ac:dyDescent="0.2">
      <c r="A7" s="18" t="s">
        <v>356</v>
      </c>
      <c r="B7" s="240">
        <v>10139.806399999998</v>
      </c>
      <c r="C7" s="239"/>
      <c r="D7" s="18" t="s">
        <v>358</v>
      </c>
      <c r="E7" s="241">
        <v>13385.696</v>
      </c>
    </row>
    <row r="8" spans="1:5" x14ac:dyDescent="0.2">
      <c r="A8" s="447"/>
      <c r="B8" s="448"/>
      <c r="C8" s="239"/>
      <c r="D8" s="18" t="s">
        <v>359</v>
      </c>
      <c r="E8" s="241">
        <v>17023.681</v>
      </c>
    </row>
    <row r="9" spans="1:5" x14ac:dyDescent="0.2">
      <c r="A9" s="145" t="s">
        <v>256</v>
      </c>
      <c r="B9" s="171">
        <v>-1073</v>
      </c>
      <c r="C9" s="239"/>
      <c r="D9" s="18" t="s">
        <v>360</v>
      </c>
      <c r="E9" s="241">
        <v>767.76300000000003</v>
      </c>
    </row>
    <row r="10" spans="1:5" x14ac:dyDescent="0.2">
      <c r="A10" s="18"/>
      <c r="B10" s="240"/>
      <c r="C10" s="239"/>
      <c r="D10" s="145" t="s">
        <v>361</v>
      </c>
      <c r="E10" s="171">
        <v>72.065016012182241</v>
      </c>
    </row>
    <row r="11" spans="1:5" x14ac:dyDescent="0.2">
      <c r="A11" s="173" t="s">
        <v>114</v>
      </c>
      <c r="B11" s="174">
        <v>35578.395156012179</v>
      </c>
      <c r="C11" s="239"/>
      <c r="D11" s="173" t="s">
        <v>114</v>
      </c>
      <c r="E11" s="174">
        <v>35578.395156012179</v>
      </c>
    </row>
    <row r="12" spans="1:5" x14ac:dyDescent="0.2">
      <c r="A12" s="1"/>
      <c r="B12" s="1"/>
      <c r="C12" s="239"/>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4"/>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59" t="s">
        <v>491</v>
      </c>
      <c r="B1" s="759"/>
      <c r="C1" s="759"/>
      <c r="D1" s="759"/>
      <c r="E1" s="759"/>
      <c r="F1" s="192"/>
    </row>
    <row r="2" spans="1:8" x14ac:dyDescent="0.2">
      <c r="A2" s="760"/>
      <c r="B2" s="760"/>
      <c r="C2" s="760"/>
      <c r="D2" s="760"/>
      <c r="E2" s="760"/>
      <c r="H2" s="55" t="s">
        <v>362</v>
      </c>
    </row>
    <row r="3" spans="1:8" x14ac:dyDescent="0.2">
      <c r="A3" s="56"/>
      <c r="B3" s="56"/>
      <c r="C3" s="633" t="s">
        <v>490</v>
      </c>
      <c r="D3" s="633" t="s">
        <v>582</v>
      </c>
      <c r="E3" s="633" t="s">
        <v>646</v>
      </c>
      <c r="F3" s="633" t="s">
        <v>582</v>
      </c>
      <c r="G3" s="633" t="s">
        <v>645</v>
      </c>
      <c r="H3" s="633" t="s">
        <v>582</v>
      </c>
    </row>
    <row r="4" spans="1:8" ht="15" x14ac:dyDescent="0.25">
      <c r="A4" s="648">
        <v>2017</v>
      </c>
      <c r="B4" s="631" t="s">
        <v>508</v>
      </c>
      <c r="C4" s="637" t="s">
        <v>508</v>
      </c>
      <c r="D4" s="637" t="s">
        <v>508</v>
      </c>
      <c r="E4" s="637" t="s">
        <v>508</v>
      </c>
      <c r="F4" s="637" t="s">
        <v>508</v>
      </c>
      <c r="G4" s="637" t="s">
        <v>508</v>
      </c>
      <c r="H4" s="637" t="s">
        <v>508</v>
      </c>
    </row>
    <row r="5" spans="1:8" ht="15" x14ac:dyDescent="0.25">
      <c r="A5" s="678" t="s">
        <v>508</v>
      </c>
      <c r="B5" s="1" t="s">
        <v>666</v>
      </c>
      <c r="C5" s="242">
        <v>8.6130582999999987</v>
      </c>
      <c r="D5" s="449">
        <v>1.6230466427288794</v>
      </c>
      <c r="E5" s="242">
        <v>6.7177142999999999</v>
      </c>
      <c r="F5" s="449">
        <v>2.0905481889681821</v>
      </c>
      <c r="G5" s="242" t="s">
        <v>142</v>
      </c>
      <c r="H5" s="449" t="s">
        <v>142</v>
      </c>
    </row>
    <row r="6" spans="1:8" ht="15" x14ac:dyDescent="0.25">
      <c r="A6" s="678" t="s">
        <v>508</v>
      </c>
      <c r="B6" s="1" t="s">
        <v>668</v>
      </c>
      <c r="C6" s="242">
        <v>8.5372844699999977</v>
      </c>
      <c r="D6" s="449">
        <v>-0.87975522004769258</v>
      </c>
      <c r="E6" s="242">
        <v>6.6419404700000007</v>
      </c>
      <c r="F6" s="449">
        <v>-1.1279704169616036</v>
      </c>
      <c r="G6" s="242" t="s">
        <v>142</v>
      </c>
      <c r="H6" s="449" t="s">
        <v>142</v>
      </c>
    </row>
    <row r="7" spans="1:8" ht="15" x14ac:dyDescent="0.25">
      <c r="A7" s="678" t="s">
        <v>508</v>
      </c>
      <c r="B7" s="1" t="s">
        <v>667</v>
      </c>
      <c r="C7" s="242">
        <v>8.4378188399999985</v>
      </c>
      <c r="D7" s="449">
        <v>-1.1650733948191752</v>
      </c>
      <c r="E7" s="242">
        <v>6.5424748399999997</v>
      </c>
      <c r="F7" s="449">
        <v>-1.4975387155193964</v>
      </c>
      <c r="G7" s="242" t="s">
        <v>142</v>
      </c>
      <c r="H7" s="449" t="s">
        <v>142</v>
      </c>
    </row>
    <row r="8" spans="1:8" ht="15" x14ac:dyDescent="0.25">
      <c r="A8" s="648">
        <v>2018</v>
      </c>
      <c r="B8" s="631" t="s">
        <v>508</v>
      </c>
      <c r="C8" s="637" t="s">
        <v>508</v>
      </c>
      <c r="D8" s="637" t="s">
        <v>508</v>
      </c>
      <c r="E8" s="637" t="s">
        <v>508</v>
      </c>
      <c r="F8" s="637" t="s">
        <v>508</v>
      </c>
      <c r="G8" s="637" t="s">
        <v>508</v>
      </c>
      <c r="H8" s="637" t="s">
        <v>508</v>
      </c>
    </row>
    <row r="9" spans="1:8" ht="15" x14ac:dyDescent="0.25">
      <c r="A9" s="678" t="s">
        <v>508</v>
      </c>
      <c r="B9" s="1" t="s">
        <v>665</v>
      </c>
      <c r="C9" s="242">
        <v>8.8541459599999985</v>
      </c>
      <c r="D9" s="449">
        <v>4.9340608976620333</v>
      </c>
      <c r="E9" s="242">
        <v>6.9721119600000003</v>
      </c>
      <c r="F9" s="449">
        <v>6.5668899079786245</v>
      </c>
      <c r="G9" s="242" t="s">
        <v>142</v>
      </c>
      <c r="H9" s="449" t="s">
        <v>142</v>
      </c>
    </row>
    <row r="10" spans="1:8" ht="15" x14ac:dyDescent="0.25">
      <c r="A10" s="678" t="s">
        <v>508</v>
      </c>
      <c r="B10" s="1" t="s">
        <v>666</v>
      </c>
      <c r="C10" s="242">
        <v>8.6007973699999987</v>
      </c>
      <c r="D10" s="449">
        <v>-2.8613554728433672</v>
      </c>
      <c r="E10" s="242">
        <v>6.7187633700000005</v>
      </c>
      <c r="F10" s="449">
        <v>-3.6337424220020682</v>
      </c>
      <c r="G10" s="242" t="s">
        <v>142</v>
      </c>
      <c r="H10" s="449" t="s">
        <v>142</v>
      </c>
    </row>
    <row r="11" spans="1:8" ht="15" x14ac:dyDescent="0.25">
      <c r="A11" s="678" t="s">
        <v>508</v>
      </c>
      <c r="B11" s="1" t="s">
        <v>668</v>
      </c>
      <c r="C11" s="242">
        <v>8.8592170699999997</v>
      </c>
      <c r="D11" s="449">
        <v>3.0046016535790225</v>
      </c>
      <c r="E11" s="242">
        <v>6.9771830700000006</v>
      </c>
      <c r="F11" s="449">
        <v>3.8462390438376182</v>
      </c>
      <c r="G11" s="242" t="s">
        <v>142</v>
      </c>
      <c r="H11" s="449" t="s">
        <v>142</v>
      </c>
    </row>
    <row r="12" spans="1:8" ht="15" x14ac:dyDescent="0.25">
      <c r="A12" s="678" t="s">
        <v>508</v>
      </c>
      <c r="B12" s="1" t="s">
        <v>667</v>
      </c>
      <c r="C12" s="242">
        <v>9.4778791799999986</v>
      </c>
      <c r="D12" s="449">
        <v>6.9832594134641628</v>
      </c>
      <c r="E12" s="242">
        <v>7.5958451799999995</v>
      </c>
      <c r="F12" s="449">
        <v>8.8669324538735204</v>
      </c>
      <c r="G12" s="242" t="s">
        <v>142</v>
      </c>
      <c r="H12" s="449" t="s">
        <v>142</v>
      </c>
    </row>
    <row r="13" spans="1:8" ht="15" x14ac:dyDescent="0.25">
      <c r="A13" s="648">
        <v>2019</v>
      </c>
      <c r="B13" s="631" t="s">
        <v>508</v>
      </c>
      <c r="C13" s="637" t="s">
        <v>508</v>
      </c>
      <c r="D13" s="637" t="s">
        <v>508</v>
      </c>
      <c r="E13" s="637" t="s">
        <v>508</v>
      </c>
      <c r="F13" s="637" t="s">
        <v>508</v>
      </c>
      <c r="G13" s="637" t="s">
        <v>508</v>
      </c>
      <c r="H13" s="637" t="s">
        <v>508</v>
      </c>
    </row>
    <row r="14" spans="1:8" ht="15" x14ac:dyDescent="0.25">
      <c r="A14" s="678" t="s">
        <v>508</v>
      </c>
      <c r="B14" s="1" t="s">
        <v>665</v>
      </c>
      <c r="C14" s="242">
        <v>9.1141193000000005</v>
      </c>
      <c r="D14" s="449">
        <v>-3.8379881521131418</v>
      </c>
      <c r="E14" s="242">
        <v>7.2296652999999997</v>
      </c>
      <c r="F14" s="449">
        <v>-4.8207917792237023</v>
      </c>
      <c r="G14" s="242" t="s">
        <v>142</v>
      </c>
      <c r="H14" s="449" t="s">
        <v>142</v>
      </c>
    </row>
    <row r="15" spans="1:8" ht="15" x14ac:dyDescent="0.25">
      <c r="A15" s="678" t="s">
        <v>508</v>
      </c>
      <c r="B15" s="1" t="s">
        <v>666</v>
      </c>
      <c r="C15" s="242">
        <v>8.6282825199999991</v>
      </c>
      <c r="D15" s="449">
        <v>-5.3305949155175245</v>
      </c>
      <c r="E15" s="242">
        <v>6.7438285199999992</v>
      </c>
      <c r="F15" s="449">
        <v>-6.7200452557603256</v>
      </c>
      <c r="G15" s="242" t="s">
        <v>142</v>
      </c>
      <c r="H15" s="449" t="s">
        <v>142</v>
      </c>
    </row>
    <row r="16" spans="1:8" ht="15" x14ac:dyDescent="0.25">
      <c r="A16" s="648">
        <v>2020</v>
      </c>
      <c r="B16" s="631" t="s">
        <v>508</v>
      </c>
      <c r="C16" s="637" t="s">
        <v>508</v>
      </c>
      <c r="D16" s="637" t="s">
        <v>508</v>
      </c>
      <c r="E16" s="637" t="s">
        <v>508</v>
      </c>
      <c r="F16" s="637" t="s">
        <v>508</v>
      </c>
      <c r="G16" s="637" t="s">
        <v>508</v>
      </c>
      <c r="H16" s="637" t="s">
        <v>508</v>
      </c>
    </row>
    <row r="17" spans="1:8" ht="15" x14ac:dyDescent="0.25">
      <c r="A17" s="678" t="s">
        <v>508</v>
      </c>
      <c r="B17" s="1" t="s">
        <v>665</v>
      </c>
      <c r="C17" s="242">
        <v>8.3495372399999983</v>
      </c>
      <c r="D17" s="449">
        <v>-3.2305998250970669</v>
      </c>
      <c r="E17" s="242">
        <v>6.4662932399999997</v>
      </c>
      <c r="F17" s="449">
        <v>-4.1153964573227242</v>
      </c>
      <c r="G17" s="242" t="s">
        <v>142</v>
      </c>
      <c r="H17" s="449" t="s">
        <v>142</v>
      </c>
    </row>
    <row r="18" spans="1:8" ht="15" x14ac:dyDescent="0.25">
      <c r="A18" s="678" t="s">
        <v>508</v>
      </c>
      <c r="B18" s="1" t="s">
        <v>668</v>
      </c>
      <c r="C18" s="242">
        <v>7.9797079999999987</v>
      </c>
      <c r="D18" s="449">
        <v>-4.4293381701235424</v>
      </c>
      <c r="E18" s="242">
        <v>6.0964640000000001</v>
      </c>
      <c r="F18" s="449">
        <v>-5.7193391371777569</v>
      </c>
      <c r="G18" s="242" t="s">
        <v>142</v>
      </c>
      <c r="H18" s="449" t="s">
        <v>142</v>
      </c>
    </row>
    <row r="19" spans="1:8" ht="15" x14ac:dyDescent="0.25">
      <c r="A19" s="678" t="s">
        <v>508</v>
      </c>
      <c r="B19" s="1" t="s">
        <v>667</v>
      </c>
      <c r="C19" s="242">
        <v>7.7840267999999995</v>
      </c>
      <c r="D19" s="449">
        <v>-2.452235094316725</v>
      </c>
      <c r="E19" s="242">
        <v>5.7697397999999991</v>
      </c>
      <c r="F19" s="449">
        <v>-5.3592410288980794</v>
      </c>
      <c r="G19" s="242" t="s">
        <v>142</v>
      </c>
      <c r="H19" s="449" t="s">
        <v>142</v>
      </c>
    </row>
    <row r="20" spans="1:8" s="1" customFormat="1" ht="15" x14ac:dyDescent="0.25">
      <c r="A20" s="648">
        <v>2021</v>
      </c>
      <c r="B20" s="631" t="s">
        <v>508</v>
      </c>
      <c r="C20" s="637" t="s">
        <v>508</v>
      </c>
      <c r="D20" s="637" t="s">
        <v>508</v>
      </c>
      <c r="E20" s="637" t="s">
        <v>508</v>
      </c>
      <c r="F20" s="637" t="s">
        <v>508</v>
      </c>
      <c r="G20" s="637" t="s">
        <v>508</v>
      </c>
      <c r="H20" s="637" t="s">
        <v>508</v>
      </c>
    </row>
    <row r="21" spans="1:8" s="1" customFormat="1" ht="15" x14ac:dyDescent="0.25">
      <c r="A21" s="678" t="s">
        <v>508</v>
      </c>
      <c r="B21" s="1" t="s">
        <v>665</v>
      </c>
      <c r="C21" s="242">
        <v>8.1517022399999988</v>
      </c>
      <c r="D21" s="449">
        <v>4.7234606129567709</v>
      </c>
      <c r="E21" s="242">
        <v>6.1374152400000002</v>
      </c>
      <c r="F21" s="449">
        <v>6.3724787034590564</v>
      </c>
      <c r="G21" s="242" t="s">
        <v>142</v>
      </c>
      <c r="H21" s="449" t="s">
        <v>142</v>
      </c>
    </row>
    <row r="22" spans="1:8" s="1" customFormat="1" ht="15" x14ac:dyDescent="0.25">
      <c r="A22" s="678" t="s">
        <v>508</v>
      </c>
      <c r="B22" s="1" t="s">
        <v>668</v>
      </c>
      <c r="C22" s="242">
        <v>8.3919162799999985</v>
      </c>
      <c r="D22" s="449">
        <v>2.9467960547096692</v>
      </c>
      <c r="E22" s="242">
        <v>6.3776292799999998</v>
      </c>
      <c r="F22" s="449">
        <v>3.9139284308877831</v>
      </c>
      <c r="G22" s="242" t="s">
        <v>142</v>
      </c>
      <c r="H22" s="449" t="s">
        <v>142</v>
      </c>
    </row>
    <row r="23" spans="1:8" s="1" customFormat="1" ht="15" x14ac:dyDescent="0.25">
      <c r="A23" s="678" t="s">
        <v>508</v>
      </c>
      <c r="B23" s="1" t="s">
        <v>667</v>
      </c>
      <c r="C23" s="242">
        <v>8.3238000000000003</v>
      </c>
      <c r="D23" s="449">
        <v>-0.81</v>
      </c>
      <c r="E23" s="242">
        <v>7.1341999999999999</v>
      </c>
      <c r="F23" s="449">
        <v>11.86</v>
      </c>
      <c r="G23" s="242">
        <v>6.7427999999999999</v>
      </c>
      <c r="H23" s="449" t="s">
        <v>142</v>
      </c>
    </row>
    <row r="24" spans="1:8" s="1" customFormat="1" ht="15" x14ac:dyDescent="0.25">
      <c r="A24" s="648">
        <v>2022</v>
      </c>
      <c r="B24" s="631" t="s">
        <v>508</v>
      </c>
      <c r="C24" s="637" t="s">
        <v>508</v>
      </c>
      <c r="D24" s="637" t="s">
        <v>508</v>
      </c>
      <c r="E24" s="637" t="s">
        <v>508</v>
      </c>
      <c r="F24" s="637" t="s">
        <v>508</v>
      </c>
      <c r="G24" s="637" t="s">
        <v>508</v>
      </c>
      <c r="H24" s="637" t="s">
        <v>508</v>
      </c>
    </row>
    <row r="25" spans="1:8" s="1" customFormat="1" ht="15" x14ac:dyDescent="0.25">
      <c r="A25" s="678" t="s">
        <v>508</v>
      </c>
      <c r="B25" s="1" t="s">
        <v>665</v>
      </c>
      <c r="C25" s="242">
        <v>8.7993390099999989</v>
      </c>
      <c r="D25" s="449">
        <v>5.712735698136596</v>
      </c>
      <c r="E25" s="242">
        <v>7.6110379399999983</v>
      </c>
      <c r="F25" s="449">
        <v>6.6834530348602481</v>
      </c>
      <c r="G25" s="242">
        <v>7.2198340499999993</v>
      </c>
      <c r="H25" s="449">
        <v>7.0746595149630291</v>
      </c>
    </row>
    <row r="26" spans="1:8" s="1" customFormat="1" ht="15" x14ac:dyDescent="0.25">
      <c r="A26" s="678" t="s">
        <v>508</v>
      </c>
      <c r="B26" s="1" t="s">
        <v>666</v>
      </c>
      <c r="C26" s="242">
        <v>9.3430694499999998</v>
      </c>
      <c r="D26" s="449">
        <v>6.1792191365974087</v>
      </c>
      <c r="E26" s="242">
        <v>8.154769589999999</v>
      </c>
      <c r="F26" s="449">
        <v>7.1439881693718217</v>
      </c>
      <c r="G26" s="242">
        <v>7.7635644899999985</v>
      </c>
      <c r="H26" s="449">
        <v>7.5310656205456574</v>
      </c>
    </row>
    <row r="27" spans="1:8" s="1" customFormat="1" ht="15" x14ac:dyDescent="0.25">
      <c r="A27" s="718" t="s">
        <v>508</v>
      </c>
      <c r="B27" s="212" t="s">
        <v>668</v>
      </c>
      <c r="C27" s="719">
        <v>9.9683611499999998</v>
      </c>
      <c r="D27" s="720">
        <v>6.692572535677769</v>
      </c>
      <c r="E27" s="719">
        <v>8.780061289999999</v>
      </c>
      <c r="F27" s="720">
        <v>7.6678034014201994</v>
      </c>
      <c r="G27" s="719">
        <v>8.3888561899999985</v>
      </c>
      <c r="H27" s="720">
        <v>8.0541831114485927</v>
      </c>
    </row>
    <row r="28" spans="1:8" s="1" customFormat="1" x14ac:dyDescent="0.2">
      <c r="A28" s="80"/>
      <c r="B28" s="1" t="s">
        <v>258</v>
      </c>
      <c r="H28" s="161" t="s">
        <v>569</v>
      </c>
    </row>
    <row r="29" spans="1:8" s="1" customFormat="1" x14ac:dyDescent="0.2">
      <c r="A29" s="80" t="s">
        <v>685</v>
      </c>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69">
        <f>INDICE!A3</f>
        <v>44743</v>
      </c>
      <c r="C3" s="770"/>
      <c r="D3" s="770" t="s">
        <v>115</v>
      </c>
      <c r="E3" s="770"/>
      <c r="F3" s="770" t="s">
        <v>116</v>
      </c>
      <c r="G3" s="770"/>
      <c r="H3" s="770"/>
      <c r="I3"/>
    </row>
    <row r="4" spans="1:9" ht="14.25" x14ac:dyDescent="0.2">
      <c r="A4" s="66"/>
      <c r="B4" s="63" t="s">
        <v>47</v>
      </c>
      <c r="C4" s="63" t="s">
        <v>421</v>
      </c>
      <c r="D4" s="63" t="s">
        <v>47</v>
      </c>
      <c r="E4" s="63" t="s">
        <v>421</v>
      </c>
      <c r="F4" s="63" t="s">
        <v>47</v>
      </c>
      <c r="G4" s="64" t="s">
        <v>421</v>
      </c>
      <c r="H4" s="64" t="s">
        <v>121</v>
      </c>
      <c r="I4"/>
    </row>
    <row r="5" spans="1:9" ht="14.25" x14ac:dyDescent="0.2">
      <c r="A5" s="3" t="s">
        <v>510</v>
      </c>
      <c r="B5" s="307">
        <v>132.98013999999998</v>
      </c>
      <c r="C5" s="72">
        <v>11.731454261737996</v>
      </c>
      <c r="D5" s="71">
        <v>1136.4981299999999</v>
      </c>
      <c r="E5" s="72">
        <v>9.6477617984755391</v>
      </c>
      <c r="F5" s="71">
        <v>1901.0056999999999</v>
      </c>
      <c r="G5" s="72">
        <v>-1.5348352677294699</v>
      </c>
      <c r="H5" s="310">
        <v>3.3427078188362556</v>
      </c>
      <c r="I5"/>
    </row>
    <row r="6" spans="1:9" ht="14.25" x14ac:dyDescent="0.2">
      <c r="A6" s="3" t="s">
        <v>48</v>
      </c>
      <c r="B6" s="308">
        <v>534.57352000000037</v>
      </c>
      <c r="C6" s="59">
        <v>-1.0447075538373258</v>
      </c>
      <c r="D6" s="58">
        <v>3231.120730000001</v>
      </c>
      <c r="E6" s="59">
        <v>14.013393260852736</v>
      </c>
      <c r="F6" s="58">
        <v>5645.104629999998</v>
      </c>
      <c r="G6" s="59">
        <v>16.52338323246876</v>
      </c>
      <c r="H6" s="311">
        <v>9.926290796944869</v>
      </c>
      <c r="I6"/>
    </row>
    <row r="7" spans="1:9" ht="14.25" x14ac:dyDescent="0.2">
      <c r="A7" s="3" t="s">
        <v>49</v>
      </c>
      <c r="B7" s="308">
        <v>607.85468000000003</v>
      </c>
      <c r="C7" s="59">
        <v>54.019846502294044</v>
      </c>
      <c r="D7" s="58">
        <v>3262.2846800000007</v>
      </c>
      <c r="E7" s="59">
        <v>148.13052814735482</v>
      </c>
      <c r="F7" s="58">
        <v>5288.900560000001</v>
      </c>
      <c r="G7" s="59">
        <v>142.17886242104134</v>
      </c>
      <c r="H7" s="311">
        <v>9.2999454209734633</v>
      </c>
      <c r="I7"/>
    </row>
    <row r="8" spans="1:9" ht="14.25" x14ac:dyDescent="0.2">
      <c r="A8" s="3" t="s">
        <v>122</v>
      </c>
      <c r="B8" s="308">
        <v>2611.3358200000007</v>
      </c>
      <c r="C8" s="59">
        <v>-3.0682485566989692</v>
      </c>
      <c r="D8" s="58">
        <v>18385.252869999997</v>
      </c>
      <c r="E8" s="59">
        <v>3.7350462443967225</v>
      </c>
      <c r="F8" s="58">
        <v>31966.402899999997</v>
      </c>
      <c r="G8" s="59">
        <v>6.5020777616815444</v>
      </c>
      <c r="H8" s="311">
        <v>56.209376391612039</v>
      </c>
      <c r="I8"/>
    </row>
    <row r="9" spans="1:9" ht="14.25" x14ac:dyDescent="0.2">
      <c r="A9" s="3" t="s">
        <v>123</v>
      </c>
      <c r="B9" s="308">
        <v>691.57159999999999</v>
      </c>
      <c r="C9" s="59">
        <v>33.574596421467639</v>
      </c>
      <c r="D9" s="58">
        <v>4454.2720199999994</v>
      </c>
      <c r="E9" s="59">
        <v>28.520878162134615</v>
      </c>
      <c r="F9" s="58">
        <v>7261.6200399999998</v>
      </c>
      <c r="G9" s="73">
        <v>22.057723418388935</v>
      </c>
      <c r="H9" s="311">
        <v>12.768753973292156</v>
      </c>
      <c r="I9"/>
    </row>
    <row r="10" spans="1:9" ht="14.25" x14ac:dyDescent="0.2">
      <c r="A10" s="3" t="s">
        <v>603</v>
      </c>
      <c r="B10" s="308">
        <v>390.702</v>
      </c>
      <c r="C10" s="336">
        <v>-24.562961704362465</v>
      </c>
      <c r="D10" s="58">
        <v>2989.7154196683096</v>
      </c>
      <c r="E10" s="336">
        <v>-17.492179786245508</v>
      </c>
      <c r="F10" s="58">
        <v>4807.1984196683097</v>
      </c>
      <c r="G10" s="59">
        <v>-20.361914223943543</v>
      </c>
      <c r="H10" s="311">
        <v>8.4529255983412082</v>
      </c>
      <c r="I10"/>
    </row>
    <row r="11" spans="1:9" ht="14.25" x14ac:dyDescent="0.2">
      <c r="A11" s="60" t="s">
        <v>604</v>
      </c>
      <c r="B11" s="61">
        <v>4969.0177600000006</v>
      </c>
      <c r="C11" s="62">
        <v>3.8772221696972213</v>
      </c>
      <c r="D11" s="61">
        <v>33459.143849668311</v>
      </c>
      <c r="E11" s="62">
        <v>11.538441001274556</v>
      </c>
      <c r="F11" s="61">
        <v>56870.232249668305</v>
      </c>
      <c r="G11" s="62">
        <v>11.598694656272132</v>
      </c>
      <c r="H11" s="62">
        <v>100</v>
      </c>
      <c r="I11"/>
    </row>
    <row r="12" spans="1:9" ht="14.25" x14ac:dyDescent="0.2">
      <c r="A12" s="3"/>
      <c r="B12" s="3"/>
      <c r="C12" s="3"/>
      <c r="D12" s="3"/>
      <c r="E12" s="3"/>
      <c r="F12" s="3"/>
      <c r="G12" s="3"/>
      <c r="H12" s="79" t="s">
        <v>220</v>
      </c>
      <c r="I12"/>
    </row>
    <row r="13" spans="1:9" ht="14.25" x14ac:dyDescent="0.2">
      <c r="A13" s="80" t="s">
        <v>478</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531</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62" priority="8" operator="equal">
      <formula>0</formula>
    </cfRule>
  </conditionalFormatting>
  <conditionalFormatting sqref="E10">
    <cfRule type="cellIs" dxfId="261" priority="9" operator="between">
      <formula>0</formula>
      <formula>0.5</formula>
    </cfRule>
  </conditionalFormatting>
  <conditionalFormatting sqref="C10">
    <cfRule type="cellIs" dxfId="260" priority="7" operator="between">
      <formula>0</formula>
      <formula>0.5</formula>
    </cfRule>
  </conditionalFormatting>
  <conditionalFormatting sqref="C10">
    <cfRule type="cellIs" dxfId="259"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2021</v>
      </c>
      <c r="C3" s="145" t="s">
        <v>508</v>
      </c>
      <c r="D3" s="145" t="s">
        <v>508</v>
      </c>
      <c r="E3" s="145" t="s">
        <v>508</v>
      </c>
      <c r="F3" s="145" t="s">
        <v>508</v>
      </c>
      <c r="G3" s="145">
        <v>2022</v>
      </c>
      <c r="H3" s="145" t="s">
        <v>508</v>
      </c>
      <c r="I3" s="145" t="s">
        <v>508</v>
      </c>
      <c r="J3" s="145" t="s">
        <v>508</v>
      </c>
      <c r="K3" s="145" t="s">
        <v>508</v>
      </c>
      <c r="L3" s="145" t="s">
        <v>508</v>
      </c>
      <c r="M3" s="145" t="s">
        <v>508</v>
      </c>
    </row>
    <row r="4" spans="1:13" x14ac:dyDescent="0.2">
      <c r="B4" s="546">
        <v>44409</v>
      </c>
      <c r="C4" s="546">
        <v>44440</v>
      </c>
      <c r="D4" s="546">
        <v>44470</v>
      </c>
      <c r="E4" s="546">
        <v>44501</v>
      </c>
      <c r="F4" s="546">
        <v>44531</v>
      </c>
      <c r="G4" s="546">
        <v>44562</v>
      </c>
      <c r="H4" s="546">
        <v>44593</v>
      </c>
      <c r="I4" s="546">
        <v>44621</v>
      </c>
      <c r="J4" s="546">
        <v>44652</v>
      </c>
      <c r="K4" s="546">
        <v>44682</v>
      </c>
      <c r="L4" s="546">
        <v>44713</v>
      </c>
      <c r="M4" s="546">
        <v>44743</v>
      </c>
    </row>
    <row r="5" spans="1:13" x14ac:dyDescent="0.2">
      <c r="A5" s="561" t="s">
        <v>539</v>
      </c>
      <c r="B5" s="548">
        <v>4.0652727272727276</v>
      </c>
      <c r="C5" s="548">
        <v>5.1609047619047619</v>
      </c>
      <c r="D5" s="548">
        <v>5.5246666666666666</v>
      </c>
      <c r="E5" s="548">
        <v>5.0506500000000001</v>
      </c>
      <c r="F5" s="548">
        <v>3.7578181818181817</v>
      </c>
      <c r="G5" s="548">
        <v>4.3823999999999996</v>
      </c>
      <c r="H5" s="548">
        <v>4.6904210526315779</v>
      </c>
      <c r="I5" s="548">
        <v>4.8973478260869561</v>
      </c>
      <c r="J5" s="548">
        <v>6.5949</v>
      </c>
      <c r="K5" s="548">
        <v>8.1437619047619041</v>
      </c>
      <c r="L5" s="548">
        <v>7.7029047619047617</v>
      </c>
      <c r="M5" s="548">
        <v>7.2839</v>
      </c>
    </row>
    <row r="6" spans="1:13" x14ac:dyDescent="0.2">
      <c r="A6" s="18" t="s">
        <v>540</v>
      </c>
      <c r="B6" s="548">
        <v>109.64761904761906</v>
      </c>
      <c r="C6" s="548">
        <v>157.72499999999999</v>
      </c>
      <c r="D6" s="548">
        <v>207.20714285714288</v>
      </c>
      <c r="E6" s="548">
        <v>200.98863636363637</v>
      </c>
      <c r="F6" s="548">
        <v>276.63809523809522</v>
      </c>
      <c r="G6" s="548">
        <v>202.77249999999998</v>
      </c>
      <c r="H6" s="548">
        <v>189.36250000000001</v>
      </c>
      <c r="I6" s="548">
        <v>299.10869565217394</v>
      </c>
      <c r="J6" s="548">
        <v>172.56736842105263</v>
      </c>
      <c r="K6" s="548">
        <v>94.19047619047619</v>
      </c>
      <c r="L6" s="548">
        <v>141.57142857142858</v>
      </c>
      <c r="M6" s="548">
        <v>243.64285714285714</v>
      </c>
    </row>
    <row r="7" spans="1:13" x14ac:dyDescent="0.2">
      <c r="A7" s="523" t="s">
        <v>541</v>
      </c>
      <c r="B7" s="548">
        <v>44.306666666666665</v>
      </c>
      <c r="C7" s="548">
        <v>64.826363636363638</v>
      </c>
      <c r="D7" s="548">
        <v>87.698095238095249</v>
      </c>
      <c r="E7" s="548">
        <v>81.949090909090913</v>
      </c>
      <c r="F7" s="548">
        <v>113.03428571428573</v>
      </c>
      <c r="G7" s="548">
        <v>85.078000000000003</v>
      </c>
      <c r="H7" s="548">
        <v>80.030999999999992</v>
      </c>
      <c r="I7" s="548">
        <v>129.28086956521739</v>
      </c>
      <c r="J7" s="548">
        <v>101.24299999999999</v>
      </c>
      <c r="K7" s="548">
        <v>88.359523809523822</v>
      </c>
      <c r="L7" s="548">
        <v>107.96809523809523</v>
      </c>
      <c r="M7" s="588">
        <v>171.82380952380956</v>
      </c>
    </row>
    <row r="8" spans="1:13" x14ac:dyDescent="0.2">
      <c r="A8" s="447" t="s">
        <v>542</v>
      </c>
      <c r="B8" s="589">
        <v>44.841935483870984</v>
      </c>
      <c r="C8" s="589">
        <v>65.238</v>
      </c>
      <c r="D8" s="589">
        <v>86.793548387096806</v>
      </c>
      <c r="E8" s="589">
        <v>84.291000000000011</v>
      </c>
      <c r="F8" s="589">
        <v>111.13838709677421</v>
      </c>
      <c r="G8" s="589">
        <v>83.622580645161264</v>
      </c>
      <c r="H8" s="589">
        <v>81.350714285714275</v>
      </c>
      <c r="I8" s="589">
        <v>124.35516129032258</v>
      </c>
      <c r="J8" s="589">
        <v>87.852333333333334</v>
      </c>
      <c r="K8" s="589">
        <v>77.260645161290327</v>
      </c>
      <c r="L8" s="589">
        <v>96.655333333333346</v>
      </c>
      <c r="M8" s="589">
        <v>126.1383870967742</v>
      </c>
    </row>
    <row r="9" spans="1:13" x14ac:dyDescent="0.2">
      <c r="M9" s="161" t="s">
        <v>543</v>
      </c>
    </row>
    <row r="10" spans="1:13" x14ac:dyDescent="0.2">
      <c r="A10" s="45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11">
        <f>INDICE!A3</f>
        <v>44743</v>
      </c>
      <c r="C3" s="812">
        <v>41671</v>
      </c>
      <c r="D3" s="811">
        <f>DATE(YEAR(B3),MONTH(B3)-1,1)</f>
        <v>44713</v>
      </c>
      <c r="E3" s="812"/>
      <c r="F3" s="811">
        <f>DATE(YEAR(B3)-1,MONTH(B3),1)</f>
        <v>44378</v>
      </c>
      <c r="G3" s="812"/>
      <c r="H3" s="762" t="s">
        <v>421</v>
      </c>
      <c r="I3" s="76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6">
        <f>D3</f>
        <v>44713</v>
      </c>
      <c r="I4" s="287">
        <f>F3</f>
        <v>44378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365</v>
      </c>
      <c r="B5" s="241">
        <v>5841.5510000000004</v>
      </c>
      <c r="C5" s="452">
        <v>38.21647746137252</v>
      </c>
      <c r="D5" s="241">
        <v>5153.7240000000002</v>
      </c>
      <c r="E5" s="452">
        <v>35.23829515191089</v>
      </c>
      <c r="F5" s="241">
        <v>5382.49</v>
      </c>
      <c r="G5" s="452">
        <v>34.444611681637383</v>
      </c>
      <c r="H5" s="638">
        <v>13.34621334010126</v>
      </c>
      <c r="I5" s="247">
        <v>8.5287850047097287</v>
      </c>
      <c r="K5" s="246"/>
    </row>
    <row r="6" spans="1:71" s="13" customFormat="1" ht="15" x14ac:dyDescent="0.2">
      <c r="A6" s="16" t="s">
        <v>117</v>
      </c>
      <c r="B6" s="241">
        <v>9443.8739999999998</v>
      </c>
      <c r="C6" s="452">
        <v>61.783522538627487</v>
      </c>
      <c r="D6" s="241">
        <v>9471.6260000000002</v>
      </c>
      <c r="E6" s="452">
        <v>64.76170484808911</v>
      </c>
      <c r="F6" s="241">
        <v>10244.018</v>
      </c>
      <c r="G6" s="452">
        <v>65.555388318362617</v>
      </c>
      <c r="H6" s="247">
        <v>-0.29300143396709716</v>
      </c>
      <c r="I6" s="247">
        <v>-7.8108414100795232</v>
      </c>
      <c r="K6" s="246"/>
    </row>
    <row r="7" spans="1:71" s="69" customFormat="1" ht="12.75" x14ac:dyDescent="0.2">
      <c r="A7" s="76" t="s">
        <v>114</v>
      </c>
      <c r="B7" s="77">
        <v>15285.424999999999</v>
      </c>
      <c r="C7" s="78">
        <v>100</v>
      </c>
      <c r="D7" s="77">
        <v>14625.35</v>
      </c>
      <c r="E7" s="78">
        <v>100</v>
      </c>
      <c r="F7" s="77">
        <v>15626.508</v>
      </c>
      <c r="G7" s="78">
        <v>100</v>
      </c>
      <c r="H7" s="78">
        <v>4.5132253245221401</v>
      </c>
      <c r="I7" s="639">
        <v>-2.182720541275124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0" t="s">
        <v>492</v>
      </c>
      <c r="B9" s="244"/>
      <c r="C9" s="245"/>
      <c r="D9" s="244"/>
      <c r="E9" s="244"/>
      <c r="F9" s="244"/>
      <c r="G9" s="244"/>
      <c r="H9" s="244"/>
      <c r="I9" s="244"/>
      <c r="J9" s="244"/>
      <c r="K9" s="244"/>
      <c r="L9" s="244"/>
    </row>
    <row r="10" spans="1:71" x14ac:dyDescent="0.2">
      <c r="A10" s="451" t="s">
        <v>463</v>
      </c>
    </row>
    <row r="11" spans="1:71" x14ac:dyDescent="0.2">
      <c r="A11" s="450" t="s">
        <v>531</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election activeCell="H6" sqref="H6"/>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11">
        <f>INDICE!A3</f>
        <v>44743</v>
      </c>
      <c r="C3" s="812">
        <v>41671</v>
      </c>
      <c r="D3" s="811">
        <f>DATE(YEAR(B3),MONTH(B3)-1,1)</f>
        <v>44713</v>
      </c>
      <c r="E3" s="812"/>
      <c r="F3" s="811">
        <f>DATE(YEAR(B3)-1,MONTH(B3),1)</f>
        <v>44378</v>
      </c>
      <c r="G3" s="812"/>
      <c r="H3" s="762" t="s">
        <v>421</v>
      </c>
      <c r="I3" s="76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44713</v>
      </c>
      <c r="I4" s="287">
        <f>F3</f>
        <v>44378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465</v>
      </c>
      <c r="B5" s="241">
        <v>5579.5450000000001</v>
      </c>
      <c r="C5" s="452">
        <v>37.375294086749044</v>
      </c>
      <c r="D5" s="241">
        <v>5579.5450000000001</v>
      </c>
      <c r="E5" s="452">
        <v>38.814531202923561</v>
      </c>
      <c r="F5" s="241">
        <v>5827.3770000000004</v>
      </c>
      <c r="G5" s="452">
        <v>38.481092673941994</v>
      </c>
      <c r="H5" s="476" t="s">
        <v>142</v>
      </c>
      <c r="I5" s="73">
        <v>-4.252891137813811</v>
      </c>
      <c r="K5" s="246"/>
    </row>
    <row r="6" spans="1:71" s="13" customFormat="1" ht="15" x14ac:dyDescent="0.2">
      <c r="A6" s="16" t="s">
        <v>514</v>
      </c>
      <c r="B6" s="241">
        <v>9348.8860300000015</v>
      </c>
      <c r="C6" s="452">
        <v>62.624705913250956</v>
      </c>
      <c r="D6" s="241">
        <v>8795.3419999999933</v>
      </c>
      <c r="E6" s="452">
        <v>61.185468797076439</v>
      </c>
      <c r="F6" s="241">
        <v>9316.1041100000002</v>
      </c>
      <c r="G6" s="452">
        <v>61.518907326058006</v>
      </c>
      <c r="H6" s="401">
        <v>6.2936043874133443</v>
      </c>
      <c r="I6" s="401">
        <v>0.35188443165649924</v>
      </c>
      <c r="K6" s="246"/>
    </row>
    <row r="7" spans="1:71" s="69" customFormat="1" ht="12.75" x14ac:dyDescent="0.2">
      <c r="A7" s="76" t="s">
        <v>114</v>
      </c>
      <c r="B7" s="77">
        <v>14928.431030000002</v>
      </c>
      <c r="C7" s="78">
        <v>100</v>
      </c>
      <c r="D7" s="77">
        <v>14374.886999999993</v>
      </c>
      <c r="E7" s="78">
        <v>100</v>
      </c>
      <c r="F7" s="77">
        <v>15143.481110000001</v>
      </c>
      <c r="G7" s="78">
        <v>100</v>
      </c>
      <c r="H7" s="78">
        <v>3.8507713486722257</v>
      </c>
      <c r="I7" s="78">
        <v>-1.4200835226584112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0" t="s">
        <v>492</v>
      </c>
    </row>
    <row r="10" spans="1:71" x14ac:dyDescent="0.2">
      <c r="A10" s="450" t="s">
        <v>463</v>
      </c>
    </row>
    <row r="11" spans="1:71" x14ac:dyDescent="0.2">
      <c r="A11" s="436" t="s">
        <v>531</v>
      </c>
    </row>
    <row r="12" spans="1:71" x14ac:dyDescent="0.2">
      <c r="C12" s="1" t="s">
        <v>369</v>
      </c>
    </row>
  </sheetData>
  <mergeCells count="4">
    <mergeCell ref="B3:C3"/>
    <mergeCell ref="D3:E3"/>
    <mergeCell ref="F3:G3"/>
    <mergeCell ref="H3:I3"/>
  </mergeCells>
  <conditionalFormatting sqref="I5">
    <cfRule type="cellIs" dxfId="8" priority="3" operator="between">
      <formula>-0.5</formula>
      <formula>0.5</formula>
    </cfRule>
    <cfRule type="cellIs" dxfId="7"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01" t="s">
        <v>501</v>
      </c>
      <c r="B1" s="801"/>
      <c r="C1" s="801"/>
      <c r="D1" s="801"/>
      <c r="E1" s="801"/>
      <c r="F1" s="801"/>
    </row>
    <row r="2" spans="1:9" x14ac:dyDescent="0.2">
      <c r="A2" s="802"/>
      <c r="B2" s="802"/>
      <c r="C2" s="802"/>
      <c r="D2" s="802"/>
      <c r="E2" s="802"/>
      <c r="F2" s="802"/>
      <c r="I2" s="161" t="s">
        <v>464</v>
      </c>
    </row>
    <row r="3" spans="1:9" x14ac:dyDescent="0.2">
      <c r="A3" s="255"/>
      <c r="B3" s="257"/>
      <c r="C3" s="257"/>
      <c r="D3" s="769">
        <f>INDICE!A3</f>
        <v>44743</v>
      </c>
      <c r="E3" s="769">
        <v>41671</v>
      </c>
      <c r="F3" s="769">
        <f>DATE(YEAR(D3),MONTH(D3)-1,1)</f>
        <v>44713</v>
      </c>
      <c r="G3" s="769"/>
      <c r="H3" s="772">
        <f>DATE(YEAR(D3)-1,MONTH(D3),1)</f>
        <v>44378</v>
      </c>
      <c r="I3" s="772"/>
    </row>
    <row r="4" spans="1:9" x14ac:dyDescent="0.2">
      <c r="A4" s="221"/>
      <c r="B4" s="222"/>
      <c r="C4" s="222"/>
      <c r="D4" s="82" t="s">
        <v>368</v>
      </c>
      <c r="E4" s="184" t="s">
        <v>106</v>
      </c>
      <c r="F4" s="82" t="s">
        <v>368</v>
      </c>
      <c r="G4" s="184" t="s">
        <v>106</v>
      </c>
      <c r="H4" s="82" t="s">
        <v>368</v>
      </c>
      <c r="I4" s="184" t="s">
        <v>106</v>
      </c>
    </row>
    <row r="5" spans="1:9" x14ac:dyDescent="0.2">
      <c r="A5" s="549" t="s">
        <v>367</v>
      </c>
      <c r="B5" s="166"/>
      <c r="C5" s="166"/>
      <c r="D5" s="401">
        <v>113.578784236793</v>
      </c>
      <c r="E5" s="455">
        <v>100</v>
      </c>
      <c r="F5" s="401">
        <v>118.75722135038093</v>
      </c>
      <c r="G5" s="455">
        <v>100</v>
      </c>
      <c r="H5" s="401">
        <v>123.67003578414665</v>
      </c>
      <c r="I5" s="455">
        <v>100</v>
      </c>
    </row>
    <row r="6" spans="1:9" x14ac:dyDescent="0.2">
      <c r="A6" s="590" t="s">
        <v>461</v>
      </c>
      <c r="B6" s="166"/>
      <c r="C6" s="166"/>
      <c r="D6" s="401">
        <v>71.400453566501682</v>
      </c>
      <c r="E6" s="455">
        <v>62.864252374495862</v>
      </c>
      <c r="F6" s="401">
        <v>73.239788225764073</v>
      </c>
      <c r="G6" s="455">
        <v>61.671860787040167</v>
      </c>
      <c r="H6" s="401">
        <v>76.066377115374308</v>
      </c>
      <c r="I6" s="455">
        <v>61.507524141207796</v>
      </c>
    </row>
    <row r="7" spans="1:9" x14ac:dyDescent="0.2">
      <c r="A7" s="590" t="s">
        <v>462</v>
      </c>
      <c r="B7" s="166"/>
      <c r="C7" s="166"/>
      <c r="D7" s="401">
        <v>42.178330670291331</v>
      </c>
      <c r="E7" s="455">
        <v>37.135747625504145</v>
      </c>
      <c r="F7" s="401">
        <v>45.517433124616872</v>
      </c>
      <c r="G7" s="455">
        <v>38.328139212959847</v>
      </c>
      <c r="H7" s="401">
        <v>47.603658668772347</v>
      </c>
      <c r="I7" s="455">
        <v>38.492475858792218</v>
      </c>
    </row>
    <row r="8" spans="1:9" x14ac:dyDescent="0.2">
      <c r="A8" s="550" t="s">
        <v>610</v>
      </c>
      <c r="B8" s="254"/>
      <c r="C8" s="254"/>
      <c r="D8" s="448">
        <v>90</v>
      </c>
      <c r="E8" s="456"/>
      <c r="F8" s="448">
        <v>90</v>
      </c>
      <c r="G8" s="456"/>
      <c r="H8" s="448">
        <v>90</v>
      </c>
      <c r="I8" s="456"/>
    </row>
    <row r="9" spans="1:9" x14ac:dyDescent="0.2">
      <c r="B9" s="133"/>
      <c r="C9" s="133"/>
      <c r="D9" s="133"/>
      <c r="E9" s="226"/>
      <c r="I9" s="161" t="s">
        <v>220</v>
      </c>
    </row>
    <row r="10" spans="1:9" x14ac:dyDescent="0.2">
      <c r="A10" s="408" t="s">
        <v>574</v>
      </c>
      <c r="B10" s="252"/>
      <c r="C10" s="252"/>
      <c r="D10" s="252"/>
      <c r="E10" s="252"/>
      <c r="F10" s="252"/>
      <c r="G10" s="252"/>
      <c r="H10" s="252"/>
      <c r="I10" s="252"/>
    </row>
    <row r="11" spans="1:9" x14ac:dyDescent="0.2">
      <c r="A11" s="408" t="s">
        <v>552</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01" t="s">
        <v>465</v>
      </c>
      <c r="B1" s="801"/>
      <c r="C1" s="801"/>
      <c r="D1" s="801"/>
      <c r="E1" s="256"/>
      <c r="F1" s="1"/>
      <c r="G1" s="1"/>
      <c r="H1" s="1"/>
      <c r="I1" s="1"/>
    </row>
    <row r="2" spans="1:40" ht="15" x14ac:dyDescent="0.2">
      <c r="A2" s="801"/>
      <c r="B2" s="801"/>
      <c r="C2" s="801"/>
      <c r="D2" s="801"/>
      <c r="E2" s="256"/>
      <c r="F2" s="1"/>
      <c r="G2" s="212"/>
      <c r="H2" s="251"/>
      <c r="I2" s="250" t="s">
        <v>151</v>
      </c>
    </row>
    <row r="3" spans="1:40" x14ac:dyDescent="0.2">
      <c r="A3" s="255"/>
      <c r="B3" s="811">
        <f>INDICE!A3</f>
        <v>44743</v>
      </c>
      <c r="C3" s="812">
        <v>41671</v>
      </c>
      <c r="D3" s="811">
        <f>DATE(YEAR(B3),MONTH(B3)-1,1)</f>
        <v>44713</v>
      </c>
      <c r="E3" s="812"/>
      <c r="F3" s="811">
        <f>DATE(YEAR(B3)-1,MONTH(B3),1)</f>
        <v>44378</v>
      </c>
      <c r="G3" s="812"/>
      <c r="H3" s="762" t="s">
        <v>421</v>
      </c>
      <c r="I3" s="762"/>
    </row>
    <row r="4" spans="1:40" x14ac:dyDescent="0.2">
      <c r="A4" s="221"/>
      <c r="B4" s="184" t="s">
        <v>47</v>
      </c>
      <c r="C4" s="184" t="s">
        <v>106</v>
      </c>
      <c r="D4" s="184" t="s">
        <v>47</v>
      </c>
      <c r="E4" s="184" t="s">
        <v>106</v>
      </c>
      <c r="F4" s="184" t="s">
        <v>47</v>
      </c>
      <c r="G4" s="184" t="s">
        <v>106</v>
      </c>
      <c r="H4" s="696">
        <f>D3</f>
        <v>44713</v>
      </c>
      <c r="I4" s="696">
        <f>F3</f>
        <v>44378</v>
      </c>
    </row>
    <row r="5" spans="1:40" x14ac:dyDescent="0.2">
      <c r="A5" s="549" t="s">
        <v>48</v>
      </c>
      <c r="B5" s="240">
        <v>441.37799999999999</v>
      </c>
      <c r="C5" s="247">
        <v>7.9106450436370697</v>
      </c>
      <c r="D5" s="240">
        <v>441.37799999999999</v>
      </c>
      <c r="E5" s="247">
        <v>7.9106450436370697</v>
      </c>
      <c r="F5" s="240">
        <v>435.53</v>
      </c>
      <c r="G5" s="247">
        <v>7.4738600231287586</v>
      </c>
      <c r="H5" s="437">
        <v>0</v>
      </c>
      <c r="I5" s="401">
        <v>1.3427318439602354</v>
      </c>
    </row>
    <row r="6" spans="1:40" x14ac:dyDescent="0.2">
      <c r="A6" s="590" t="s">
        <v>49</v>
      </c>
      <c r="B6" s="240">
        <v>333.65899999999999</v>
      </c>
      <c r="C6" s="247">
        <v>5.9800395910419217</v>
      </c>
      <c r="D6" s="240">
        <v>333.65899999999999</v>
      </c>
      <c r="E6" s="247">
        <v>5.9800395910419217</v>
      </c>
      <c r="F6" s="240">
        <v>336.11700000000002</v>
      </c>
      <c r="G6" s="247">
        <v>5.767895229706264</v>
      </c>
      <c r="H6" s="445">
        <v>0</v>
      </c>
      <c r="I6" s="401">
        <v>-0.73129297238759916</v>
      </c>
    </row>
    <row r="7" spans="1:40" x14ac:dyDescent="0.2">
      <c r="A7" s="590" t="s">
        <v>122</v>
      </c>
      <c r="B7" s="240">
        <v>3178.4160000000002</v>
      </c>
      <c r="C7" s="247">
        <v>56.965505251772321</v>
      </c>
      <c r="D7" s="240">
        <v>3178.4160000000002</v>
      </c>
      <c r="E7" s="247">
        <v>56.965505251772321</v>
      </c>
      <c r="F7" s="240">
        <v>3415.692</v>
      </c>
      <c r="G7" s="247">
        <v>58.614570500587135</v>
      </c>
      <c r="H7" s="445">
        <v>0</v>
      </c>
      <c r="I7" s="73">
        <v>-6.9466450722137667</v>
      </c>
    </row>
    <row r="8" spans="1:40" x14ac:dyDescent="0.2">
      <c r="A8" s="590" t="s">
        <v>123</v>
      </c>
      <c r="B8" s="240">
        <v>35</v>
      </c>
      <c r="C8" s="247">
        <v>0.6272912934656858</v>
      </c>
      <c r="D8" s="240">
        <v>35</v>
      </c>
      <c r="E8" s="247">
        <v>0.6272912934656858</v>
      </c>
      <c r="F8" s="240">
        <v>48.250999999999998</v>
      </c>
      <c r="G8" s="247">
        <v>0.82800546455120361</v>
      </c>
      <c r="H8" s="437">
        <v>0</v>
      </c>
      <c r="I8" s="401">
        <v>-27.462643261279553</v>
      </c>
    </row>
    <row r="9" spans="1:40" x14ac:dyDescent="0.2">
      <c r="A9" s="550" t="s">
        <v>366</v>
      </c>
      <c r="B9" s="448">
        <v>1591.0920000000001</v>
      </c>
      <c r="C9" s="453">
        <v>28.516518820083004</v>
      </c>
      <c r="D9" s="448">
        <v>1591.0920000000001</v>
      </c>
      <c r="E9" s="453">
        <v>28.516518820083004</v>
      </c>
      <c r="F9" s="448">
        <v>1591.787</v>
      </c>
      <c r="G9" s="453">
        <v>27.315668782026631</v>
      </c>
      <c r="H9" s="437">
        <v>0</v>
      </c>
      <c r="I9" s="96">
        <v>-4.3661620556012602E-2</v>
      </c>
    </row>
    <row r="10" spans="1:40" s="69" customFormat="1" x14ac:dyDescent="0.2">
      <c r="A10" s="76" t="s">
        <v>114</v>
      </c>
      <c r="B10" s="77">
        <v>5579.5450000000001</v>
      </c>
      <c r="C10" s="253">
        <v>100</v>
      </c>
      <c r="D10" s="77">
        <v>5579.5450000000001</v>
      </c>
      <c r="E10" s="253">
        <v>100</v>
      </c>
      <c r="F10" s="77">
        <v>5827.3770000000004</v>
      </c>
      <c r="G10" s="253">
        <v>100</v>
      </c>
      <c r="H10" s="639">
        <v>0</v>
      </c>
      <c r="I10" s="78">
        <v>-4.252891137813811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3" customFormat="1" ht="12.75" x14ac:dyDescent="0.2">
      <c r="A12" s="451" t="s">
        <v>492</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463</v>
      </c>
      <c r="B13" s="252"/>
      <c r="C13" s="252"/>
      <c r="D13" s="252"/>
      <c r="E13" s="252"/>
      <c r="F13" s="252"/>
      <c r="G13" s="252"/>
      <c r="H13" s="252"/>
      <c r="I13" s="252"/>
    </row>
    <row r="14" spans="1:40" x14ac:dyDescent="0.2">
      <c r="A14" s="436" t="s">
        <v>530</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
    <cfRule type="cellIs" dxfId="6" priority="26" operator="equal">
      <formula>0</formula>
    </cfRule>
  </conditionalFormatting>
  <conditionalFormatting sqref="I7">
    <cfRule type="cellIs" dxfId="5" priority="7" operator="between">
      <formula>-0.5</formula>
      <formula>0.5</formula>
    </cfRule>
    <cfRule type="cellIs" dxfId="4" priority="8" operator="between">
      <formula>0</formula>
      <formula>0.49</formula>
    </cfRule>
  </conditionalFormatting>
  <conditionalFormatting sqref="I9">
    <cfRule type="cellIs" dxfId="3" priority="1" operator="between">
      <formula>-0.5</formula>
      <formula>0.5</formula>
    </cfRule>
    <cfRule type="cellIs" dxfId="2"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01" t="s">
        <v>40</v>
      </c>
      <c r="B1" s="801"/>
      <c r="C1" s="801"/>
      <c r="D1" s="11"/>
      <c r="E1" s="11"/>
      <c r="F1" s="11"/>
      <c r="G1" s="11"/>
      <c r="H1" s="11"/>
      <c r="I1" s="11"/>
      <c r="J1" s="11"/>
      <c r="K1" s="11"/>
      <c r="L1" s="11"/>
    </row>
    <row r="2" spans="1:47" x14ac:dyDescent="0.2">
      <c r="A2" s="801"/>
      <c r="B2" s="801"/>
      <c r="C2" s="801"/>
      <c r="D2" s="261"/>
      <c r="E2" s="11"/>
      <c r="F2" s="11"/>
      <c r="H2" s="11"/>
      <c r="I2" s="11"/>
      <c r="J2" s="11"/>
      <c r="K2" s="11"/>
    </row>
    <row r="3" spans="1:47" x14ac:dyDescent="0.2">
      <c r="A3" s="260"/>
      <c r="B3" s="11"/>
      <c r="C3" s="11"/>
      <c r="D3" s="11"/>
      <c r="E3" s="11"/>
      <c r="F3" s="11"/>
      <c r="G3" s="11"/>
      <c r="H3" s="228"/>
      <c r="I3" s="250" t="s">
        <v>494</v>
      </c>
      <c r="J3" s="11"/>
      <c r="K3" s="11"/>
      <c r="L3" s="11"/>
    </row>
    <row r="4" spans="1:47" x14ac:dyDescent="0.2">
      <c r="A4" s="11"/>
      <c r="B4" s="811">
        <f>INDICE!A3</f>
        <v>44743</v>
      </c>
      <c r="C4" s="812">
        <v>41671</v>
      </c>
      <c r="D4" s="811">
        <f>DATE(YEAR(B4),MONTH(B4)-1,1)</f>
        <v>44713</v>
      </c>
      <c r="E4" s="812"/>
      <c r="F4" s="811">
        <f>DATE(YEAR(B4)-1,MONTH(B4),1)</f>
        <v>44378</v>
      </c>
      <c r="G4" s="812"/>
      <c r="H4" s="762" t="s">
        <v>421</v>
      </c>
      <c r="I4" s="762"/>
      <c r="J4" s="11"/>
      <c r="K4" s="11"/>
      <c r="L4" s="11"/>
    </row>
    <row r="5" spans="1:47" x14ac:dyDescent="0.2">
      <c r="A5" s="260"/>
      <c r="B5" s="184" t="s">
        <v>54</v>
      </c>
      <c r="C5" s="184" t="s">
        <v>106</v>
      </c>
      <c r="D5" s="184" t="s">
        <v>54</v>
      </c>
      <c r="E5" s="184" t="s">
        <v>106</v>
      </c>
      <c r="F5" s="184" t="s">
        <v>54</v>
      </c>
      <c r="G5" s="184" t="s">
        <v>106</v>
      </c>
      <c r="H5" s="287">
        <f>D4</f>
        <v>44713</v>
      </c>
      <c r="I5" s="287">
        <f>F4</f>
        <v>44378</v>
      </c>
      <c r="J5" s="11"/>
      <c r="K5" s="11"/>
      <c r="L5" s="11"/>
    </row>
    <row r="6" spans="1:47" ht="15" customHeight="1" x14ac:dyDescent="0.2">
      <c r="A6" s="11" t="s">
        <v>371</v>
      </c>
      <c r="B6" s="230">
        <v>15420.352580000001</v>
      </c>
      <c r="C6" s="229">
        <v>35.943732820829879</v>
      </c>
      <c r="D6" s="230">
        <v>16274.459959999998</v>
      </c>
      <c r="E6" s="229">
        <v>38.908147774111754</v>
      </c>
      <c r="F6" s="230">
        <v>8446.8124400000015</v>
      </c>
      <c r="G6" s="229">
        <v>25.700289348174604</v>
      </c>
      <c r="H6" s="229">
        <v>-5.2481457578270243</v>
      </c>
      <c r="I6" s="229">
        <v>82.558245368118975</v>
      </c>
      <c r="J6" s="11"/>
      <c r="K6" s="11"/>
      <c r="L6" s="11"/>
    </row>
    <row r="7" spans="1:47" x14ac:dyDescent="0.2">
      <c r="A7" s="259" t="s">
        <v>370</v>
      </c>
      <c r="B7" s="230">
        <v>27481.014000000003</v>
      </c>
      <c r="C7" s="229">
        <v>64.056267179170121</v>
      </c>
      <c r="D7" s="230">
        <v>25553.436999999998</v>
      </c>
      <c r="E7" s="229">
        <v>61.091852225888246</v>
      </c>
      <c r="F7" s="230">
        <v>24419.792000000001</v>
      </c>
      <c r="G7" s="229">
        <v>74.299710651825407</v>
      </c>
      <c r="H7" s="727">
        <v>7.543317949753706</v>
      </c>
      <c r="I7" s="667">
        <v>12.535823400952806</v>
      </c>
      <c r="J7" s="11"/>
      <c r="K7" s="11"/>
      <c r="L7" s="11"/>
    </row>
    <row r="8" spans="1:47" x14ac:dyDescent="0.2">
      <c r="A8" s="173" t="s">
        <v>114</v>
      </c>
      <c r="B8" s="174">
        <v>42901.366580000002</v>
      </c>
      <c r="C8" s="175">
        <v>100</v>
      </c>
      <c r="D8" s="174">
        <v>41827.896959999998</v>
      </c>
      <c r="E8" s="175">
        <v>100</v>
      </c>
      <c r="F8" s="174">
        <v>32866.604440000003</v>
      </c>
      <c r="G8" s="175">
        <v>100</v>
      </c>
      <c r="H8" s="78">
        <v>2.5663963479363119</v>
      </c>
      <c r="I8" s="78">
        <v>30.531788455114285</v>
      </c>
      <c r="J8" s="230"/>
      <c r="K8" s="11"/>
    </row>
    <row r="9" spans="1:47" s="243" customFormat="1" x14ac:dyDescent="0.2">
      <c r="A9" s="11"/>
      <c r="B9" s="11"/>
      <c r="C9" s="11"/>
      <c r="D9" s="11"/>
      <c r="E9" s="11"/>
      <c r="F9" s="11"/>
      <c r="H9" s="11"/>
      <c r="I9" s="161" t="s">
        <v>220</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1" t="s">
        <v>492</v>
      </c>
      <c r="B10" s="244"/>
      <c r="C10" s="245"/>
      <c r="D10" s="244"/>
      <c r="E10" s="244"/>
      <c r="F10" s="244"/>
      <c r="G10" s="244"/>
      <c r="H10" s="11"/>
      <c r="I10" s="11"/>
      <c r="J10" s="11"/>
      <c r="K10" s="11"/>
      <c r="L10" s="11"/>
    </row>
    <row r="11" spans="1:47" x14ac:dyDescent="0.2">
      <c r="A11" s="133" t="s">
        <v>493</v>
      </c>
      <c r="B11" s="11"/>
      <c r="C11" s="258"/>
      <c r="D11" s="11"/>
      <c r="E11" s="11"/>
      <c r="F11" s="11"/>
      <c r="G11" s="11"/>
      <c r="H11" s="11"/>
      <c r="I11" s="11"/>
      <c r="J11" s="11"/>
      <c r="K11" s="11"/>
      <c r="L11" s="11"/>
    </row>
    <row r="12" spans="1:47" x14ac:dyDescent="0.2">
      <c r="A12" s="133" t="s">
        <v>463</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230"/>
      <c r="C14" s="11"/>
      <c r="D14" s="230"/>
      <c r="E14" s="230"/>
      <c r="F14" s="630"/>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369</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13" t="s">
        <v>1</v>
      </c>
      <c r="B1" s="813"/>
      <c r="C1" s="813"/>
      <c r="D1" s="813"/>
      <c r="E1" s="262"/>
      <c r="F1" s="262"/>
      <c r="G1" s="263"/>
    </row>
    <row r="2" spans="1:7" x14ac:dyDescent="0.2">
      <c r="A2" s="813"/>
      <c r="B2" s="813"/>
      <c r="C2" s="813"/>
      <c r="D2" s="813"/>
      <c r="E2" s="263"/>
      <c r="F2" s="263"/>
      <c r="G2" s="263"/>
    </row>
    <row r="3" spans="1:7" x14ac:dyDescent="0.2">
      <c r="A3" s="407"/>
      <c r="B3" s="407"/>
      <c r="C3" s="407"/>
      <c r="D3" s="263"/>
      <c r="E3" s="263"/>
      <c r="F3" s="263"/>
      <c r="G3" s="263"/>
    </row>
    <row r="4" spans="1:7" x14ac:dyDescent="0.2">
      <c r="A4" s="262" t="s">
        <v>372</v>
      </c>
      <c r="B4" s="263"/>
      <c r="C4" s="263"/>
      <c r="D4" s="263"/>
      <c r="E4" s="263"/>
      <c r="F4" s="263"/>
      <c r="G4" s="263"/>
    </row>
    <row r="5" spans="1:7" x14ac:dyDescent="0.2">
      <c r="A5" s="264"/>
      <c r="B5" s="264" t="s">
        <v>373</v>
      </c>
      <c r="C5" s="264" t="s">
        <v>374</v>
      </c>
      <c r="D5" s="264" t="s">
        <v>375</v>
      </c>
      <c r="E5" s="264" t="s">
        <v>376</v>
      </c>
      <c r="F5" s="264" t="s">
        <v>54</v>
      </c>
      <c r="G5" s="263"/>
    </row>
    <row r="6" spans="1:7" x14ac:dyDescent="0.2">
      <c r="A6" s="265" t="s">
        <v>373</v>
      </c>
      <c r="B6" s="266">
        <v>1</v>
      </c>
      <c r="C6" s="266">
        <v>238.8</v>
      </c>
      <c r="D6" s="266">
        <v>0.23880000000000001</v>
      </c>
      <c r="E6" s="267" t="s">
        <v>377</v>
      </c>
      <c r="F6" s="267">
        <v>0.27779999999999999</v>
      </c>
      <c r="G6" s="263"/>
    </row>
    <row r="7" spans="1:7" x14ac:dyDescent="0.2">
      <c r="A7" s="262" t="s">
        <v>374</v>
      </c>
      <c r="B7" s="268" t="s">
        <v>378</v>
      </c>
      <c r="C7" s="263">
        <v>1</v>
      </c>
      <c r="D7" s="269" t="s">
        <v>379</v>
      </c>
      <c r="E7" s="269" t="s">
        <v>380</v>
      </c>
      <c r="F7" s="268" t="s">
        <v>381</v>
      </c>
      <c r="G7" s="263"/>
    </row>
    <row r="8" spans="1:7" x14ac:dyDescent="0.2">
      <c r="A8" s="262" t="s">
        <v>375</v>
      </c>
      <c r="B8" s="268">
        <v>4.1867999999999999</v>
      </c>
      <c r="C8" s="269" t="s">
        <v>382</v>
      </c>
      <c r="D8" s="263">
        <v>1</v>
      </c>
      <c r="E8" s="269" t="s">
        <v>383</v>
      </c>
      <c r="F8" s="268">
        <v>1.163</v>
      </c>
      <c r="G8" s="263"/>
    </row>
    <row r="9" spans="1:7" x14ac:dyDescent="0.2">
      <c r="A9" s="262" t="s">
        <v>376</v>
      </c>
      <c r="B9" s="268" t="s">
        <v>384</v>
      </c>
      <c r="C9" s="269" t="s">
        <v>385</v>
      </c>
      <c r="D9" s="269" t="s">
        <v>386</v>
      </c>
      <c r="E9" s="268">
        <v>1</v>
      </c>
      <c r="F9" s="270">
        <v>11630</v>
      </c>
      <c r="G9" s="263"/>
    </row>
    <row r="10" spans="1:7" x14ac:dyDescent="0.2">
      <c r="A10" s="271" t="s">
        <v>54</v>
      </c>
      <c r="B10" s="272">
        <v>3.6</v>
      </c>
      <c r="C10" s="272">
        <v>860</v>
      </c>
      <c r="D10" s="272">
        <v>0.86</v>
      </c>
      <c r="E10" s="273" t="s">
        <v>387</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388</v>
      </c>
      <c r="B13" s="263"/>
      <c r="C13" s="263"/>
      <c r="D13" s="263"/>
      <c r="E13" s="263"/>
      <c r="F13" s="263"/>
      <c r="G13" s="263"/>
    </row>
    <row r="14" spans="1:7" x14ac:dyDescent="0.2">
      <c r="A14" s="264"/>
      <c r="B14" s="274" t="s">
        <v>389</v>
      </c>
      <c r="C14" s="264" t="s">
        <v>390</v>
      </c>
      <c r="D14" s="264" t="s">
        <v>391</v>
      </c>
      <c r="E14" s="264" t="s">
        <v>392</v>
      </c>
      <c r="F14" s="264" t="s">
        <v>393</v>
      </c>
      <c r="G14" s="263"/>
    </row>
    <row r="15" spans="1:7" x14ac:dyDescent="0.2">
      <c r="A15" s="265" t="s">
        <v>389</v>
      </c>
      <c r="B15" s="266">
        <v>1</v>
      </c>
      <c r="C15" s="266">
        <v>2.3810000000000001E-2</v>
      </c>
      <c r="D15" s="266">
        <v>0.13370000000000001</v>
      </c>
      <c r="E15" s="266">
        <v>3.7850000000000001</v>
      </c>
      <c r="F15" s="266">
        <v>3.8E-3</v>
      </c>
      <c r="G15" s="263"/>
    </row>
    <row r="16" spans="1:7" x14ac:dyDescent="0.2">
      <c r="A16" s="262" t="s">
        <v>390</v>
      </c>
      <c r="B16" s="263">
        <v>42</v>
      </c>
      <c r="C16" s="263">
        <v>1</v>
      </c>
      <c r="D16" s="263">
        <v>5.6150000000000002</v>
      </c>
      <c r="E16" s="263">
        <v>159</v>
      </c>
      <c r="F16" s="263">
        <v>0.159</v>
      </c>
      <c r="G16" s="263"/>
    </row>
    <row r="17" spans="1:7" x14ac:dyDescent="0.2">
      <c r="A17" s="262" t="s">
        <v>391</v>
      </c>
      <c r="B17" s="263">
        <v>7.48</v>
      </c>
      <c r="C17" s="263">
        <v>0.17810000000000001</v>
      </c>
      <c r="D17" s="263">
        <v>1</v>
      </c>
      <c r="E17" s="263">
        <v>28.3</v>
      </c>
      <c r="F17" s="263">
        <v>2.8299999999999999E-2</v>
      </c>
      <c r="G17" s="263"/>
    </row>
    <row r="18" spans="1:7" x14ac:dyDescent="0.2">
      <c r="A18" s="262" t="s">
        <v>392</v>
      </c>
      <c r="B18" s="263">
        <v>0.26419999999999999</v>
      </c>
      <c r="C18" s="263">
        <v>6.3E-3</v>
      </c>
      <c r="D18" s="263">
        <v>3.5299999999999998E-2</v>
      </c>
      <c r="E18" s="263">
        <v>1</v>
      </c>
      <c r="F18" s="263">
        <v>1E-3</v>
      </c>
      <c r="G18" s="263"/>
    </row>
    <row r="19" spans="1:7" x14ac:dyDescent="0.2">
      <c r="A19" s="271" t="s">
        <v>393</v>
      </c>
      <c r="B19" s="272">
        <v>264.2</v>
      </c>
      <c r="C19" s="272">
        <v>6.2889999999999997</v>
      </c>
      <c r="D19" s="272">
        <v>35.314700000000002</v>
      </c>
      <c r="E19" s="275">
        <v>1000</v>
      </c>
      <c r="F19" s="272">
        <v>1</v>
      </c>
      <c r="G19" s="263"/>
    </row>
    <row r="20" spans="1:7" x14ac:dyDescent="0.2">
      <c r="A20" s="263"/>
      <c r="B20" s="263"/>
      <c r="C20" s="263"/>
      <c r="D20" s="263"/>
      <c r="E20" s="263"/>
      <c r="F20" s="263"/>
      <c r="G20" s="263"/>
    </row>
    <row r="21" spans="1:7" x14ac:dyDescent="0.2">
      <c r="A21" s="263"/>
      <c r="B21" s="263"/>
      <c r="C21" s="263"/>
      <c r="D21" s="263"/>
      <c r="E21" s="263"/>
      <c r="F21" s="263"/>
      <c r="G21" s="263"/>
    </row>
    <row r="22" spans="1:7" x14ac:dyDescent="0.2">
      <c r="A22" s="262" t="s">
        <v>394</v>
      </c>
      <c r="B22" s="263"/>
      <c r="C22" s="263"/>
      <c r="D22" s="263"/>
      <c r="E22" s="263"/>
      <c r="F22" s="263"/>
      <c r="G22" s="263"/>
    </row>
    <row r="23" spans="1:7" x14ac:dyDescent="0.2">
      <c r="A23" s="276" t="s">
        <v>268</v>
      </c>
      <c r="B23" s="276"/>
      <c r="C23" s="276"/>
      <c r="D23" s="276"/>
      <c r="E23" s="276"/>
      <c r="F23" s="276"/>
      <c r="G23" s="263"/>
    </row>
    <row r="24" spans="1:7" x14ac:dyDescent="0.2">
      <c r="A24" s="814" t="s">
        <v>395</v>
      </c>
      <c r="B24" s="814"/>
      <c r="C24" s="814"/>
      <c r="D24" s="815" t="s">
        <v>396</v>
      </c>
      <c r="E24" s="815"/>
      <c r="F24" s="815"/>
      <c r="G24" s="263"/>
    </row>
    <row r="25" spans="1:7" x14ac:dyDescent="0.2">
      <c r="A25" s="263"/>
      <c r="B25" s="263"/>
      <c r="C25" s="263"/>
      <c r="D25" s="263"/>
      <c r="E25" s="263"/>
      <c r="F25" s="263"/>
      <c r="G25" s="263"/>
    </row>
    <row r="26" spans="1:7" x14ac:dyDescent="0.2">
      <c r="A26" s="263"/>
      <c r="B26" s="263"/>
      <c r="C26" s="263"/>
      <c r="D26" s="263"/>
      <c r="E26" s="263"/>
      <c r="F26" s="263"/>
      <c r="G26" s="263"/>
    </row>
    <row r="27" spans="1:7" x14ac:dyDescent="0.2">
      <c r="A27" s="6" t="s">
        <v>397</v>
      </c>
      <c r="B27" s="263"/>
      <c r="C27" s="6"/>
      <c r="D27" s="262" t="s">
        <v>398</v>
      </c>
      <c r="E27" s="263"/>
      <c r="F27" s="263"/>
      <c r="G27" s="263"/>
    </row>
    <row r="28" spans="1:7" x14ac:dyDescent="0.2">
      <c r="A28" s="274" t="s">
        <v>268</v>
      </c>
      <c r="B28" s="264" t="s">
        <v>400</v>
      </c>
      <c r="C28" s="3"/>
      <c r="D28" s="265" t="s">
        <v>109</v>
      </c>
      <c r="E28" s="266"/>
      <c r="F28" s="267" t="s">
        <v>401</v>
      </c>
      <c r="G28" s="263"/>
    </row>
    <row r="29" spans="1:7" x14ac:dyDescent="0.2">
      <c r="A29" s="277" t="s">
        <v>553</v>
      </c>
      <c r="B29" s="278" t="s">
        <v>405</v>
      </c>
      <c r="C29" s="3"/>
      <c r="D29" s="271" t="s">
        <v>366</v>
      </c>
      <c r="E29" s="272"/>
      <c r="F29" s="273" t="s">
        <v>406</v>
      </c>
      <c r="G29" s="263"/>
    </row>
    <row r="30" spans="1:7" x14ac:dyDescent="0.2">
      <c r="A30" s="6" t="s">
        <v>656</v>
      </c>
      <c r="B30" s="708" t="s">
        <v>407</v>
      </c>
      <c r="C30" s="3"/>
      <c r="D30" s="262"/>
      <c r="E30" s="263"/>
      <c r="F30" s="268"/>
      <c r="G30" s="263"/>
    </row>
    <row r="31" spans="1:7" x14ac:dyDescent="0.2">
      <c r="A31" s="6" t="s">
        <v>657</v>
      </c>
      <c r="B31" s="708" t="s">
        <v>658</v>
      </c>
      <c r="C31" s="3"/>
      <c r="D31" s="262"/>
      <c r="E31" s="263"/>
      <c r="F31" s="268"/>
      <c r="G31" s="263"/>
    </row>
    <row r="32" spans="1:7" x14ac:dyDescent="0.2">
      <c r="A32" s="65" t="s">
        <v>655</v>
      </c>
      <c r="B32" s="279" t="s">
        <v>659</v>
      </c>
      <c r="C32" s="263"/>
      <c r="D32" s="263"/>
      <c r="E32" s="263"/>
      <c r="F32" s="263"/>
      <c r="G32" s="263"/>
    </row>
    <row r="33" spans="1:7" x14ac:dyDescent="0.2">
      <c r="A33" s="263" t="s">
        <v>653</v>
      </c>
      <c r="B33" s="708"/>
      <c r="C33" s="263"/>
      <c r="D33" s="263"/>
      <c r="E33" s="263"/>
      <c r="F33" s="263"/>
      <c r="G33" s="263"/>
    </row>
    <row r="34" spans="1:7" x14ac:dyDescent="0.2">
      <c r="A34" s="263" t="s">
        <v>654</v>
      </c>
      <c r="B34" s="263"/>
      <c r="C34" s="263"/>
      <c r="D34" s="263"/>
      <c r="E34" s="263"/>
      <c r="F34" s="263"/>
      <c r="G34" s="263"/>
    </row>
    <row r="35" spans="1:7" x14ac:dyDescent="0.2">
      <c r="A35" s="263"/>
      <c r="B35" s="263"/>
      <c r="C35" s="263"/>
      <c r="D35" s="263"/>
      <c r="E35" s="263"/>
      <c r="F35" s="263"/>
      <c r="G35" s="263"/>
    </row>
    <row r="36" spans="1:7" x14ac:dyDescent="0.2">
      <c r="A36" s="262" t="s">
        <v>399</v>
      </c>
      <c r="B36" s="263"/>
      <c r="C36" s="263"/>
      <c r="D36" s="263"/>
      <c r="E36" s="262" t="s">
        <v>408</v>
      </c>
      <c r="F36" s="263"/>
      <c r="G36" s="263"/>
    </row>
    <row r="37" spans="1:7" x14ac:dyDescent="0.2">
      <c r="A37" s="276" t="s">
        <v>402</v>
      </c>
      <c r="B37" s="276" t="s">
        <v>403</v>
      </c>
      <c r="C37" s="276" t="s">
        <v>404</v>
      </c>
      <c r="D37" s="263"/>
      <c r="E37" s="264"/>
      <c r="F37" s="264" t="s">
        <v>409</v>
      </c>
      <c r="G37" s="263"/>
    </row>
    <row r="38" spans="1:7" x14ac:dyDescent="0.2">
      <c r="A38" s="1"/>
      <c r="B38" s="1"/>
      <c r="C38" s="1"/>
      <c r="D38" s="1"/>
      <c r="E38" s="265" t="s">
        <v>410</v>
      </c>
      <c r="F38" s="280">
        <v>11.6</v>
      </c>
      <c r="G38" s="263"/>
    </row>
    <row r="39" spans="1:7" x14ac:dyDescent="0.2">
      <c r="A39" s="1"/>
      <c r="B39" s="1"/>
      <c r="C39" s="1"/>
      <c r="D39" s="1"/>
      <c r="E39" s="262" t="s">
        <v>48</v>
      </c>
      <c r="F39" s="280">
        <v>8.5299999999999994</v>
      </c>
      <c r="G39" s="263"/>
    </row>
    <row r="40" spans="1:7" ht="14.25" customHeight="1" x14ac:dyDescent="0.2">
      <c r="A40" s="1"/>
      <c r="B40" s="1"/>
      <c r="C40" s="1"/>
      <c r="D40" s="1"/>
      <c r="E40" s="262" t="s">
        <v>49</v>
      </c>
      <c r="F40" s="280">
        <v>7.88</v>
      </c>
      <c r="G40" s="263"/>
    </row>
    <row r="41" spans="1:7" ht="14.25" customHeight="1" x14ac:dyDescent="0.2">
      <c r="A41" s="1"/>
      <c r="B41" s="1"/>
      <c r="C41" s="1"/>
      <c r="D41" s="1"/>
      <c r="E41" s="595" t="s">
        <v>411</v>
      </c>
      <c r="F41" s="280">
        <v>7.93</v>
      </c>
      <c r="G41" s="263"/>
    </row>
    <row r="42" spans="1:7" x14ac:dyDescent="0.2">
      <c r="A42" s="1"/>
      <c r="B42" s="1"/>
      <c r="C42" s="1"/>
      <c r="D42" s="1"/>
      <c r="E42" s="262" t="s">
        <v>122</v>
      </c>
      <c r="F42" s="280">
        <v>7.46</v>
      </c>
      <c r="G42" s="263"/>
    </row>
    <row r="43" spans="1:7" x14ac:dyDescent="0.2">
      <c r="A43" s="1"/>
      <c r="B43" s="1"/>
      <c r="C43" s="1"/>
      <c r="D43" s="1"/>
      <c r="E43" s="262" t="s">
        <v>123</v>
      </c>
      <c r="F43" s="280">
        <v>6.66</v>
      </c>
      <c r="G43" s="263"/>
    </row>
    <row r="44" spans="1:7" x14ac:dyDescent="0.2">
      <c r="A44" s="1"/>
      <c r="B44" s="1"/>
      <c r="C44" s="1"/>
      <c r="D44" s="1"/>
      <c r="E44" s="271" t="s">
        <v>412</v>
      </c>
      <c r="F44" s="281">
        <v>8</v>
      </c>
      <c r="G44" s="263"/>
    </row>
    <row r="45" spans="1:7" x14ac:dyDescent="0.2">
      <c r="A45" s="263"/>
      <c r="B45" s="263"/>
      <c r="C45" s="263"/>
      <c r="D45" s="263"/>
      <c r="E45" s="263"/>
      <c r="F45" s="263"/>
      <c r="G45" s="263"/>
    </row>
    <row r="46" spans="1:7" ht="15" x14ac:dyDescent="0.25">
      <c r="A46" s="282" t="s">
        <v>563</v>
      </c>
      <c r="B46" s="263"/>
      <c r="C46" s="263"/>
      <c r="D46" s="263"/>
      <c r="E46" s="263"/>
      <c r="F46" s="263"/>
      <c r="G46" s="263"/>
    </row>
    <row r="47" spans="1:7" x14ac:dyDescent="0.2">
      <c r="A47" s="1" t="s">
        <v>564</v>
      </c>
      <c r="B47" s="263"/>
      <c r="C47" s="263"/>
      <c r="D47" s="263"/>
      <c r="E47" s="263"/>
      <c r="F47" s="263"/>
      <c r="G47" s="263"/>
    </row>
    <row r="48" spans="1:7" x14ac:dyDescent="0.2">
      <c r="A48" s="263"/>
      <c r="B48" s="263"/>
      <c r="C48" s="263"/>
      <c r="D48" s="263"/>
      <c r="E48" s="263"/>
      <c r="F48" s="263"/>
      <c r="G48" s="263"/>
    </row>
    <row r="49" spans="1:200" ht="15" x14ac:dyDescent="0.25">
      <c r="A49" s="282" t="s">
        <v>413</v>
      </c>
      <c r="B49" s="1"/>
      <c r="C49" s="1"/>
      <c r="D49" s="1"/>
      <c r="E49" s="1"/>
      <c r="F49" s="1"/>
      <c r="G49" s="1"/>
    </row>
    <row r="50" spans="1:200" ht="14.25" customHeight="1" x14ac:dyDescent="0.2">
      <c r="A50" s="816" t="s">
        <v>601</v>
      </c>
      <c r="B50" s="816"/>
      <c r="C50" s="816"/>
      <c r="D50" s="816"/>
      <c r="E50" s="816"/>
      <c r="F50" s="816"/>
      <c r="G50" s="816"/>
    </row>
    <row r="51" spans="1:200" x14ac:dyDescent="0.2">
      <c r="A51" s="816"/>
      <c r="B51" s="816"/>
      <c r="C51" s="816"/>
      <c r="D51" s="816"/>
      <c r="E51" s="816"/>
      <c r="F51" s="816"/>
      <c r="G51" s="816"/>
    </row>
    <row r="52" spans="1:200" x14ac:dyDescent="0.2">
      <c r="A52" s="816"/>
      <c r="B52" s="816"/>
      <c r="C52" s="816"/>
      <c r="D52" s="816"/>
      <c r="E52" s="816"/>
      <c r="F52" s="816"/>
      <c r="G52" s="816"/>
    </row>
    <row r="53" spans="1:200" ht="15" x14ac:dyDescent="0.25">
      <c r="A53" s="282" t="s">
        <v>414</v>
      </c>
      <c r="B53" s="1"/>
      <c r="C53" s="1"/>
      <c r="D53" s="1"/>
      <c r="E53" s="1"/>
      <c r="F53" s="1"/>
      <c r="G53" s="1"/>
    </row>
    <row r="54" spans="1:200" x14ac:dyDescent="0.2">
      <c r="A54" s="1" t="s">
        <v>558</v>
      </c>
      <c r="B54" s="1"/>
      <c r="C54" s="1"/>
      <c r="D54" s="1"/>
      <c r="E54" s="1"/>
      <c r="F54" s="1"/>
      <c r="G54" s="1"/>
    </row>
    <row r="55" spans="1:200" x14ac:dyDescent="0.2">
      <c r="A55" s="1" t="s">
        <v>674</v>
      </c>
      <c r="B55" s="1"/>
      <c r="C55" s="1"/>
      <c r="D55" s="1"/>
      <c r="E55" s="1"/>
      <c r="F55" s="1"/>
      <c r="G55" s="1"/>
    </row>
    <row r="56" spans="1:200" x14ac:dyDescent="0.2">
      <c r="A56" s="1" t="s">
        <v>559</v>
      </c>
      <c r="B56" s="1"/>
      <c r="C56" s="1"/>
      <c r="D56" s="1"/>
      <c r="E56" s="1"/>
      <c r="F56" s="1"/>
      <c r="G56" s="1"/>
    </row>
    <row r="57" spans="1:200" x14ac:dyDescent="0.2">
      <c r="A57" s="1"/>
      <c r="B57" s="1"/>
      <c r="C57" s="1"/>
      <c r="D57" s="1"/>
      <c r="E57" s="1"/>
      <c r="F57" s="1"/>
      <c r="G57" s="1"/>
    </row>
    <row r="58" spans="1:200" ht="15" x14ac:dyDescent="0.25">
      <c r="A58" s="282" t="s">
        <v>415</v>
      </c>
      <c r="B58" s="1"/>
      <c r="C58" s="1"/>
      <c r="D58" s="1"/>
      <c r="E58" s="1"/>
      <c r="F58" s="1"/>
      <c r="G58" s="1"/>
    </row>
    <row r="59" spans="1:200" ht="14.25" customHeight="1" x14ac:dyDescent="0.2">
      <c r="A59" s="816" t="s">
        <v>633</v>
      </c>
      <c r="B59" s="816"/>
      <c r="C59" s="816"/>
      <c r="D59" s="816"/>
      <c r="E59" s="816"/>
      <c r="F59" s="816"/>
      <c r="G59" s="816"/>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16"/>
      <c r="B60" s="816"/>
      <c r="C60" s="816"/>
      <c r="D60" s="816"/>
      <c r="E60" s="816"/>
      <c r="F60" s="816"/>
      <c r="G60" s="816"/>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16"/>
      <c r="B61" s="816"/>
      <c r="C61" s="816"/>
      <c r="D61" s="816"/>
      <c r="E61" s="816"/>
      <c r="F61" s="816"/>
      <c r="G61" s="816"/>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16"/>
      <c r="B62" s="816"/>
      <c r="C62" s="816"/>
      <c r="D62" s="816"/>
      <c r="E62" s="816"/>
      <c r="F62" s="816"/>
      <c r="G62" s="816"/>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16"/>
      <c r="B63" s="816"/>
      <c r="C63" s="816"/>
      <c r="D63" s="816"/>
      <c r="E63" s="816"/>
      <c r="F63" s="816"/>
      <c r="G63" s="816"/>
    </row>
    <row r="64" spans="1:200" ht="15" x14ac:dyDescent="0.25">
      <c r="A64" s="282" t="s">
        <v>529</v>
      </c>
      <c r="B64" s="1"/>
      <c r="C64" s="1"/>
      <c r="D64" s="1"/>
      <c r="E64" s="1"/>
      <c r="F64" s="1"/>
      <c r="G64" s="1"/>
    </row>
    <row r="65" spans="1:7" x14ac:dyDescent="0.2">
      <c r="A65" s="1" t="s">
        <v>555</v>
      </c>
      <c r="B65" s="1"/>
      <c r="C65" s="1"/>
      <c r="D65" s="1"/>
      <c r="E65" s="1"/>
      <c r="F65" s="1"/>
      <c r="G65" s="1"/>
    </row>
    <row r="66" spans="1:7" x14ac:dyDescent="0.2">
      <c r="A66" s="1" t="s">
        <v>554</v>
      </c>
      <c r="B66" s="1"/>
      <c r="C66" s="1"/>
      <c r="D66" s="1"/>
      <c r="E66" s="1"/>
      <c r="F66" s="1"/>
      <c r="G66" s="1"/>
    </row>
    <row r="67" spans="1:7" x14ac:dyDescent="0.2">
      <c r="A67" s="1"/>
      <c r="B67" s="1"/>
      <c r="C67" s="1"/>
      <c r="D67" s="1"/>
      <c r="E67" s="1"/>
      <c r="F67" s="1"/>
      <c r="G67" s="1"/>
    </row>
    <row r="68" spans="1:7" ht="15" x14ac:dyDescent="0.25">
      <c r="A68" s="282" t="s">
        <v>617</v>
      </c>
      <c r="B68" s="1"/>
      <c r="C68" s="1"/>
      <c r="D68" s="1"/>
      <c r="E68" s="1"/>
      <c r="F68" s="1"/>
      <c r="G68" s="1"/>
    </row>
    <row r="69" spans="1:7" x14ac:dyDescent="0.2">
      <c r="A69" s="1" t="s">
        <v>556</v>
      </c>
      <c r="B69" s="1"/>
      <c r="C69" s="1"/>
      <c r="D69" s="1"/>
      <c r="E69" s="1"/>
      <c r="F69" s="1"/>
      <c r="G69" s="1"/>
    </row>
    <row r="70" spans="1:7" x14ac:dyDescent="0.2">
      <c r="A70" s="1" t="s">
        <v>557</v>
      </c>
      <c r="B70" s="1"/>
      <c r="C70" s="1"/>
      <c r="D70" s="1"/>
      <c r="E70" s="1"/>
      <c r="F70" s="1"/>
      <c r="G70" s="1"/>
    </row>
    <row r="71" spans="1:7" x14ac:dyDescent="0.2">
      <c r="A71" s="1" t="s">
        <v>618</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424</v>
      </c>
      <c r="B1" s="564"/>
      <c r="C1" s="564"/>
      <c r="D1" s="564"/>
    </row>
    <row r="2" spans="1:18" x14ac:dyDescent="0.2">
      <c r="A2" s="565"/>
      <c r="B2" s="447"/>
      <c r="C2" s="447"/>
      <c r="D2" s="566"/>
    </row>
    <row r="3" spans="1:18" x14ac:dyDescent="0.2">
      <c r="A3" s="671"/>
      <c r="B3" s="671">
        <v>2020</v>
      </c>
      <c r="C3" s="671">
        <v>2021</v>
      </c>
      <c r="D3" s="671">
        <v>2022</v>
      </c>
    </row>
    <row r="4" spans="1:18" x14ac:dyDescent="0.2">
      <c r="A4" s="18" t="s">
        <v>126</v>
      </c>
      <c r="B4" s="568">
        <v>-1.3834465118535726</v>
      </c>
      <c r="C4" s="568">
        <v>-19.300291604592918</v>
      </c>
      <c r="D4" s="568">
        <v>12.449342664257674</v>
      </c>
      <c r="Q4" s="569"/>
      <c r="R4" s="569"/>
    </row>
    <row r="5" spans="1:18" x14ac:dyDescent="0.2">
      <c r="A5" s="18" t="s">
        <v>127</v>
      </c>
      <c r="B5" s="568">
        <v>-1.192087513788624</v>
      </c>
      <c r="C5" s="568">
        <v>-20.697321101453703</v>
      </c>
      <c r="D5" s="568">
        <v>16.057377836585253</v>
      </c>
    </row>
    <row r="6" spans="1:18" x14ac:dyDescent="0.2">
      <c r="A6" s="18" t="s">
        <v>128</v>
      </c>
      <c r="B6" s="568">
        <v>-2.4650981855077378</v>
      </c>
      <c r="C6" s="568">
        <v>-19.037234594431357</v>
      </c>
      <c r="D6" s="568">
        <v>15.297991637384309</v>
      </c>
    </row>
    <row r="7" spans="1:18" x14ac:dyDescent="0.2">
      <c r="A7" s="18" t="s">
        <v>129</v>
      </c>
      <c r="B7" s="568">
        <v>-6.2499167722701383</v>
      </c>
      <c r="C7" s="568">
        <v>-13.590271903299938</v>
      </c>
      <c r="D7" s="568">
        <v>13.722227429027885</v>
      </c>
    </row>
    <row r="8" spans="1:18" x14ac:dyDescent="0.2">
      <c r="A8" s="18" t="s">
        <v>130</v>
      </c>
      <c r="B8" s="568">
        <v>-9.9157566737325933</v>
      </c>
      <c r="C8" s="568">
        <v>-8.4715577450841213</v>
      </c>
      <c r="D8" s="570">
        <v>12.967115092910296</v>
      </c>
    </row>
    <row r="9" spans="1:18" x14ac:dyDescent="0.2">
      <c r="A9" s="18" t="s">
        <v>131</v>
      </c>
      <c r="B9" s="568">
        <v>-11.730373128456444</v>
      </c>
      <c r="C9" s="568">
        <v>-5.0542899003671558</v>
      </c>
      <c r="D9" s="570">
        <v>12.062293217054458</v>
      </c>
    </row>
    <row r="10" spans="1:18" x14ac:dyDescent="0.2">
      <c r="A10" s="18" t="s">
        <v>132</v>
      </c>
      <c r="B10" s="568">
        <v>-13.400060711958705</v>
      </c>
      <c r="C10" s="568">
        <v>-2.6720684640551675</v>
      </c>
      <c r="D10" s="701">
        <v>11.598694656272116</v>
      </c>
    </row>
    <row r="11" spans="1:18" x14ac:dyDescent="0.2">
      <c r="A11" s="18" t="s">
        <v>133</v>
      </c>
      <c r="B11" s="568">
        <v>-14.646959424478666</v>
      </c>
      <c r="C11" s="568">
        <v>-4.8119880424169542E-3</v>
      </c>
      <c r="D11" s="702" t="s">
        <v>508</v>
      </c>
    </row>
    <row r="12" spans="1:18" x14ac:dyDescent="0.2">
      <c r="A12" s="18" t="s">
        <v>134</v>
      </c>
      <c r="B12" s="568">
        <v>-15.603977611828453</v>
      </c>
      <c r="C12" s="568">
        <v>2.2549542959629951</v>
      </c>
      <c r="D12" s="570" t="s">
        <v>508</v>
      </c>
    </row>
    <row r="13" spans="1:18" x14ac:dyDescent="0.2">
      <c r="A13" s="18" t="s">
        <v>135</v>
      </c>
      <c r="B13" s="568">
        <v>-16.791264416427705</v>
      </c>
      <c r="C13" s="568">
        <v>4.5992963958450161</v>
      </c>
      <c r="D13" s="570" t="s">
        <v>508</v>
      </c>
    </row>
    <row r="14" spans="1:18" x14ac:dyDescent="0.2">
      <c r="A14" s="18" t="s">
        <v>136</v>
      </c>
      <c r="B14" s="568">
        <v>-17.940809286069378</v>
      </c>
      <c r="C14" s="568">
        <v>7.9829269680796617</v>
      </c>
      <c r="D14" s="568" t="s">
        <v>508</v>
      </c>
    </row>
    <row r="15" spans="1:18" x14ac:dyDescent="0.2">
      <c r="A15" s="447" t="s">
        <v>137</v>
      </c>
      <c r="B15" s="453">
        <v>-18.522349811599476</v>
      </c>
      <c r="C15" s="453">
        <v>9.6082861345480985</v>
      </c>
      <c r="D15" s="453" t="s">
        <v>508</v>
      </c>
    </row>
    <row r="16" spans="1:18" x14ac:dyDescent="0.2">
      <c r="A16" s="57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election activeCell="B14" sqref="B14"/>
    </sheetView>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769">
        <f>INDICE!A3</f>
        <v>44743</v>
      </c>
      <c r="C3" s="770"/>
      <c r="D3" s="770" t="s">
        <v>115</v>
      </c>
      <c r="E3" s="770"/>
      <c r="F3" s="770" t="s">
        <v>116</v>
      </c>
      <c r="G3" s="770"/>
      <c r="H3" s="770"/>
    </row>
    <row r="4" spans="1:8" s="69" customFormat="1" x14ac:dyDescent="0.2">
      <c r="A4" s="289"/>
      <c r="B4" s="82" t="s">
        <v>47</v>
      </c>
      <c r="C4" s="82" t="s">
        <v>421</v>
      </c>
      <c r="D4" s="82" t="s">
        <v>47</v>
      </c>
      <c r="E4" s="82" t="s">
        <v>421</v>
      </c>
      <c r="F4" s="82" t="s">
        <v>47</v>
      </c>
      <c r="G4" s="83" t="s">
        <v>421</v>
      </c>
      <c r="H4" s="83" t="s">
        <v>121</v>
      </c>
    </row>
    <row r="5" spans="1:8" x14ac:dyDescent="0.2">
      <c r="A5" s="320" t="s">
        <v>138</v>
      </c>
      <c r="B5" s="329">
        <v>42.269599999999983</v>
      </c>
      <c r="C5" s="322">
        <v>-11.164390096889965</v>
      </c>
      <c r="D5" s="321">
        <v>470.88205000000011</v>
      </c>
      <c r="E5" s="322">
        <v>-0.98275158499871951</v>
      </c>
      <c r="F5" s="321">
        <v>805.90694000000019</v>
      </c>
      <c r="G5" s="322">
        <v>1.214779139485892</v>
      </c>
      <c r="H5" s="327">
        <v>42.393715074078955</v>
      </c>
    </row>
    <row r="6" spans="1:8" x14ac:dyDescent="0.2">
      <c r="A6" s="320" t="s">
        <v>139</v>
      </c>
      <c r="B6" s="329">
        <v>26.496699999999997</v>
      </c>
      <c r="C6" s="322">
        <v>19.428367183848394</v>
      </c>
      <c r="D6" s="321">
        <v>327.23437999999993</v>
      </c>
      <c r="E6" s="322">
        <v>18.752694971112195</v>
      </c>
      <c r="F6" s="321">
        <v>526.15053999999986</v>
      </c>
      <c r="G6" s="322">
        <v>17.496600328739991</v>
      </c>
      <c r="H6" s="327">
        <v>27.677483555151884</v>
      </c>
    </row>
    <row r="7" spans="1:8" x14ac:dyDescent="0.2">
      <c r="A7" s="320" t="s">
        <v>140</v>
      </c>
      <c r="B7" s="329">
        <v>9.0992400000000035</v>
      </c>
      <c r="C7" s="322">
        <v>14.606062285410554</v>
      </c>
      <c r="D7" s="321">
        <v>56.994120000000002</v>
      </c>
      <c r="E7" s="322">
        <v>27.992141819144621</v>
      </c>
      <c r="F7" s="321">
        <v>95.64585000000001</v>
      </c>
      <c r="G7" s="322">
        <v>29.03282162708209</v>
      </c>
      <c r="H7" s="327">
        <v>5.031328943411375</v>
      </c>
    </row>
    <row r="8" spans="1:8" x14ac:dyDescent="0.2">
      <c r="A8" s="323" t="s">
        <v>441</v>
      </c>
      <c r="B8" s="328">
        <v>55.114599999999996</v>
      </c>
      <c r="C8" s="325">
        <v>33.417187182658317</v>
      </c>
      <c r="D8" s="324">
        <v>281.38758000000001</v>
      </c>
      <c r="E8" s="326">
        <v>16.828792800969392</v>
      </c>
      <c r="F8" s="324">
        <v>473.30236999999994</v>
      </c>
      <c r="G8" s="326">
        <v>-22.723304937732415</v>
      </c>
      <c r="H8" s="492">
        <v>24.897472427357791</v>
      </c>
    </row>
    <row r="9" spans="1:8" s="69" customFormat="1" x14ac:dyDescent="0.2">
      <c r="A9" s="290" t="s">
        <v>114</v>
      </c>
      <c r="B9" s="61">
        <v>132.98013999999998</v>
      </c>
      <c r="C9" s="62">
        <v>11.731454261737996</v>
      </c>
      <c r="D9" s="61">
        <v>1136.4981299999999</v>
      </c>
      <c r="E9" s="62">
        <v>9.6477617984755391</v>
      </c>
      <c r="F9" s="61">
        <v>1901.0056999999999</v>
      </c>
      <c r="G9" s="62">
        <v>-1.5348352677294699</v>
      </c>
      <c r="H9" s="62">
        <v>100</v>
      </c>
    </row>
    <row r="10" spans="1:8" x14ac:dyDescent="0.2">
      <c r="A10" s="314"/>
      <c r="B10" s="313"/>
      <c r="C10" s="319"/>
      <c r="D10" s="313"/>
      <c r="E10" s="319"/>
      <c r="F10" s="313"/>
      <c r="G10" s="319"/>
      <c r="H10" s="79" t="s">
        <v>220</v>
      </c>
    </row>
    <row r="11" spans="1:8" x14ac:dyDescent="0.2">
      <c r="A11" s="291" t="s">
        <v>478</v>
      </c>
      <c r="B11" s="313"/>
      <c r="C11" s="313"/>
      <c r="D11" s="313"/>
      <c r="E11" s="313"/>
      <c r="F11" s="313"/>
      <c r="G11" s="319"/>
      <c r="H11" s="319"/>
    </row>
    <row r="12" spans="1:8" x14ac:dyDescent="0.2">
      <c r="A12" s="291" t="s">
        <v>517</v>
      </c>
      <c r="B12" s="313"/>
      <c r="C12" s="313"/>
      <c r="D12" s="313"/>
      <c r="E12" s="313"/>
      <c r="F12" s="313"/>
      <c r="G12" s="319"/>
      <c r="H12" s="319"/>
    </row>
    <row r="13" spans="1:8" ht="14.25" x14ac:dyDescent="0.2">
      <c r="A13" s="133" t="s">
        <v>531</v>
      </c>
      <c r="B13" s="1"/>
      <c r="C13" s="1"/>
      <c r="D13" s="1"/>
      <c r="E13" s="1"/>
      <c r="F13" s="1"/>
      <c r="G13" s="1"/>
      <c r="H13" s="1"/>
    </row>
    <row r="17" spans="3:21" x14ac:dyDescent="0.2">
      <c r="C17" s="597"/>
      <c r="D17" s="597"/>
      <c r="E17" s="597"/>
      <c r="F17" s="597"/>
      <c r="G17" s="597"/>
      <c r="H17" s="597"/>
      <c r="I17" s="597"/>
      <c r="J17" s="597"/>
      <c r="K17" s="597"/>
      <c r="L17" s="597"/>
      <c r="M17" s="597"/>
      <c r="N17" s="597"/>
      <c r="O17" s="597"/>
      <c r="P17" s="597"/>
      <c r="Q17" s="597"/>
      <c r="R17" s="597"/>
      <c r="S17" s="597"/>
      <c r="T17" s="597"/>
      <c r="U17" s="597"/>
    </row>
  </sheetData>
  <mergeCells count="3">
    <mergeCell ref="B3:C3"/>
    <mergeCell ref="D3:E3"/>
    <mergeCell ref="F3:H3"/>
  </mergeCells>
  <conditionalFormatting sqref="B8">
    <cfRule type="cellIs" dxfId="258" priority="7" operator="between">
      <formula>0</formula>
      <formula>0.5</formula>
    </cfRule>
  </conditionalFormatting>
  <conditionalFormatting sqref="D8">
    <cfRule type="cellIs" dxfId="257" priority="6" operator="between">
      <formula>0</formula>
      <formula>0.5</formula>
    </cfRule>
  </conditionalFormatting>
  <conditionalFormatting sqref="F8">
    <cfRule type="cellIs" dxfId="256" priority="5" operator="between">
      <formula>0</formula>
      <formula>0.5</formula>
    </cfRule>
  </conditionalFormatting>
  <conditionalFormatting sqref="H8">
    <cfRule type="cellIs" dxfId="255" priority="4" operator="between">
      <formula>0</formula>
      <formula>0.5</formula>
    </cfRule>
  </conditionalFormatting>
  <conditionalFormatting sqref="C17:U17">
    <cfRule type="cellIs" dxfId="254"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A8" sqref="A8"/>
    </sheetView>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769">
        <f>INDICE!A3</f>
        <v>44743</v>
      </c>
      <c r="C3" s="770"/>
      <c r="D3" s="771" t="s">
        <v>115</v>
      </c>
      <c r="E3" s="771"/>
      <c r="F3" s="771" t="s">
        <v>116</v>
      </c>
      <c r="G3" s="771"/>
      <c r="H3" s="771"/>
    </row>
    <row r="4" spans="1:14" x14ac:dyDescent="0.2">
      <c r="A4" s="66"/>
      <c r="B4" s="82" t="s">
        <v>47</v>
      </c>
      <c r="C4" s="82" t="s">
        <v>425</v>
      </c>
      <c r="D4" s="82" t="s">
        <v>47</v>
      </c>
      <c r="E4" s="82" t="s">
        <v>421</v>
      </c>
      <c r="F4" s="82" t="s">
        <v>47</v>
      </c>
      <c r="G4" s="83" t="s">
        <v>421</v>
      </c>
      <c r="H4" s="83" t="s">
        <v>106</v>
      </c>
    </row>
    <row r="5" spans="1:14" x14ac:dyDescent="0.2">
      <c r="A5" s="84" t="s">
        <v>183</v>
      </c>
      <c r="B5" s="343">
        <v>507.51795000000044</v>
      </c>
      <c r="C5" s="339">
        <v>1.1161070109676883</v>
      </c>
      <c r="D5" s="338">
        <v>3056.1647400000002</v>
      </c>
      <c r="E5" s="340">
        <v>16.671409877522652</v>
      </c>
      <c r="F5" s="338">
        <v>5306.7207199999975</v>
      </c>
      <c r="G5" s="340">
        <v>18.747580001928487</v>
      </c>
      <c r="H5" s="345">
        <v>94.005710572631131</v>
      </c>
    </row>
    <row r="6" spans="1:14" x14ac:dyDescent="0.2">
      <c r="A6" s="84" t="s">
        <v>184</v>
      </c>
      <c r="B6" s="329">
        <v>26.621980000000004</v>
      </c>
      <c r="C6" s="322">
        <v>-29.539084372655928</v>
      </c>
      <c r="D6" s="321">
        <v>172.16087000000007</v>
      </c>
      <c r="E6" s="322">
        <v>-18.643286306939345</v>
      </c>
      <c r="F6" s="321">
        <v>333.55394000000007</v>
      </c>
      <c r="G6" s="322">
        <v>-10.051202926565651</v>
      </c>
      <c r="H6" s="327">
        <v>5.9087291000308735</v>
      </c>
    </row>
    <row r="7" spans="1:14" x14ac:dyDescent="0.2">
      <c r="A7" s="84" t="s">
        <v>188</v>
      </c>
      <c r="B7" s="344">
        <v>0</v>
      </c>
      <c r="C7" s="336">
        <v>0</v>
      </c>
      <c r="D7" s="335">
        <v>0</v>
      </c>
      <c r="E7" s="594">
        <v>0</v>
      </c>
      <c r="F7" s="335">
        <v>0</v>
      </c>
      <c r="G7" s="594">
        <v>0</v>
      </c>
      <c r="H7" s="344">
        <v>0</v>
      </c>
    </row>
    <row r="8" spans="1:14" x14ac:dyDescent="0.2">
      <c r="A8" s="84" t="s">
        <v>145</v>
      </c>
      <c r="B8" s="344">
        <v>1.4970000000000001E-2</v>
      </c>
      <c r="C8" s="336">
        <v>0</v>
      </c>
      <c r="D8" s="335">
        <v>1.4970000000000001E-2</v>
      </c>
      <c r="E8" s="594">
        <v>-25.780862667327721</v>
      </c>
      <c r="F8" s="335">
        <v>0.23028000000000001</v>
      </c>
      <c r="G8" s="336">
        <v>484.318700837351</v>
      </c>
      <c r="H8" s="344">
        <v>4.0792866579693506E-3</v>
      </c>
    </row>
    <row r="9" spans="1:14" x14ac:dyDescent="0.2">
      <c r="A9" s="342" t="s">
        <v>146</v>
      </c>
      <c r="B9" s="330">
        <v>534.15490000000034</v>
      </c>
      <c r="C9" s="331">
        <v>-1.030076334635907</v>
      </c>
      <c r="D9" s="330">
        <v>3228.3405800000005</v>
      </c>
      <c r="E9" s="331">
        <v>14.030819116244652</v>
      </c>
      <c r="F9" s="330">
        <v>5640.5049399999989</v>
      </c>
      <c r="G9" s="331">
        <v>16.543436080764504</v>
      </c>
      <c r="H9" s="331">
        <v>99.918518959319996</v>
      </c>
    </row>
    <row r="10" spans="1:14" x14ac:dyDescent="0.2">
      <c r="A10" s="84" t="s">
        <v>147</v>
      </c>
      <c r="B10" s="344">
        <v>0.41862000000000005</v>
      </c>
      <c r="C10" s="336">
        <v>-16.748866438628575</v>
      </c>
      <c r="D10" s="335">
        <v>2.7801499999999995</v>
      </c>
      <c r="E10" s="336">
        <v>-3.1694617139473733</v>
      </c>
      <c r="F10" s="335">
        <v>4.5996900000000007</v>
      </c>
      <c r="G10" s="336">
        <v>-3.7790199023500346</v>
      </c>
      <c r="H10" s="327">
        <v>8.148104068002017E-2</v>
      </c>
    </row>
    <row r="11" spans="1:14" x14ac:dyDescent="0.2">
      <c r="A11" s="60" t="s">
        <v>148</v>
      </c>
      <c r="B11" s="332">
        <v>534.57352000000037</v>
      </c>
      <c r="C11" s="333">
        <v>-1.0447075538373258</v>
      </c>
      <c r="D11" s="332">
        <v>3231.120730000001</v>
      </c>
      <c r="E11" s="333">
        <v>14.013393260852736</v>
      </c>
      <c r="F11" s="332">
        <v>5645.104629999998</v>
      </c>
      <c r="G11" s="333">
        <v>16.52338323246876</v>
      </c>
      <c r="H11" s="333">
        <v>100</v>
      </c>
    </row>
    <row r="12" spans="1:14" x14ac:dyDescent="0.2">
      <c r="A12" s="369" t="s">
        <v>149</v>
      </c>
      <c r="B12" s="334"/>
      <c r="C12" s="334"/>
      <c r="D12" s="334"/>
      <c r="E12" s="334"/>
      <c r="F12" s="334"/>
      <c r="G12" s="334"/>
      <c r="H12" s="334"/>
    </row>
    <row r="13" spans="1:14" x14ac:dyDescent="0.2">
      <c r="A13" s="598" t="s">
        <v>188</v>
      </c>
      <c r="B13" s="599">
        <v>13.560940000000004</v>
      </c>
      <c r="C13" s="600">
        <v>-15.789702465153802</v>
      </c>
      <c r="D13" s="601">
        <v>92.894499999999979</v>
      </c>
      <c r="E13" s="600">
        <v>-9.3572384189210496</v>
      </c>
      <c r="F13" s="601">
        <v>166.96476999999996</v>
      </c>
      <c r="G13" s="600">
        <v>8.7029329291595037</v>
      </c>
      <c r="H13" s="602">
        <v>2.9576913262633364</v>
      </c>
    </row>
    <row r="14" spans="1:14" x14ac:dyDescent="0.2">
      <c r="A14" s="603" t="s">
        <v>150</v>
      </c>
      <c r="B14" s="604">
        <v>2.5367773547780659</v>
      </c>
      <c r="C14" s="605"/>
      <c r="D14" s="606">
        <v>2.8749931606548156</v>
      </c>
      <c r="E14" s="605"/>
      <c r="F14" s="606">
        <v>2.9576913262633364</v>
      </c>
      <c r="G14" s="605"/>
      <c r="H14" s="607"/>
    </row>
    <row r="15" spans="1:14" x14ac:dyDescent="0.2">
      <c r="A15" s="84"/>
      <c r="B15" s="84"/>
      <c r="C15" s="84"/>
      <c r="D15" s="84"/>
      <c r="E15" s="84"/>
      <c r="F15" s="84"/>
      <c r="G15" s="84"/>
      <c r="H15" s="79" t="s">
        <v>220</v>
      </c>
    </row>
    <row r="16" spans="1:14" x14ac:dyDescent="0.2">
      <c r="A16" s="80" t="s">
        <v>478</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531</v>
      </c>
      <c r="B18" s="84"/>
      <c r="C18" s="84"/>
      <c r="D18" s="84"/>
      <c r="E18" s="84"/>
      <c r="F18" s="84"/>
      <c r="G18" s="84"/>
      <c r="H18" s="84"/>
    </row>
  </sheetData>
  <mergeCells count="3">
    <mergeCell ref="B3:C3"/>
    <mergeCell ref="D3:E3"/>
    <mergeCell ref="F3:H3"/>
  </mergeCells>
  <conditionalFormatting sqref="H8">
    <cfRule type="cellIs" dxfId="253" priority="22" operator="between">
      <formula>0</formula>
      <formula>0.5</formula>
    </cfRule>
  </conditionalFormatting>
  <conditionalFormatting sqref="B10 D10 F10:G10">
    <cfRule type="cellIs" dxfId="252" priority="24" operator="between">
      <formula>0</formula>
      <formula>0.5</formula>
    </cfRule>
  </conditionalFormatting>
  <conditionalFormatting sqref="B8:C8 F8:G8">
    <cfRule type="cellIs" dxfId="251" priority="23" operator="between">
      <formula>0</formula>
      <formula>0.5</formula>
    </cfRule>
  </conditionalFormatting>
  <conditionalFormatting sqref="C8">
    <cfRule type="cellIs" dxfId="250" priority="21" operator="equal">
      <formula>0</formula>
    </cfRule>
  </conditionalFormatting>
  <conditionalFormatting sqref="B8">
    <cfRule type="cellIs" dxfId="249" priority="20" operator="equal">
      <formula>0</formula>
    </cfRule>
  </conditionalFormatting>
  <conditionalFormatting sqref="D8">
    <cfRule type="cellIs" dxfId="248" priority="18" operator="between">
      <formula>0</formula>
      <formula>0.5</formula>
    </cfRule>
  </conditionalFormatting>
  <conditionalFormatting sqref="D8">
    <cfRule type="cellIs" dxfId="247" priority="17" operator="equal">
      <formula>0</formula>
    </cfRule>
  </conditionalFormatting>
  <conditionalFormatting sqref="B7">
    <cfRule type="cellIs" dxfId="246" priority="15" operator="between">
      <formula>0</formula>
      <formula>0.5</formula>
    </cfRule>
  </conditionalFormatting>
  <conditionalFormatting sqref="B7">
    <cfRule type="cellIs" dxfId="245" priority="14" operator="equal">
      <formula>0</formula>
    </cfRule>
  </conditionalFormatting>
  <conditionalFormatting sqref="C7">
    <cfRule type="cellIs" dxfId="244" priority="13" operator="between">
      <formula>0</formula>
      <formula>0.5</formula>
    </cfRule>
  </conditionalFormatting>
  <conditionalFormatting sqref="C7">
    <cfRule type="cellIs" dxfId="243" priority="12" operator="equal">
      <formula>0</formula>
    </cfRule>
  </conditionalFormatting>
  <conditionalFormatting sqref="D7">
    <cfRule type="cellIs" dxfId="242" priority="11" operator="between">
      <formula>0</formula>
      <formula>0.5</formula>
    </cfRule>
  </conditionalFormatting>
  <conditionalFormatting sqref="D7">
    <cfRule type="cellIs" dxfId="241" priority="10" operator="equal">
      <formula>0</formula>
    </cfRule>
  </conditionalFormatting>
  <conditionalFormatting sqref="H7">
    <cfRule type="cellIs" dxfId="240" priority="9" operator="between">
      <formula>0</formula>
      <formula>0.5</formula>
    </cfRule>
  </conditionalFormatting>
  <conditionalFormatting sqref="F7">
    <cfRule type="cellIs" dxfId="239" priority="8" operator="between">
      <formula>0</formula>
      <formula>0.5</formula>
    </cfRule>
  </conditionalFormatting>
  <conditionalFormatting sqref="F7">
    <cfRule type="cellIs" dxfId="238"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605</v>
      </c>
    </row>
    <row r="2" spans="1:12" ht="15.75" x14ac:dyDescent="0.25">
      <c r="A2" s="2"/>
      <c r="B2" s="89"/>
      <c r="H2" s="79" t="s">
        <v>151</v>
      </c>
    </row>
    <row r="3" spans="1:12" ht="13.9" customHeight="1" x14ac:dyDescent="0.2">
      <c r="A3" s="90"/>
      <c r="B3" s="772">
        <f>INDICE!A3</f>
        <v>44743</v>
      </c>
      <c r="C3" s="772"/>
      <c r="D3" s="772"/>
      <c r="E3" s="91"/>
      <c r="F3" s="773" t="s">
        <v>116</v>
      </c>
      <c r="G3" s="773"/>
      <c r="H3" s="773"/>
    </row>
    <row r="4" spans="1:12" x14ac:dyDescent="0.2">
      <c r="A4" s="92"/>
      <c r="B4" s="93" t="s">
        <v>143</v>
      </c>
      <c r="C4" s="498" t="s">
        <v>144</v>
      </c>
      <c r="D4" s="93" t="s">
        <v>152</v>
      </c>
      <c r="E4" s="93"/>
      <c r="F4" s="93" t="s">
        <v>143</v>
      </c>
      <c r="G4" s="498" t="s">
        <v>144</v>
      </c>
      <c r="H4" s="93" t="s">
        <v>152</v>
      </c>
    </row>
    <row r="5" spans="1:12" x14ac:dyDescent="0.2">
      <c r="A5" s="90" t="s">
        <v>153</v>
      </c>
      <c r="B5" s="94">
        <v>75.023049999999984</v>
      </c>
      <c r="C5" s="96">
        <v>2.8580599999999978</v>
      </c>
      <c r="D5" s="346">
        <v>77.881109999999978</v>
      </c>
      <c r="E5" s="94"/>
      <c r="F5" s="94">
        <v>808.67184000000054</v>
      </c>
      <c r="G5" s="96">
        <v>32.515820000000012</v>
      </c>
      <c r="H5" s="346">
        <v>841.18766000000051</v>
      </c>
    </row>
    <row r="6" spans="1:12" x14ac:dyDescent="0.2">
      <c r="A6" s="92" t="s">
        <v>154</v>
      </c>
      <c r="B6" s="95">
        <v>14.303589999999996</v>
      </c>
      <c r="C6" s="96">
        <v>0.55012000000000005</v>
      </c>
      <c r="D6" s="347">
        <v>14.853709999999996</v>
      </c>
      <c r="E6" s="95"/>
      <c r="F6" s="95">
        <v>155.3581600000002</v>
      </c>
      <c r="G6" s="96">
        <v>6.8456199999999994</v>
      </c>
      <c r="H6" s="347">
        <v>162.20378000000019</v>
      </c>
    </row>
    <row r="7" spans="1:12" x14ac:dyDescent="0.2">
      <c r="A7" s="92" t="s">
        <v>155</v>
      </c>
      <c r="B7" s="95">
        <v>9.4815100000000001</v>
      </c>
      <c r="C7" s="96">
        <v>0.48008000000000006</v>
      </c>
      <c r="D7" s="347">
        <v>9.9615900000000011</v>
      </c>
      <c r="E7" s="95"/>
      <c r="F7" s="95">
        <v>96.600349999999978</v>
      </c>
      <c r="G7" s="96">
        <v>6.1916800000000016</v>
      </c>
      <c r="H7" s="347">
        <v>102.79202999999998</v>
      </c>
    </row>
    <row r="8" spans="1:12" x14ac:dyDescent="0.2">
      <c r="A8" s="92" t="s">
        <v>156</v>
      </c>
      <c r="B8" s="95">
        <v>27.276949999999999</v>
      </c>
      <c r="C8" s="96">
        <v>1.0043199999999999</v>
      </c>
      <c r="D8" s="347">
        <v>28.281269999999999</v>
      </c>
      <c r="E8" s="95"/>
      <c r="F8" s="95">
        <v>233.26326999999995</v>
      </c>
      <c r="G8" s="96">
        <v>10.937980000000003</v>
      </c>
      <c r="H8" s="347">
        <v>244.20124999999996</v>
      </c>
    </row>
    <row r="9" spans="1:12" x14ac:dyDescent="0.2">
      <c r="A9" s="92" t="s">
        <v>157</v>
      </c>
      <c r="B9" s="95">
        <v>34.079459999999997</v>
      </c>
      <c r="C9" s="96">
        <v>7.4791199999999991</v>
      </c>
      <c r="D9" s="347">
        <v>41.558579999999999</v>
      </c>
      <c r="E9" s="95"/>
      <c r="F9" s="95">
        <v>396.13407000000001</v>
      </c>
      <c r="G9" s="96">
        <v>106.13588</v>
      </c>
      <c r="H9" s="347">
        <v>502.26994999999999</v>
      </c>
    </row>
    <row r="10" spans="1:12" x14ac:dyDescent="0.2">
      <c r="A10" s="92" t="s">
        <v>158</v>
      </c>
      <c r="B10" s="95">
        <v>7.2991800000000007</v>
      </c>
      <c r="C10" s="96">
        <v>0.32224000000000003</v>
      </c>
      <c r="D10" s="347">
        <v>7.6214200000000005</v>
      </c>
      <c r="E10" s="95"/>
      <c r="F10" s="95">
        <v>70.970390000000037</v>
      </c>
      <c r="G10" s="96">
        <v>3.6045400000000001</v>
      </c>
      <c r="H10" s="347">
        <v>74.574930000000037</v>
      </c>
    </row>
    <row r="11" spans="1:12" x14ac:dyDescent="0.2">
      <c r="A11" s="92" t="s">
        <v>159</v>
      </c>
      <c r="B11" s="95">
        <v>29.006260000000008</v>
      </c>
      <c r="C11" s="96">
        <v>1.5229400000000002</v>
      </c>
      <c r="D11" s="347">
        <v>30.52920000000001</v>
      </c>
      <c r="E11" s="95"/>
      <c r="F11" s="95">
        <v>288.00863999999984</v>
      </c>
      <c r="G11" s="96">
        <v>15.784610000000029</v>
      </c>
      <c r="H11" s="347">
        <v>303.79324999999989</v>
      </c>
    </row>
    <row r="12" spans="1:12" x14ac:dyDescent="0.2">
      <c r="A12" s="92" t="s">
        <v>511</v>
      </c>
      <c r="B12" s="95">
        <v>20.164290000000001</v>
      </c>
      <c r="C12" s="96">
        <v>0.70742000000000038</v>
      </c>
      <c r="D12" s="347">
        <v>20.87171</v>
      </c>
      <c r="E12" s="95"/>
      <c r="F12" s="95">
        <v>211.92650000000035</v>
      </c>
      <c r="G12" s="96">
        <v>8.9184099999999944</v>
      </c>
      <c r="H12" s="347">
        <v>220.84491000000034</v>
      </c>
      <c r="J12" s="96"/>
    </row>
    <row r="13" spans="1:12" x14ac:dyDescent="0.2">
      <c r="A13" s="92" t="s">
        <v>160</v>
      </c>
      <c r="B13" s="95">
        <v>92.025630000000007</v>
      </c>
      <c r="C13" s="96">
        <v>4.0938199999999991</v>
      </c>
      <c r="D13" s="347">
        <v>96.119450000000001</v>
      </c>
      <c r="E13" s="95"/>
      <c r="F13" s="95">
        <v>925.3688699999999</v>
      </c>
      <c r="G13" s="96">
        <v>49.983419999999974</v>
      </c>
      <c r="H13" s="347">
        <v>975.35228999999993</v>
      </c>
      <c r="J13" s="96"/>
      <c r="L13" s="709"/>
    </row>
    <row r="14" spans="1:12" x14ac:dyDescent="0.2">
      <c r="A14" s="92" t="s">
        <v>161</v>
      </c>
      <c r="B14" s="95">
        <v>0.51579999999999993</v>
      </c>
      <c r="C14" s="96">
        <v>4.1700000000000001E-2</v>
      </c>
      <c r="D14" s="348">
        <v>0.55749999999999988</v>
      </c>
      <c r="E14" s="96"/>
      <c r="F14" s="95">
        <v>5.3587199999999999</v>
      </c>
      <c r="G14" s="96">
        <v>0.56315000000000004</v>
      </c>
      <c r="H14" s="348">
        <v>5.9218700000000002</v>
      </c>
      <c r="J14" s="96"/>
    </row>
    <row r="15" spans="1:12" x14ac:dyDescent="0.2">
      <c r="A15" s="92" t="s">
        <v>162</v>
      </c>
      <c r="B15" s="95">
        <v>60.333709999999989</v>
      </c>
      <c r="C15" s="96">
        <v>2.0798799999999997</v>
      </c>
      <c r="D15" s="347">
        <v>62.413589999999992</v>
      </c>
      <c r="E15" s="95"/>
      <c r="F15" s="95">
        <v>597.56615999999963</v>
      </c>
      <c r="G15" s="96">
        <v>24.39371999999997</v>
      </c>
      <c r="H15" s="347">
        <v>621.95987999999954</v>
      </c>
      <c r="J15" s="96"/>
    </row>
    <row r="16" spans="1:12" x14ac:dyDescent="0.2">
      <c r="A16" s="92" t="s">
        <v>163</v>
      </c>
      <c r="B16" s="95">
        <v>9.4456400000000027</v>
      </c>
      <c r="C16" s="96">
        <v>0.26956999999999998</v>
      </c>
      <c r="D16" s="347">
        <v>9.7152100000000026</v>
      </c>
      <c r="E16" s="95"/>
      <c r="F16" s="95">
        <v>102.87656999999999</v>
      </c>
      <c r="G16" s="96">
        <v>3.4256599999999988</v>
      </c>
      <c r="H16" s="347">
        <v>106.30222999999998</v>
      </c>
      <c r="J16" s="96"/>
    </row>
    <row r="17" spans="1:11" x14ac:dyDescent="0.2">
      <c r="A17" s="92" t="s">
        <v>164</v>
      </c>
      <c r="B17" s="95">
        <v>26.428719999999998</v>
      </c>
      <c r="C17" s="96">
        <v>1.2726499999999998</v>
      </c>
      <c r="D17" s="347">
        <v>27.701369999999997</v>
      </c>
      <c r="E17" s="95"/>
      <c r="F17" s="95">
        <v>264.9189300000001</v>
      </c>
      <c r="G17" s="96">
        <v>14.773580000000019</v>
      </c>
      <c r="H17" s="347">
        <v>279.69251000000014</v>
      </c>
      <c r="J17" s="96"/>
    </row>
    <row r="18" spans="1:11" x14ac:dyDescent="0.2">
      <c r="A18" s="92" t="s">
        <v>165</v>
      </c>
      <c r="B18" s="95">
        <v>2.3258299999999998</v>
      </c>
      <c r="C18" s="96">
        <v>0.11992</v>
      </c>
      <c r="D18" s="347">
        <v>2.4457499999999999</v>
      </c>
      <c r="E18" s="95"/>
      <c r="F18" s="95">
        <v>24.492729999999991</v>
      </c>
      <c r="G18" s="96">
        <v>1.2969799999999994</v>
      </c>
      <c r="H18" s="347">
        <v>25.789709999999989</v>
      </c>
      <c r="J18" s="96"/>
    </row>
    <row r="19" spans="1:11" x14ac:dyDescent="0.2">
      <c r="A19" s="92" t="s">
        <v>166</v>
      </c>
      <c r="B19" s="95">
        <v>60.043459999999989</v>
      </c>
      <c r="C19" s="96">
        <v>2.06542</v>
      </c>
      <c r="D19" s="347">
        <v>62.108879999999992</v>
      </c>
      <c r="E19" s="95"/>
      <c r="F19" s="95">
        <v>688.0613000000003</v>
      </c>
      <c r="G19" s="96">
        <v>27.851690000000001</v>
      </c>
      <c r="H19" s="347">
        <v>715.91299000000026</v>
      </c>
      <c r="J19" s="96"/>
    </row>
    <row r="20" spans="1:11" x14ac:dyDescent="0.2">
      <c r="A20" s="92" t="s">
        <v>167</v>
      </c>
      <c r="B20" s="96">
        <v>0.56038999999999994</v>
      </c>
      <c r="C20" s="96">
        <v>0</v>
      </c>
      <c r="D20" s="348">
        <v>0.56038999999999994</v>
      </c>
      <c r="E20" s="96"/>
      <c r="F20" s="95">
        <v>6.1204399999999994</v>
      </c>
      <c r="G20" s="96">
        <v>0</v>
      </c>
      <c r="H20" s="348">
        <v>6.1204399999999994</v>
      </c>
      <c r="J20" s="96"/>
    </row>
    <row r="21" spans="1:11" x14ac:dyDescent="0.2">
      <c r="A21" s="92" t="s">
        <v>168</v>
      </c>
      <c r="B21" s="95">
        <v>13.884190000000002</v>
      </c>
      <c r="C21" s="96">
        <v>0.50901000000000007</v>
      </c>
      <c r="D21" s="347">
        <v>14.393200000000002</v>
      </c>
      <c r="E21" s="95"/>
      <c r="F21" s="95">
        <v>152.96833999999996</v>
      </c>
      <c r="G21" s="96">
        <v>6.6121200000000027</v>
      </c>
      <c r="H21" s="347">
        <v>159.58045999999996</v>
      </c>
      <c r="J21" s="96"/>
      <c r="K21" s="96"/>
    </row>
    <row r="22" spans="1:11" x14ac:dyDescent="0.2">
      <c r="A22" s="92" t="s">
        <v>169</v>
      </c>
      <c r="B22" s="95">
        <v>6.3328899999999999</v>
      </c>
      <c r="C22" s="96">
        <v>0.19707999999999998</v>
      </c>
      <c r="D22" s="347">
        <v>6.5299699999999996</v>
      </c>
      <c r="E22" s="95"/>
      <c r="F22" s="95">
        <v>93.004519999999971</v>
      </c>
      <c r="G22" s="96">
        <v>2.8567499999999995</v>
      </c>
      <c r="H22" s="347">
        <v>95.861269999999976</v>
      </c>
      <c r="J22" s="96"/>
    </row>
    <row r="23" spans="1:11" x14ac:dyDescent="0.2">
      <c r="A23" s="97" t="s">
        <v>170</v>
      </c>
      <c r="B23" s="98">
        <v>18.987399999999994</v>
      </c>
      <c r="C23" s="96">
        <v>1.0486300000000004</v>
      </c>
      <c r="D23" s="349">
        <v>20.036029999999993</v>
      </c>
      <c r="E23" s="98"/>
      <c r="F23" s="98">
        <v>185.05091999999985</v>
      </c>
      <c r="G23" s="96">
        <v>10.862330000000014</v>
      </c>
      <c r="H23" s="349">
        <v>195.91324999999986</v>
      </c>
      <c r="J23" s="96"/>
    </row>
    <row r="24" spans="1:11" x14ac:dyDescent="0.2">
      <c r="A24" s="99" t="s">
        <v>430</v>
      </c>
      <c r="B24" s="100">
        <v>507.51795000000016</v>
      </c>
      <c r="C24" s="100">
        <v>26.621980000000011</v>
      </c>
      <c r="D24" s="100">
        <v>534.13993000000016</v>
      </c>
      <c r="E24" s="100"/>
      <c r="F24" s="100">
        <v>5306.7207200000084</v>
      </c>
      <c r="G24" s="100">
        <v>333.553940000002</v>
      </c>
      <c r="H24" s="100">
        <v>5640.27466000001</v>
      </c>
      <c r="J24" s="96"/>
    </row>
    <row r="25" spans="1:11" x14ac:dyDescent="0.2">
      <c r="H25" s="79" t="s">
        <v>220</v>
      </c>
      <c r="J25" s="96"/>
    </row>
    <row r="26" spans="1:11" x14ac:dyDescent="0.2">
      <c r="A26" s="350" t="s">
        <v>560</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37" priority="11" operator="between">
      <formula>0</formula>
      <formula>0.5</formula>
    </cfRule>
    <cfRule type="cellIs" dxfId="236" priority="12" operator="between">
      <formula>0</formula>
      <formula>0.49</formula>
    </cfRule>
  </conditionalFormatting>
  <conditionalFormatting sqref="C5:C23">
    <cfRule type="cellIs" dxfId="235" priority="10" stopIfTrue="1" operator="equal">
      <formula>0</formula>
    </cfRule>
  </conditionalFormatting>
  <conditionalFormatting sqref="G20">
    <cfRule type="cellIs" dxfId="234" priority="9" stopIfTrue="1" operator="equal">
      <formula>0</formula>
    </cfRule>
  </conditionalFormatting>
  <conditionalFormatting sqref="G5:G23">
    <cfRule type="cellIs" dxfId="233" priority="8" stopIfTrue="1" operator="equal">
      <formula>0</formula>
    </cfRule>
  </conditionalFormatting>
  <conditionalFormatting sqref="J12:J30">
    <cfRule type="cellIs" dxfId="232" priority="6" operator="between">
      <formula>0</formula>
      <formula>0.5</formula>
    </cfRule>
    <cfRule type="cellIs" dxfId="231" priority="7" operator="between">
      <formula>0</formula>
      <formula>0.49</formula>
    </cfRule>
  </conditionalFormatting>
  <conditionalFormatting sqref="J27">
    <cfRule type="cellIs" dxfId="230" priority="5" stopIfTrue="1" operator="equal">
      <formula>0</formula>
    </cfRule>
  </conditionalFormatting>
  <conditionalFormatting sqref="J12:J30">
    <cfRule type="cellIs" dxfId="229"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2022-09-21T06:49:46Z</dcterms:modified>
</cp:coreProperties>
</file>